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康辉\威马-1.6-1.12\海德报价\"/>
    </mc:Choice>
  </mc:AlternateContent>
  <bookViews>
    <workbookView xWindow="0" yWindow="0" windowWidth="21600" windowHeight="9280"/>
  </bookViews>
  <sheets>
    <sheet name="威马美国西行项目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0" i="1"/>
  <c r="I21" i="1"/>
  <c r="I22" i="1"/>
  <c r="I19" i="1"/>
  <c r="I18" i="1"/>
  <c r="I17" i="1"/>
  <c r="I16" i="1"/>
  <c r="I15" i="1"/>
  <c r="I14" i="1"/>
  <c r="I10" i="1"/>
  <c r="I11" i="1"/>
  <c r="I12" i="1"/>
  <c r="I13" i="1"/>
  <c r="I9" i="1"/>
  <c r="I26" i="1"/>
  <c r="I23" i="1"/>
  <c r="I27" i="1"/>
  <c r="I28" i="1"/>
  <c r="I29" i="1"/>
  <c r="I30" i="1"/>
  <c r="I31" i="1"/>
  <c r="I32" i="1"/>
  <c r="I33" i="1"/>
</calcChain>
</file>

<file path=xl/sharedStrings.xml><?xml version="1.0" encoding="utf-8"?>
<sst xmlns="http://schemas.openxmlformats.org/spreadsheetml/2006/main" count="98" uniqueCount="56">
  <si>
    <t>报价人</t>
  </si>
  <si>
    <t>康辉集团国际会展展览有限公司COMFORT INTERNATIONAL MICE SERVICE CO.,LTD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</si>
  <si>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</si>
  <si>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</si>
  <si>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</si>
  <si>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</si>
  <si>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</si>
  <si>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</si>
  <si>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</si>
  <si>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</si>
  <si>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</si>
  <si>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</si>
  <si>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</si>
  <si>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</si>
  <si>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</si>
  <si>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</si>
  <si>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</si>
  <si>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人</t>
  </si>
  <si>
    <t>合计 Total</t>
  </si>
  <si>
    <t>服务费10% Service Fee</t>
  </si>
  <si>
    <t>净价合计 Net Total</t>
  </si>
  <si>
    <t>税费6% Tax</t>
  </si>
  <si>
    <t>含税总价 Grand Total</t>
  </si>
  <si>
    <t>2018年1月6日-1月13日</t>
    <phoneticPr fontId="3" type="noConversion"/>
  </si>
  <si>
    <t>2017.12.28</t>
    <phoneticPr fontId="2" type="noConversion"/>
  </si>
  <si>
    <t>差旅部分</t>
    <phoneticPr fontId="2" type="noConversion"/>
  </si>
  <si>
    <t>北京-上海-北京往返机票</t>
    <rPh sb="0" eb="1">
      <t>bei'jing</t>
    </rPh>
    <rPh sb="3" eb="4">
      <t>shang'hai</t>
    </rPh>
    <rPh sb="6" eb="7">
      <t>bei'jing</t>
    </rPh>
    <rPh sb="8" eb="9">
      <t>wang'fan</t>
    </rPh>
    <rPh sb="10" eb="11">
      <t>ji'piao</t>
    </rPh>
    <phoneticPr fontId="9" type="noConversion"/>
  </si>
  <si>
    <t>上海-西雅图（经济舱）-含税</t>
    <rPh sb="0" eb="1">
      <t>shang'hai</t>
    </rPh>
    <rPh sb="3" eb="4">
      <t>xi'ya'tu</t>
    </rPh>
    <rPh sb="7" eb="8">
      <t>jing'ji'cang</t>
    </rPh>
    <rPh sb="12" eb="13">
      <t>han'shui</t>
    </rPh>
    <phoneticPr fontId="9" type="noConversion"/>
  </si>
  <si>
    <t>西雅图-拉斯（经济舱）-含税</t>
    <phoneticPr fontId="9" type="noConversion"/>
  </si>
  <si>
    <t>洛杉矶-上海（经济舱）-含税</t>
    <rPh sb="0" eb="1">
      <t>luo'shan'ji</t>
    </rPh>
    <rPh sb="4" eb="5">
      <t>shang'hai</t>
    </rPh>
    <phoneticPr fontId="9" type="noConversion"/>
  </si>
  <si>
    <t>西雅图住宿</t>
    <rPh sb="0" eb="1">
      <t>xi'ya'tu</t>
    </rPh>
    <rPh sb="3" eb="4">
      <t>zhu'su</t>
    </rPh>
    <phoneticPr fontId="9" type="noConversion"/>
  </si>
  <si>
    <t>西雅图用车</t>
    <rPh sb="0" eb="1">
      <t>xi'ya'tu</t>
    </rPh>
    <rPh sb="3" eb="4">
      <t>yong'che</t>
    </rPh>
    <phoneticPr fontId="9" type="noConversion"/>
  </si>
  <si>
    <t>拉斯维加斯住宿</t>
    <rPh sb="0" eb="1">
      <t>la'si'wei'jia'si</t>
    </rPh>
    <rPh sb="5" eb="6">
      <t>zhu'su</t>
    </rPh>
    <phoneticPr fontId="9" type="noConversion"/>
  </si>
  <si>
    <t>拉斯维加斯用车</t>
    <rPh sb="0" eb="1">
      <t>la'si'wei'jia'si</t>
    </rPh>
    <rPh sb="5" eb="6">
      <t>yong'che</t>
    </rPh>
    <phoneticPr fontId="9" type="noConversion"/>
  </si>
  <si>
    <t>洛杉矶住宿</t>
    <rPh sb="0" eb="1">
      <t>luo'shan'ji</t>
    </rPh>
    <rPh sb="3" eb="4">
      <t>zhu'su</t>
    </rPh>
    <phoneticPr fontId="9" type="noConversion"/>
  </si>
  <si>
    <t>洛杉矶用车</t>
    <rPh sb="0" eb="1">
      <t>luo'shan'ji</t>
    </rPh>
    <rPh sb="3" eb="4">
      <t>yong'che</t>
    </rPh>
    <phoneticPr fontId="9" type="noConversion"/>
  </si>
  <si>
    <t>当地导游住宿补助</t>
    <rPh sb="0" eb="1">
      <t>dang'di'dao'you</t>
    </rPh>
    <rPh sb="4" eb="5">
      <t>zhu'su</t>
    </rPh>
    <rPh sb="6" eb="7">
      <t>bu'zhu</t>
    </rPh>
    <phoneticPr fontId="9" type="noConversion"/>
  </si>
  <si>
    <t>当地导游餐补</t>
    <rPh sb="0" eb="1">
      <t>dang'di</t>
    </rPh>
    <rPh sb="2" eb="3">
      <t>dao'you</t>
    </rPh>
    <rPh sb="4" eb="5">
      <t>can'bu</t>
    </rPh>
    <phoneticPr fontId="9" type="noConversion"/>
  </si>
  <si>
    <t>旅行社服务费</t>
    <rPh sb="0" eb="1">
      <t>lv'xing'she</t>
    </rPh>
    <rPh sb="3" eb="4">
      <t>fu'wu'fei</t>
    </rPh>
    <phoneticPr fontId="9" type="noConversion"/>
  </si>
  <si>
    <t>行程餐费预估</t>
    <rPh sb="0" eb="1">
      <t>xing'cheng</t>
    </rPh>
    <rPh sb="2" eb="3">
      <t>can'fei</t>
    </rPh>
    <rPh sb="4" eb="5">
      <t>yu'gu</t>
    </rPh>
    <phoneticPr fontId="9" type="noConversion"/>
  </si>
  <si>
    <t>陈戈</t>
    <phoneticPr fontId="2" type="noConversion"/>
  </si>
  <si>
    <t>陈戈、周斌蓝、张然、jerry</t>
    <phoneticPr fontId="2" type="noConversion"/>
  </si>
  <si>
    <t>W Seattle</t>
    <phoneticPr fontId="2" type="noConversion"/>
  </si>
  <si>
    <t>12座Van-含司机 1月5日-7日</t>
    <phoneticPr fontId="2" type="noConversion"/>
  </si>
  <si>
    <t>Monte Carlo Hotel</t>
    <phoneticPr fontId="2" type="noConversion"/>
  </si>
  <si>
    <t>12座Van-含司机 1月8日-11日</t>
    <phoneticPr fontId="2" type="noConversion"/>
  </si>
  <si>
    <t>12座Van-含司机，1月12日</t>
  </si>
  <si>
    <t>Total</t>
    <phoneticPr fontId="2" type="noConversion"/>
  </si>
  <si>
    <t>波音工厂参观门票</t>
    <phoneticPr fontId="2" type="noConversion"/>
  </si>
  <si>
    <t>西雅图太空针门票</t>
    <phoneticPr fontId="2" type="noConversion"/>
  </si>
  <si>
    <t>其他</t>
    <phoneticPr fontId="2" type="noConversion"/>
  </si>
  <si>
    <t>备用金</t>
    <phoneticPr fontId="2" type="noConversion"/>
  </si>
  <si>
    <t>次</t>
    <phoneticPr fontId="2" type="noConversion"/>
  </si>
  <si>
    <t>以实际结算为准</t>
    <phoneticPr fontId="2" type="noConversion"/>
  </si>
  <si>
    <t>活动项目</t>
    <phoneticPr fontId="2" type="noConversion"/>
  </si>
  <si>
    <t>The Westin Bonaventure Hotel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</si>
</sst>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0_ "/>
    <numFmt numFmtId="178" formatCode="_-[$¥-804]* #,##0.00_ ;_-[$¥-804]* \-#,##0.00\ ;_-[$¥-804]* &quot;-&quot;??_ ;_-@_ "/>
    <numFmt numFmtId="179" formatCode="_-\¥\ * #,##0.00_-;\-\¥\ * #,##0.00_-;_-\¥\ * &quot;-&quot;??_-;_-@_-"/>
  </numFmts>
  <fonts count="11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10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9" fontId="4" fillId="6" borderId="18" xfId="2" applyFont="1" applyFill="1" applyBorder="1" applyAlignment="1">
      <alignment horizontal="center" vertical="center"/>
    </xf>
    <xf numFmtId="176" fontId="4" fillId="6" borderId="20" xfId="0" applyNumberFormat="1" applyFont="1" applyFill="1" applyBorder="1" applyAlignment="1">
      <alignment horizontal="center" vertical="center"/>
    </xf>
    <xf numFmtId="176" fontId="4" fillId="7" borderId="21" xfId="1" applyNumberFormat="1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9" fontId="4" fillId="7" borderId="18" xfId="2" applyFont="1" applyFill="1" applyBorder="1" applyAlignment="1">
      <alignment horizontal="center" vertical="center"/>
    </xf>
    <xf numFmtId="176" fontId="4" fillId="7" borderId="20" xfId="0" applyNumberFormat="1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/>
    </xf>
    <xf numFmtId="0" fontId="8" fillId="8" borderId="26" xfId="0" applyFont="1" applyFill="1" applyBorder="1" applyAlignment="1">
      <alignment horizontal="center" vertical="center"/>
    </xf>
    <xf numFmtId="179" fontId="8" fillId="8" borderId="27" xfId="2" applyFont="1" applyFill="1" applyBorder="1" applyAlignment="1">
      <alignment horizontal="center" vertical="center"/>
    </xf>
    <xf numFmtId="176" fontId="8" fillId="8" borderId="28" xfId="0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 wrapText="1"/>
    </xf>
    <xf numFmtId="176" fontId="4" fillId="2" borderId="22" xfId="1" applyNumberFormat="1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left" vertical="center"/>
    </xf>
    <xf numFmtId="176" fontId="4" fillId="7" borderId="12" xfId="1" applyNumberFormat="1" applyFont="1" applyFill="1" applyBorder="1" applyAlignment="1">
      <alignment horizontal="center" vertical="center"/>
    </xf>
    <xf numFmtId="176" fontId="4" fillId="7" borderId="11" xfId="1" applyNumberFormat="1" applyFont="1" applyFill="1" applyBorder="1" applyAlignment="1">
      <alignment horizontal="center" vertical="center"/>
    </xf>
    <xf numFmtId="176" fontId="6" fillId="5" borderId="18" xfId="1" applyNumberFormat="1" applyFont="1" applyFill="1" applyBorder="1" applyAlignment="1">
      <alignment horizontal="center" vertical="center" wrapText="1"/>
    </xf>
    <xf numFmtId="176" fontId="1" fillId="5" borderId="18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4" fillId="0" borderId="22" xfId="1" applyNumberFormat="1" applyFont="1" applyFill="1" applyBorder="1" applyAlignment="1">
      <alignment horizontal="center" vertical="center" wrapText="1"/>
    </xf>
    <xf numFmtId="176" fontId="4" fillId="2" borderId="21" xfId="1" applyNumberFormat="1" applyFont="1" applyFill="1" applyBorder="1" applyAlignment="1">
      <alignment horizontal="left" vertical="center"/>
    </xf>
    <xf numFmtId="176" fontId="4" fillId="2" borderId="12" xfId="1" applyNumberFormat="1" applyFont="1" applyFill="1" applyBorder="1" applyAlignment="1">
      <alignment horizontal="left" vertical="center"/>
    </xf>
    <xf numFmtId="176" fontId="4" fillId="2" borderId="13" xfId="1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4" xfId="3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1050289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3724" y="46038"/>
          <a:ext cx="58286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zoomScale="70" zoomScaleNormal="70" workbookViewId="0">
      <selection activeCell="H18" sqref="H18"/>
    </sheetView>
  </sheetViews>
  <sheetFormatPr defaultColWidth="8.90625" defaultRowHeight="14" x14ac:dyDescent="0.25"/>
  <cols>
    <col min="1" max="1" width="19.7265625" customWidth="1"/>
    <col min="3" max="3" width="25.36328125" customWidth="1"/>
    <col min="4" max="8" width="11.36328125" customWidth="1"/>
    <col min="9" max="9" width="20.6328125" bestFit="1" customWidth="1"/>
    <col min="10" max="10" width="32.453125" bestFit="1" customWidth="1"/>
  </cols>
  <sheetData>
    <row r="1" spans="1:10" ht="34" customHeight="1" x14ac:dyDescent="0.25">
      <c r="A1" s="1" t="s">
        <v>0</v>
      </c>
      <c r="B1" s="55" t="s">
        <v>1</v>
      </c>
      <c r="C1" s="55"/>
      <c r="D1" s="1"/>
      <c r="E1" s="1"/>
      <c r="F1" s="1"/>
      <c r="G1" s="1"/>
      <c r="H1" s="2"/>
      <c r="I1" s="2"/>
      <c r="J1" s="1"/>
    </row>
    <row r="2" spans="1:10" ht="18" customHeight="1" x14ac:dyDescent="0.25">
      <c r="A2" s="1" t="s">
        <v>2</v>
      </c>
      <c r="B2" s="56" t="s">
        <v>24</v>
      </c>
      <c r="C2" s="57"/>
      <c r="D2" s="1"/>
      <c r="E2" s="1"/>
      <c r="F2" s="1"/>
      <c r="G2" s="1"/>
      <c r="H2" s="2"/>
      <c r="I2" s="2"/>
      <c r="J2" s="1"/>
    </row>
    <row r="3" spans="1:10" ht="18" customHeight="1" x14ac:dyDescent="0.25">
      <c r="A3" s="3" t="s">
        <v>3</v>
      </c>
      <c r="B3" s="58" t="s">
        <v>23</v>
      </c>
      <c r="C3" s="58"/>
      <c r="D3" s="4"/>
      <c r="E3" s="4"/>
      <c r="F3" s="4"/>
      <c r="G3" s="4"/>
      <c r="H3" s="4"/>
      <c r="I3" s="4"/>
      <c r="J3" s="5"/>
    </row>
    <row r="4" spans="1:10" ht="18" customHeight="1" x14ac:dyDescent="0.25">
      <c r="A4" s="3" t="s">
        <v>4</v>
      </c>
      <c r="B4" s="59"/>
      <c r="C4" s="59"/>
      <c r="D4" s="3"/>
      <c r="E4" s="3"/>
      <c r="F4" s="3"/>
      <c r="G4" s="3"/>
      <c r="H4" s="3"/>
      <c r="I4" s="3"/>
      <c r="J4" s="3"/>
    </row>
    <row r="5" spans="1:10" ht="18" customHeight="1" thickBot="1" x14ac:dyDescent="0.3">
      <c r="A5" s="3" t="s">
        <v>5</v>
      </c>
      <c r="B5" s="60">
        <v>10</v>
      </c>
      <c r="C5" s="60"/>
      <c r="D5" s="3"/>
      <c r="E5" s="3"/>
      <c r="F5" s="3"/>
      <c r="G5" s="3"/>
      <c r="H5" s="3"/>
      <c r="I5" s="3"/>
      <c r="J5" s="3"/>
    </row>
    <row r="6" spans="1:10" ht="16.5" x14ac:dyDescent="0.25">
      <c r="A6" s="61" t="s">
        <v>6</v>
      </c>
      <c r="B6" s="62"/>
      <c r="C6" s="63"/>
      <c r="D6" s="44" t="s">
        <v>7</v>
      </c>
      <c r="E6" s="45"/>
      <c r="F6" s="45"/>
      <c r="G6" s="45"/>
      <c r="H6" s="45"/>
      <c r="I6" s="46"/>
      <c r="J6" s="47" t="s">
        <v>8</v>
      </c>
    </row>
    <row r="7" spans="1:10" ht="16.5" x14ac:dyDescent="0.25">
      <c r="A7" s="64"/>
      <c r="B7" s="65"/>
      <c r="C7" s="66"/>
      <c r="D7" s="50" t="s">
        <v>9</v>
      </c>
      <c r="E7" s="51"/>
      <c r="F7" s="51"/>
      <c r="G7" s="52"/>
      <c r="H7" s="53" t="s">
        <v>10</v>
      </c>
      <c r="I7" s="54"/>
      <c r="J7" s="48"/>
    </row>
    <row r="8" spans="1:10" ht="16.5" x14ac:dyDescent="0.25">
      <c r="A8" s="67"/>
      <c r="B8" s="68"/>
      <c r="C8" s="69"/>
      <c r="D8" s="6" t="s">
        <v>11</v>
      </c>
      <c r="E8" s="6" t="s">
        <v>12</v>
      </c>
      <c r="F8" s="6" t="s">
        <v>11</v>
      </c>
      <c r="G8" s="6" t="s">
        <v>13</v>
      </c>
      <c r="H8" s="7" t="s">
        <v>14</v>
      </c>
      <c r="I8" s="7" t="s">
        <v>15</v>
      </c>
      <c r="J8" s="49"/>
    </row>
    <row r="9" spans="1:10" ht="22" customHeight="1" x14ac:dyDescent="0.25">
      <c r="A9" s="70" t="s">
        <v>25</v>
      </c>
      <c r="B9" s="38" t="s">
        <v>26</v>
      </c>
      <c r="C9" s="39"/>
      <c r="D9" s="11">
        <v>1</v>
      </c>
      <c r="E9" s="12" t="s">
        <v>16</v>
      </c>
      <c r="F9" s="13">
        <v>1</v>
      </c>
      <c r="G9" s="12" t="s">
        <v>16</v>
      </c>
      <c r="H9" s="14">
        <v>3360</v>
      </c>
      <c r="I9" s="8">
        <f>H9*F9*D9</f>
        <v>3360</v>
      </c>
      <c r="J9" s="15" t="s">
        <v>40</v>
      </c>
    </row>
    <row r="10" spans="1:10" ht="22" customHeight="1" x14ac:dyDescent="0.25">
      <c r="A10" s="71"/>
      <c r="B10" s="38" t="s">
        <v>27</v>
      </c>
      <c r="C10" s="39"/>
      <c r="D10" s="11">
        <v>4</v>
      </c>
      <c r="E10" s="12" t="s">
        <v>16</v>
      </c>
      <c r="F10" s="13">
        <v>1</v>
      </c>
      <c r="G10" s="12" t="s">
        <v>16</v>
      </c>
      <c r="H10" s="14">
        <v>6850</v>
      </c>
      <c r="I10" s="8">
        <f t="shared" ref="I10:I22" si="0">H10*F10*D10</f>
        <v>27400</v>
      </c>
      <c r="J10" s="15" t="s">
        <v>41</v>
      </c>
    </row>
    <row r="11" spans="1:10" ht="22" customHeight="1" x14ac:dyDescent="0.25">
      <c r="A11" s="71"/>
      <c r="B11" s="38" t="s">
        <v>28</v>
      </c>
      <c r="C11" s="39"/>
      <c r="D11" s="11">
        <v>4</v>
      </c>
      <c r="E11" s="12" t="s">
        <v>16</v>
      </c>
      <c r="F11" s="13">
        <v>1</v>
      </c>
      <c r="G11" s="12" t="s">
        <v>16</v>
      </c>
      <c r="H11" s="14">
        <v>3400</v>
      </c>
      <c r="I11" s="8">
        <f t="shared" si="0"/>
        <v>13600</v>
      </c>
      <c r="J11" s="15"/>
    </row>
    <row r="12" spans="1:10" ht="22" customHeight="1" x14ac:dyDescent="0.25">
      <c r="A12" s="71"/>
      <c r="B12" s="38" t="s">
        <v>29</v>
      </c>
      <c r="C12" s="39"/>
      <c r="D12" s="11">
        <v>4</v>
      </c>
      <c r="E12" s="12" t="s">
        <v>16</v>
      </c>
      <c r="F12" s="13">
        <v>1</v>
      </c>
      <c r="G12" s="12" t="s">
        <v>16</v>
      </c>
      <c r="H12" s="14">
        <v>7410</v>
      </c>
      <c r="I12" s="8">
        <f t="shared" si="0"/>
        <v>29640</v>
      </c>
      <c r="J12" s="15"/>
    </row>
    <row r="13" spans="1:10" ht="22" customHeight="1" x14ac:dyDescent="0.25">
      <c r="A13" s="71"/>
      <c r="B13" s="38" t="s">
        <v>30</v>
      </c>
      <c r="C13" s="39"/>
      <c r="D13" s="11">
        <v>1</v>
      </c>
      <c r="E13" s="12" t="s">
        <v>16</v>
      </c>
      <c r="F13" s="13">
        <v>5</v>
      </c>
      <c r="G13" s="12" t="s">
        <v>16</v>
      </c>
      <c r="H13" s="14">
        <v>3957.2</v>
      </c>
      <c r="I13" s="8">
        <f t="shared" si="0"/>
        <v>19786</v>
      </c>
      <c r="J13" s="15" t="s">
        <v>42</v>
      </c>
    </row>
    <row r="14" spans="1:10" ht="22" customHeight="1" x14ac:dyDescent="0.25">
      <c r="A14" s="71"/>
      <c r="B14" s="38" t="s">
        <v>31</v>
      </c>
      <c r="C14" s="39"/>
      <c r="D14" s="11">
        <v>1</v>
      </c>
      <c r="E14" s="12" t="s">
        <v>16</v>
      </c>
      <c r="F14" s="13">
        <v>1</v>
      </c>
      <c r="G14" s="12" t="s">
        <v>16</v>
      </c>
      <c r="H14" s="14">
        <v>9173</v>
      </c>
      <c r="I14" s="8">
        <f t="shared" si="0"/>
        <v>9173</v>
      </c>
      <c r="J14" s="15" t="s">
        <v>43</v>
      </c>
    </row>
    <row r="15" spans="1:10" ht="22" customHeight="1" x14ac:dyDescent="0.25">
      <c r="A15" s="71"/>
      <c r="B15" s="38" t="s">
        <v>32</v>
      </c>
      <c r="C15" s="39" t="s">
        <v>32</v>
      </c>
      <c r="D15" s="11">
        <v>1</v>
      </c>
      <c r="E15" s="12" t="s">
        <v>16</v>
      </c>
      <c r="F15" s="13">
        <v>5</v>
      </c>
      <c r="G15" s="12" t="s">
        <v>16</v>
      </c>
      <c r="H15" s="14">
        <v>16344</v>
      </c>
      <c r="I15" s="8">
        <f t="shared" si="0"/>
        <v>81720</v>
      </c>
      <c r="J15" s="15" t="s">
        <v>44</v>
      </c>
    </row>
    <row r="16" spans="1:10" ht="22" customHeight="1" x14ac:dyDescent="0.25">
      <c r="A16" s="71"/>
      <c r="B16" s="38" t="s">
        <v>33</v>
      </c>
      <c r="C16" s="39" t="s">
        <v>33</v>
      </c>
      <c r="D16" s="11">
        <v>1</v>
      </c>
      <c r="E16" s="12" t="s">
        <v>16</v>
      </c>
      <c r="F16" s="13">
        <v>1</v>
      </c>
      <c r="G16" s="12" t="s">
        <v>16</v>
      </c>
      <c r="H16" s="14">
        <v>13926</v>
      </c>
      <c r="I16" s="8">
        <f t="shared" si="0"/>
        <v>13926</v>
      </c>
      <c r="J16" s="15" t="s">
        <v>45</v>
      </c>
    </row>
    <row r="17" spans="1:10" ht="22" customHeight="1" x14ac:dyDescent="0.25">
      <c r="A17" s="71"/>
      <c r="B17" s="38" t="s">
        <v>34</v>
      </c>
      <c r="C17" s="39" t="s">
        <v>34</v>
      </c>
      <c r="D17" s="11">
        <v>1</v>
      </c>
      <c r="E17" s="12" t="s">
        <v>16</v>
      </c>
      <c r="F17" s="13">
        <v>5</v>
      </c>
      <c r="G17" s="12" t="s">
        <v>16</v>
      </c>
      <c r="H17" s="14">
        <v>2088.1999999999998</v>
      </c>
      <c r="I17" s="8">
        <f t="shared" si="0"/>
        <v>10441</v>
      </c>
      <c r="J17" s="15" t="s">
        <v>55</v>
      </c>
    </row>
    <row r="18" spans="1:10" ht="22" customHeight="1" x14ac:dyDescent="0.25">
      <c r="A18" s="71"/>
      <c r="B18" s="38" t="s">
        <v>35</v>
      </c>
      <c r="C18" s="39" t="s">
        <v>35</v>
      </c>
      <c r="D18" s="11">
        <v>1</v>
      </c>
      <c r="E18" s="12" t="s">
        <v>16</v>
      </c>
      <c r="F18" s="13">
        <v>1</v>
      </c>
      <c r="G18" s="12" t="s">
        <v>16</v>
      </c>
      <c r="H18" s="14">
        <v>1927</v>
      </c>
      <c r="I18" s="8">
        <f t="shared" si="0"/>
        <v>1927</v>
      </c>
      <c r="J18" s="15" t="s">
        <v>46</v>
      </c>
    </row>
    <row r="19" spans="1:10" ht="22" customHeight="1" x14ac:dyDescent="0.25">
      <c r="A19" s="71"/>
      <c r="B19" s="38" t="s">
        <v>36</v>
      </c>
      <c r="C19" s="39" t="s">
        <v>36</v>
      </c>
      <c r="D19" s="11">
        <v>1</v>
      </c>
      <c r="E19" s="12" t="s">
        <v>16</v>
      </c>
      <c r="F19" s="13">
        <v>1</v>
      </c>
      <c r="G19" s="12" t="s">
        <v>16</v>
      </c>
      <c r="H19" s="14">
        <v>3296</v>
      </c>
      <c r="I19" s="8">
        <f t="shared" si="0"/>
        <v>3296</v>
      </c>
      <c r="J19" s="15"/>
    </row>
    <row r="20" spans="1:10" ht="22" customHeight="1" x14ac:dyDescent="0.25">
      <c r="A20" s="71"/>
      <c r="B20" s="38" t="s">
        <v>37</v>
      </c>
      <c r="C20" s="39" t="s">
        <v>37</v>
      </c>
      <c r="D20" s="11">
        <v>1</v>
      </c>
      <c r="E20" s="12" t="s">
        <v>16</v>
      </c>
      <c r="F20" s="13">
        <v>7</v>
      </c>
      <c r="G20" s="12" t="s">
        <v>16</v>
      </c>
      <c r="H20" s="14">
        <v>220</v>
      </c>
      <c r="I20" s="8">
        <f t="shared" si="0"/>
        <v>1540</v>
      </c>
      <c r="J20" s="15"/>
    </row>
    <row r="21" spans="1:10" ht="22" customHeight="1" x14ac:dyDescent="0.25">
      <c r="A21" s="71"/>
      <c r="B21" s="38" t="s">
        <v>38</v>
      </c>
      <c r="C21" s="39" t="s">
        <v>38</v>
      </c>
      <c r="D21" s="11">
        <v>1</v>
      </c>
      <c r="E21" s="12" t="s">
        <v>16</v>
      </c>
      <c r="F21" s="13">
        <v>1</v>
      </c>
      <c r="G21" s="12" t="s">
        <v>16</v>
      </c>
      <c r="H21" s="14">
        <v>16420.240000000002</v>
      </c>
      <c r="I21" s="8">
        <f t="shared" si="0"/>
        <v>16420.240000000002</v>
      </c>
      <c r="J21" s="15"/>
    </row>
    <row r="22" spans="1:10" ht="22" customHeight="1" x14ac:dyDescent="0.25">
      <c r="A22" s="71"/>
      <c r="B22" s="38" t="s">
        <v>39</v>
      </c>
      <c r="C22" s="39" t="s">
        <v>39</v>
      </c>
      <c r="D22" s="11">
        <v>1</v>
      </c>
      <c r="E22" s="12" t="s">
        <v>16</v>
      </c>
      <c r="F22" s="13">
        <v>1</v>
      </c>
      <c r="G22" s="12" t="s">
        <v>16</v>
      </c>
      <c r="H22" s="14">
        <v>35000</v>
      </c>
      <c r="I22" s="8">
        <f t="shared" si="0"/>
        <v>35000</v>
      </c>
      <c r="J22" s="15" t="s">
        <v>53</v>
      </c>
    </row>
    <row r="23" spans="1:10" ht="16.5" x14ac:dyDescent="0.25">
      <c r="A23" s="41" t="s">
        <v>47</v>
      </c>
      <c r="B23" s="42"/>
      <c r="C23" s="42"/>
      <c r="D23" s="42"/>
      <c r="E23" s="42"/>
      <c r="F23" s="42"/>
      <c r="G23" s="42"/>
      <c r="H23" s="43"/>
      <c r="I23" s="9">
        <f>SUM(I9:I22)</f>
        <v>267229.24</v>
      </c>
      <c r="J23" s="10"/>
    </row>
    <row r="24" spans="1:10" ht="22" customHeight="1" x14ac:dyDescent="0.25">
      <c r="A24" s="40" t="s">
        <v>54</v>
      </c>
      <c r="B24" s="36" t="s">
        <v>48</v>
      </c>
      <c r="C24" s="37"/>
      <c r="D24" s="11">
        <v>1</v>
      </c>
      <c r="E24" s="12" t="s">
        <v>16</v>
      </c>
      <c r="F24" s="13">
        <v>7</v>
      </c>
      <c r="G24" s="12" t="s">
        <v>16</v>
      </c>
      <c r="H24" s="14">
        <v>201</v>
      </c>
      <c r="I24" s="8">
        <f t="shared" ref="I24:I25" si="1">H24*F24*D24</f>
        <v>1407</v>
      </c>
      <c r="J24" s="15"/>
    </row>
    <row r="25" spans="1:10" ht="19" customHeight="1" x14ac:dyDescent="0.25">
      <c r="A25" s="40"/>
      <c r="B25" s="36" t="s">
        <v>49</v>
      </c>
      <c r="C25" s="37"/>
      <c r="D25" s="11">
        <v>1</v>
      </c>
      <c r="E25" s="12" t="s">
        <v>16</v>
      </c>
      <c r="F25" s="13">
        <v>7</v>
      </c>
      <c r="G25" s="12" t="s">
        <v>16</v>
      </c>
      <c r="H25" s="14">
        <v>168</v>
      </c>
      <c r="I25" s="8">
        <f t="shared" si="1"/>
        <v>1176</v>
      </c>
      <c r="J25" s="15"/>
    </row>
    <row r="26" spans="1:10" ht="16.5" x14ac:dyDescent="0.25">
      <c r="A26" s="32" t="s">
        <v>47</v>
      </c>
      <c r="B26" s="33"/>
      <c r="C26" s="33"/>
      <c r="D26" s="33"/>
      <c r="E26" s="33"/>
      <c r="F26" s="33"/>
      <c r="G26" s="33"/>
      <c r="H26" s="33"/>
      <c r="I26" s="9">
        <f>SUM(I24:I25)</f>
        <v>2583</v>
      </c>
      <c r="J26" s="10"/>
    </row>
    <row r="27" spans="1:10" ht="22" customHeight="1" x14ac:dyDescent="0.25">
      <c r="A27" s="31" t="s">
        <v>50</v>
      </c>
      <c r="B27" s="36" t="s">
        <v>51</v>
      </c>
      <c r="C27" s="37"/>
      <c r="D27" s="11">
        <v>1</v>
      </c>
      <c r="E27" s="12" t="s">
        <v>17</v>
      </c>
      <c r="F27" s="13">
        <v>1</v>
      </c>
      <c r="G27" s="12" t="s">
        <v>52</v>
      </c>
      <c r="H27" s="14">
        <v>30000</v>
      </c>
      <c r="I27" s="8">
        <f t="shared" ref="I27" si="2">H27*F27*D27</f>
        <v>30000</v>
      </c>
      <c r="J27" s="15"/>
    </row>
    <row r="28" spans="1:10" ht="16.5" x14ac:dyDescent="0.25">
      <c r="A28" s="32" t="s">
        <v>47</v>
      </c>
      <c r="B28" s="33"/>
      <c r="C28" s="33"/>
      <c r="D28" s="33"/>
      <c r="E28" s="33"/>
      <c r="F28" s="33"/>
      <c r="G28" s="33"/>
      <c r="H28" s="33"/>
      <c r="I28" s="9">
        <f>SUM(I27:I27)</f>
        <v>30000</v>
      </c>
      <c r="J28" s="10"/>
    </row>
    <row r="29" spans="1:10" ht="16.5" x14ac:dyDescent="0.25">
      <c r="A29" s="16" t="s">
        <v>18</v>
      </c>
      <c r="B29" s="17"/>
      <c r="C29" s="17"/>
      <c r="D29" s="17"/>
      <c r="E29" s="17"/>
      <c r="F29" s="17"/>
      <c r="G29" s="17"/>
      <c r="H29" s="18"/>
      <c r="I29" s="19">
        <f>SUM(I23,I28,I26)</f>
        <v>299812.24</v>
      </c>
      <c r="J29" s="20"/>
    </row>
    <row r="30" spans="1:10" ht="16.5" x14ac:dyDescent="0.25">
      <c r="A30" s="16" t="s">
        <v>19</v>
      </c>
      <c r="B30" s="17"/>
      <c r="C30" s="17"/>
      <c r="D30" s="17"/>
      <c r="E30" s="17"/>
      <c r="F30" s="17"/>
      <c r="G30" s="17"/>
      <c r="H30" s="17"/>
      <c r="I30" s="19">
        <f>I29*0.1</f>
        <v>29981.224000000002</v>
      </c>
      <c r="J30" s="20"/>
    </row>
    <row r="31" spans="1:10" ht="16.5" x14ac:dyDescent="0.25">
      <c r="A31" s="16" t="s">
        <v>20</v>
      </c>
      <c r="B31" s="17"/>
      <c r="C31" s="17"/>
      <c r="D31" s="17"/>
      <c r="E31" s="17"/>
      <c r="F31" s="17"/>
      <c r="G31" s="17"/>
      <c r="H31" s="17"/>
      <c r="I31" s="19">
        <f>SUM(I29:I30)</f>
        <v>329793.46399999998</v>
      </c>
      <c r="J31" s="20"/>
    </row>
    <row r="32" spans="1:10" ht="16.5" x14ac:dyDescent="0.25">
      <c r="A32" s="21" t="s">
        <v>21</v>
      </c>
      <c r="B32" s="22"/>
      <c r="C32" s="34"/>
      <c r="D32" s="35"/>
      <c r="E32" s="23"/>
      <c r="F32" s="23"/>
      <c r="G32" s="23"/>
      <c r="H32" s="23"/>
      <c r="I32" s="24">
        <f>I31*0.06</f>
        <v>19787.607839999997</v>
      </c>
      <c r="J32" s="25"/>
    </row>
    <row r="33" spans="1:10" ht="20.5" thickBot="1" x14ac:dyDescent="0.3">
      <c r="A33" s="26" t="s">
        <v>22</v>
      </c>
      <c r="B33" s="27"/>
      <c r="C33" s="27"/>
      <c r="D33" s="27"/>
      <c r="E33" s="27"/>
      <c r="F33" s="28"/>
      <c r="G33" s="28"/>
      <c r="H33" s="28"/>
      <c r="I33" s="29">
        <f>SUM(I31:I32)</f>
        <v>349581.07183999999</v>
      </c>
      <c r="J33" s="30"/>
    </row>
  </sheetData>
  <mergeCells count="33">
    <mergeCell ref="B14:C14"/>
    <mergeCell ref="B11:C11"/>
    <mergeCell ref="B12:C12"/>
    <mergeCell ref="B1:C1"/>
    <mergeCell ref="B2:C2"/>
    <mergeCell ref="B3:C3"/>
    <mergeCell ref="B4:C4"/>
    <mergeCell ref="B5:C5"/>
    <mergeCell ref="A6:C8"/>
    <mergeCell ref="B9:C9"/>
    <mergeCell ref="B10:C10"/>
    <mergeCell ref="A9:A22"/>
    <mergeCell ref="B19:C19"/>
    <mergeCell ref="B20:C20"/>
    <mergeCell ref="B21:C21"/>
    <mergeCell ref="B22:C22"/>
    <mergeCell ref="B13:C13"/>
    <mergeCell ref="D6:I6"/>
    <mergeCell ref="J6:J8"/>
    <mergeCell ref="D7:G7"/>
    <mergeCell ref="H7:I7"/>
    <mergeCell ref="A28:H28"/>
    <mergeCell ref="C32:D32"/>
    <mergeCell ref="B27:C27"/>
    <mergeCell ref="B15:C15"/>
    <mergeCell ref="B16:C16"/>
    <mergeCell ref="B17:C17"/>
    <mergeCell ref="B18:C18"/>
    <mergeCell ref="A26:H26"/>
    <mergeCell ref="A24:A25"/>
    <mergeCell ref="B24:C24"/>
    <mergeCell ref="B25:C25"/>
    <mergeCell ref="A23:H23"/>
  </mergeCells>
  <phoneticPr fontId="2" type="noConversion"/>
  <pageMargins left="0.75" right="0.75" top="1" bottom="1" header="0.51180555555555596" footer="0.5118055555555559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威马美国西行项目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2017-08-28T08:56:36Z</dcterms:created>
  <dcterms:modified xsi:type="dcterms:W3CDTF">2017-12-29T02:46:27Z</dcterms:modified>
</cp:coreProperties>
</file>