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55" windowHeight="7920"/>
  </bookViews>
  <sheets>
    <sheet name="员工报销明细" sheetId="3" r:id="rId1"/>
    <sheet name="员工差旅明细" sheetId="2" r:id="rId2"/>
    <sheet name="赵峰报销" sheetId="4" r:id="rId3"/>
    <sheet name="公安报销" sheetId="5" r:id="rId4"/>
    <sheet name="Sheet3" sheetId="6" r:id="rId5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<sst xmlns="http://schemas.openxmlformats.org/spreadsheetml/2006/main" count="97">
  <si>
    <t>【借款报销单】</t>
  </si>
  <si>
    <t>团号：KMJB-180129-YUX292</t>
  </si>
  <si>
    <t>会议日期：2018年1月27日-29日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</si>
  <si>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</si>
  <si>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</si>
  <si>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</si>
  <si>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</si>
  <si>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</si>
  <si>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</si>
  <si>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</si>
  <si>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</si>
  <si>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</si>
  <si>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</si>
  <si>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</si>
  <si>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</si>
  <si>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</si>
  <si>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</si>
  <si>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</si>
  <si>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</si>
  <si>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</si>
  <si>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</si>
  <si>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</si>
  <si>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房费</t>
  </si>
  <si>
    <t>需有客户邮件确认，并抄送合规部。</t>
  </si>
  <si>
    <t>客户使用费用合计</t>
  </si>
  <si>
    <t>活动餐费</t>
  </si>
  <si>
    <t>1月28日晚餐</t>
  </si>
  <si>
    <t>需提供刷卡联、菜单（小票）</t>
  </si>
  <si>
    <t>1月29日面包</t>
  </si>
  <si>
    <t>1月29日午餐</t>
  </si>
  <si>
    <t>零食小样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</si>
  <si>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</si>
  <si>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</si>
  <si>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</si>
  <si>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</si>
  <si>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</si>
  <si>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</si>
  <si>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</si>
  <si>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</si>
  <si>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</si>
  <si>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</si>
  <si>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</si>
  <si>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</si>
  <si>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</si>
  <si>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</si>
  <si>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</si>
  <si>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</si>
  <si>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奖杯</t>
  </si>
  <si>
    <t>纸杯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</si>
  <si>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</si>
  <si>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</si>
  <si>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</si>
  <si>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</si>
  <si>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</si>
  <si>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</si>
  <si>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</si>
  <si>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</si>
  <si>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</si>
  <si>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</si>
  <si>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</si>
  <si>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</si>
  <si>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</si>
  <si>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</si>
  <si>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</si>
  <si>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</si>
  <si>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</si>
  <si>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</si>
  <si>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</si>
  <si>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</si>
  <si>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</si>
  <si>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1月27日-29日</t>
  </si>
  <si>
    <t>报销日期:</t>
  </si>
  <si>
    <t>团号:</t>
  </si>
  <si>
    <t>KMJB-180129-YUX292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</si>
  <si>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</si>
  <si>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</si>
  <si>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</si>
  <si>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</si>
  <si>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</si>
  <si>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</si>
  <si>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</si>
  <si>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靳晓峰活动期间打车费</t>
  </si>
  <si>
    <t>王帅活动期间打车费：1月29</t>
  </si>
  <si>
    <t>马丽娜活动期间打车费：1月29</t>
  </si>
  <si>
    <t>曹园活动期间打车费：1月29</t>
  </si>
  <si>
    <t>宋静菲活动期间打车费：1月29</t>
  </si>
  <si>
    <t>餐费</t>
  </si>
  <si>
    <t>1月28-19日</t>
  </si>
  <si>
    <t>闪送</t>
  </si>
  <si>
    <t>补票金额</t>
  </si>
  <si>
    <t>报销总金额</t>
  </si>
  <si>
    <t>报销人:</t>
  </si>
  <si>
    <t>合规:</t>
  </si>
  <si>
    <t>赵峰</t>
  </si>
  <si>
    <t>业务总监</t>
  </si>
  <si>
    <t>消电检费用</t>
  </si>
  <si>
    <t>公安报备费用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</si>
</sst>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  <numFmt numFmtId="179" formatCode="#,##0.00;[Red]#,##0.00"/>
    <numFmt numFmtId="180" formatCode="0.00_);[Red]\(0.00\)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6" borderId="20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3" fillId="10" borderId="17" applyNumberFormat="0" applyAlignment="0" applyProtection="0">
      <alignment vertical="center"/>
    </xf>
    <xf numFmtId="0" fontId="25" fillId="29" borderId="21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80" fontId="8" fillId="0" borderId="2" xfId="50" applyNumberFormat="1" applyFont="1" applyFill="1" applyBorder="1" applyAlignment="1">
      <alignment horizontal="center" vertical="center"/>
    </xf>
    <xf numFmtId="180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0" fontId="8" fillId="0" borderId="1" xfId="50" applyFont="1" applyFill="1" applyBorder="1">
      <alignment vertical="center"/>
    </xf>
    <xf numFmtId="0" fontId="8" fillId="9" borderId="15" xfId="50" applyFont="1" applyFill="1" applyBorder="1" applyAlignment="1">
      <alignment horizontal="center" vertical="center"/>
    </xf>
    <xf numFmtId="180" fontId="8" fillId="6" borderId="6" xfId="50" applyNumberFormat="1" applyFont="1" applyFill="1" applyBorder="1" applyAlignment="1">
      <alignment horizontal="center" vertical="center"/>
    </xf>
    <xf numFmtId="180" fontId="8" fillId="6" borderId="12" xfId="50" applyNumberFormat="1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180" fontId="8" fillId="0" borderId="6" xfId="50" applyNumberFormat="1" applyFont="1" applyFill="1" applyBorder="1" applyAlignment="1">
      <alignment horizontal="center" vertical="center"/>
    </xf>
    <xf numFmtId="180" fontId="8" fillId="0" borderId="12" xfId="50" applyNumberFormat="1" applyFont="1" applyFill="1" applyBorder="1" applyAlignment="1">
      <alignment horizontal="center" vertical="center"/>
    </xf>
    <xf numFmtId="58" fontId="8" fillId="6" borderId="2" xfId="50" applyNumberFormat="1" applyFont="1" applyFill="1" applyBorder="1" applyAlignment="1">
      <alignment horizontal="left" vertical="center"/>
    </xf>
    <xf numFmtId="58" fontId="8" fillId="6" borderId="2" xfId="50" applyNumberFormat="1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1"/>
  <sheetViews>
    <sheetView tabSelected="1" topLeftCell="A31" workbookViewId="0">
      <selection activeCell="G12" sqref="G12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9"/>
      <c r="J9" s="41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2"/>
      <c r="J10" s="43"/>
    </row>
    <row r="1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>F11+G11</f>
        <v>0</v>
      </c>
      <c r="I11" s="39"/>
      <c r="J11" s="40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9"/>
      <c r="J12" s="41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2"/>
      <c r="J13" s="43"/>
    </row>
    <row r="14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1698</v>
      </c>
      <c r="G14" s="15">
        <v>0</v>
      </c>
      <c r="H14" s="15">
        <f>F14+G14</f>
        <v>1698</v>
      </c>
      <c r="I14" s="39" t="s">
        <v>22</v>
      </c>
      <c r="J14" s="44" t="s">
        <v>23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39"/>
      <c r="J15" s="45"/>
    </row>
    <row r="16" s="1" customFormat="1" customHeight="1" spans="1:10">
      <c r="A16" s="17"/>
      <c r="B16" s="18" t="s">
        <v>24</v>
      </c>
      <c r="C16" s="19">
        <f>SUM(C14)</f>
        <v>0</v>
      </c>
      <c r="D16" s="19">
        <f t="shared" ref="D16:E16" si="1">SUM(D14)</f>
        <v>0</v>
      </c>
      <c r="E16" s="19">
        <f t="shared" si="1"/>
        <v>0</v>
      </c>
      <c r="F16" s="19">
        <f>SUM(F14:F15)</f>
        <v>1698</v>
      </c>
      <c r="G16" s="19">
        <f>SUM(G14:G15)</f>
        <v>0</v>
      </c>
      <c r="H16" s="19">
        <f>SUM(H14:H15)</f>
        <v>1698</v>
      </c>
      <c r="I16" s="42"/>
      <c r="J16" s="46"/>
    </row>
    <row r="17" customHeight="1" spans="1:10">
      <c r="A17" s="13">
        <v>4</v>
      </c>
      <c r="B17" s="14" t="s">
        <v>25</v>
      </c>
      <c r="C17" s="15">
        <v>0</v>
      </c>
      <c r="D17" s="16"/>
      <c r="E17" s="15">
        <f>C17*D17</f>
        <v>0</v>
      </c>
      <c r="F17" s="15">
        <v>511</v>
      </c>
      <c r="G17" s="15">
        <v>0</v>
      </c>
      <c r="H17" s="26">
        <f>F17+G17</f>
        <v>511</v>
      </c>
      <c r="I17" s="47" t="s">
        <v>26</v>
      </c>
      <c r="J17" s="44" t="s">
        <v>27</v>
      </c>
    </row>
    <row r="18" customHeight="1" spans="1:10">
      <c r="A18" s="13"/>
      <c r="B18" s="14"/>
      <c r="C18" s="15"/>
      <c r="D18" s="16"/>
      <c r="E18" s="15"/>
      <c r="F18" s="15">
        <v>306</v>
      </c>
      <c r="G18" s="15">
        <v>0</v>
      </c>
      <c r="H18" s="26">
        <f>F18+G18</f>
        <v>306</v>
      </c>
      <c r="I18" s="47" t="s">
        <v>28</v>
      </c>
      <c r="J18" s="45"/>
    </row>
    <row r="19" customHeight="1" spans="1:10">
      <c r="A19" s="13"/>
      <c r="B19" s="14"/>
      <c r="C19" s="15"/>
      <c r="D19" s="16"/>
      <c r="E19" s="15"/>
      <c r="F19" s="15">
        <v>5700</v>
      </c>
      <c r="G19" s="15">
        <v>0</v>
      </c>
      <c r="H19" s="26">
        <f>F19+G19</f>
        <v>5700</v>
      </c>
      <c r="I19" s="47" t="s">
        <v>29</v>
      </c>
      <c r="J19" s="45"/>
    </row>
    <row r="20" customHeight="1" spans="1:10">
      <c r="A20" s="13"/>
      <c r="B20" s="14"/>
      <c r="C20" s="15"/>
      <c r="D20" s="16"/>
      <c r="E20" s="15"/>
      <c r="F20" s="15">
        <v>20</v>
      </c>
      <c r="G20" s="15">
        <v>0</v>
      </c>
      <c r="H20" s="26">
        <f>F20+G20</f>
        <v>20</v>
      </c>
      <c r="I20" s="47" t="s">
        <v>30</v>
      </c>
      <c r="J20" s="45"/>
    </row>
    <row r="21" customHeight="1" spans="1:10">
      <c r="A21" s="13"/>
      <c r="B21" s="14"/>
      <c r="C21" s="15"/>
      <c r="D21" s="16"/>
      <c r="E21" s="15"/>
      <c r="F21" s="15">
        <v>91.69</v>
      </c>
      <c r="G21" s="15">
        <v>0</v>
      </c>
      <c r="H21" s="26">
        <f>F21+G21</f>
        <v>91.69</v>
      </c>
      <c r="I21" s="47" t="s">
        <v>30</v>
      </c>
      <c r="J21" s="45"/>
    </row>
    <row r="22" s="1" customFormat="1" customHeight="1" spans="1:10">
      <c r="A22" s="17"/>
      <c r="B22" s="18" t="s">
        <v>31</v>
      </c>
      <c r="C22" s="19">
        <f>SUM(C17)</f>
        <v>0</v>
      </c>
      <c r="D22" s="19">
        <f t="shared" ref="D22:E22" si="2">SUM(D17)</f>
        <v>0</v>
      </c>
      <c r="E22" s="19">
        <f t="shared" si="2"/>
        <v>0</v>
      </c>
      <c r="F22" s="19">
        <f>SUM(F17:F21)</f>
        <v>6628.69</v>
      </c>
      <c r="G22" s="19">
        <f>SUM(G17:G21)</f>
        <v>0</v>
      </c>
      <c r="H22" s="19">
        <f>SUM(H17:H21)</f>
        <v>6628.69</v>
      </c>
      <c r="I22" s="42"/>
      <c r="J22" s="46"/>
    </row>
    <row r="23" customHeight="1" spans="1:10">
      <c r="A23" s="20">
        <v>5</v>
      </c>
      <c r="B23" s="21" t="s">
        <v>32</v>
      </c>
      <c r="C23" s="27">
        <v>0</v>
      </c>
      <c r="D23" s="20"/>
      <c r="E23" s="22">
        <f>C23*D23</f>
        <v>0</v>
      </c>
      <c r="F23" s="15">
        <v>0</v>
      </c>
      <c r="G23" s="15">
        <v>0</v>
      </c>
      <c r="H23" s="15">
        <f>F23+G23</f>
        <v>0</v>
      </c>
      <c r="I23" s="39"/>
      <c r="J23" s="40" t="s">
        <v>33</v>
      </c>
    </row>
    <row r="24" customHeight="1" spans="1:10">
      <c r="A24" s="23"/>
      <c r="B24" s="24"/>
      <c r="C24" s="28"/>
      <c r="D24" s="23"/>
      <c r="E24" s="25"/>
      <c r="F24" s="15">
        <v>0</v>
      </c>
      <c r="G24" s="15">
        <v>0</v>
      </c>
      <c r="H24" s="15">
        <f t="shared" ref="H24" si="3">F24+G24</f>
        <v>0</v>
      </c>
      <c r="I24" s="39"/>
      <c r="J24" s="41"/>
    </row>
    <row r="25" s="1" customFormat="1" customHeight="1" spans="1:10">
      <c r="A25" s="17"/>
      <c r="B25" s="18" t="s">
        <v>34</v>
      </c>
      <c r="C25" s="19">
        <f>SUM(C23)</f>
        <v>0</v>
      </c>
      <c r="D25" s="19">
        <f t="shared" ref="D25:E25" si="4">SUM(D23)</f>
        <v>0</v>
      </c>
      <c r="E25" s="19">
        <f t="shared" si="4"/>
        <v>0</v>
      </c>
      <c r="F25" s="19">
        <f>SUM(F23:F24)</f>
        <v>0</v>
      </c>
      <c r="G25" s="19">
        <f>SUM(G23:G24)</f>
        <v>0</v>
      </c>
      <c r="H25" s="19">
        <f t="shared" ref="H25" si="5">SUM(H23:H24)</f>
        <v>0</v>
      </c>
      <c r="I25" s="42"/>
      <c r="J25" s="43"/>
    </row>
    <row r="26" customHeight="1" spans="1:10">
      <c r="A26" s="13">
        <v>6</v>
      </c>
      <c r="B26" s="14" t="s">
        <v>35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>F26+G26</f>
        <v>0</v>
      </c>
      <c r="I26" s="39"/>
      <c r="J26" s="40" t="s">
        <v>36</v>
      </c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9"/>
      <c r="J27" s="45"/>
    </row>
    <row r="28" s="1" customFormat="1" customHeight="1" spans="1:10">
      <c r="A28" s="17"/>
      <c r="B28" s="18" t="s">
        <v>37</v>
      </c>
      <c r="C28" s="19">
        <f>SUM(C26)</f>
        <v>0</v>
      </c>
      <c r="D28" s="19">
        <f t="shared" ref="D28:E28" si="6">SUM(D26)</f>
        <v>0</v>
      </c>
      <c r="E28" s="19">
        <f t="shared" si="6"/>
        <v>0</v>
      </c>
      <c r="F28" s="19">
        <f>SUM(F26:F27)</f>
        <v>0</v>
      </c>
      <c r="G28" s="19">
        <f>SUM(G26:G27)</f>
        <v>0</v>
      </c>
      <c r="H28" s="19">
        <f>SUM(H26:H27)</f>
        <v>0</v>
      </c>
      <c r="I28" s="42"/>
      <c r="J28" s="46"/>
    </row>
    <row r="29" customHeight="1" spans="1:10">
      <c r="A29" s="13">
        <v>7</v>
      </c>
      <c r="B29" s="14" t="s">
        <v>38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39"/>
      <c r="J29" s="48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39"/>
      <c r="J30" s="49"/>
    </row>
    <row r="31" s="1" customFormat="1" customHeight="1" spans="1:10">
      <c r="A31" s="17"/>
      <c r="B31" s="18" t="s">
        <v>39</v>
      </c>
      <c r="C31" s="19">
        <f>SUM(C29)</f>
        <v>0</v>
      </c>
      <c r="D31" s="19">
        <f t="shared" ref="D31:E31" si="7">SUM(D29)</f>
        <v>0</v>
      </c>
      <c r="E31" s="19">
        <f t="shared" si="7"/>
        <v>0</v>
      </c>
      <c r="F31" s="19">
        <f>SUM(F29:F30)</f>
        <v>0</v>
      </c>
      <c r="G31" s="19">
        <f>SUM(G29:G30)</f>
        <v>0</v>
      </c>
      <c r="H31" s="19">
        <f>SUM(H29:H30)</f>
        <v>0</v>
      </c>
      <c r="I31" s="42"/>
      <c r="J31" s="50"/>
    </row>
    <row r="32" customHeight="1" spans="1:10">
      <c r="A32" s="13">
        <v>8</v>
      </c>
      <c r="B32" s="14" t="s">
        <v>40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39"/>
      <c r="J32" s="44" t="s">
        <v>41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9"/>
      <c r="J33" s="45"/>
    </row>
    <row r="34" s="1" customFormat="1" customHeight="1" spans="1:10">
      <c r="A34" s="17"/>
      <c r="B34" s="18" t="s">
        <v>42</v>
      </c>
      <c r="C34" s="19">
        <f>SUM(C32)</f>
        <v>0</v>
      </c>
      <c r="D34" s="19">
        <f t="shared" ref="D34:E34" si="8">SUM(D32)</f>
        <v>0</v>
      </c>
      <c r="E34" s="19">
        <f t="shared" si="8"/>
        <v>0</v>
      </c>
      <c r="F34" s="19">
        <f>SUM(F32:F33)</f>
        <v>0</v>
      </c>
      <c r="G34" s="19">
        <f t="shared" ref="G34:H34" si="9">SUM(G32:G33)</f>
        <v>0</v>
      </c>
      <c r="H34" s="19">
        <f t="shared" si="9"/>
        <v>0</v>
      </c>
      <c r="I34" s="42"/>
      <c r="J34" s="46"/>
    </row>
    <row r="35" customHeight="1" spans="1:10">
      <c r="A35" s="13">
        <v>9</v>
      </c>
      <c r="B35" s="14" t="s">
        <v>43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39"/>
      <c r="J35" s="40" t="s">
        <v>44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9"/>
      <c r="J36" s="41"/>
    </row>
    <row r="37" s="1" customFormat="1" customHeight="1" spans="1:10">
      <c r="A37" s="17"/>
      <c r="B37" s="18" t="s">
        <v>45</v>
      </c>
      <c r="C37" s="19">
        <f>SUM(C35)</f>
        <v>0</v>
      </c>
      <c r="D37" s="19">
        <f t="shared" ref="D37:E37" si="10">SUM(D35)</f>
        <v>0</v>
      </c>
      <c r="E37" s="19">
        <f t="shared" si="10"/>
        <v>0</v>
      </c>
      <c r="F37" s="19">
        <f>SUM(F35:F36)</f>
        <v>0</v>
      </c>
      <c r="G37" s="19">
        <f>SUM(G35:G36)</f>
        <v>0</v>
      </c>
      <c r="H37" s="19">
        <f>SUM(H35:H36)</f>
        <v>0</v>
      </c>
      <c r="I37" s="42"/>
      <c r="J37" s="43"/>
    </row>
    <row r="38" customHeight="1" spans="1:10">
      <c r="A38" s="20">
        <v>10</v>
      </c>
      <c r="B38" s="14" t="s">
        <v>46</v>
      </c>
      <c r="C38" s="15">
        <v>0</v>
      </c>
      <c r="D38" s="16"/>
      <c r="E38" s="15">
        <f>C38*D38</f>
        <v>0</v>
      </c>
      <c r="F38" s="15">
        <v>190</v>
      </c>
      <c r="G38" s="15">
        <v>0</v>
      </c>
      <c r="H38" s="26">
        <f>F38+G38</f>
        <v>190</v>
      </c>
      <c r="I38" s="47" t="s">
        <v>47</v>
      </c>
      <c r="J38" s="48"/>
    </row>
    <row r="39" customHeight="1" spans="1:10">
      <c r="A39" s="29"/>
      <c r="B39" s="14"/>
      <c r="C39" s="15"/>
      <c r="D39" s="16"/>
      <c r="E39" s="15"/>
      <c r="F39" s="15">
        <v>233</v>
      </c>
      <c r="G39" s="15">
        <v>0</v>
      </c>
      <c r="H39" s="26">
        <f>F39+G39</f>
        <v>233</v>
      </c>
      <c r="I39" s="47" t="s">
        <v>47</v>
      </c>
      <c r="J39" s="49"/>
    </row>
    <row r="40" customHeight="1" spans="1:10">
      <c r="A40" s="29"/>
      <c r="B40" s="14"/>
      <c r="C40" s="15"/>
      <c r="D40" s="16"/>
      <c r="E40" s="15"/>
      <c r="F40" s="15">
        <v>48</v>
      </c>
      <c r="G40" s="15">
        <v>0</v>
      </c>
      <c r="H40" s="26">
        <f>F40+G40</f>
        <v>48</v>
      </c>
      <c r="I40" s="47" t="s">
        <v>47</v>
      </c>
      <c r="J40" s="49"/>
    </row>
    <row r="41" customHeight="1" spans="1:10">
      <c r="A41" s="29"/>
      <c r="B41" s="14"/>
      <c r="C41" s="15"/>
      <c r="D41" s="16"/>
      <c r="E41" s="15"/>
      <c r="F41" s="15">
        <v>147</v>
      </c>
      <c r="G41" s="15">
        <v>0</v>
      </c>
      <c r="H41" s="26">
        <f>F41+G41</f>
        <v>147</v>
      </c>
      <c r="I41" s="47" t="s">
        <v>47</v>
      </c>
      <c r="J41" s="49"/>
    </row>
    <row r="42" customHeight="1" spans="1:10">
      <c r="A42" s="29"/>
      <c r="B42" s="14"/>
      <c r="C42" s="15"/>
      <c r="D42" s="16"/>
      <c r="E42" s="15"/>
      <c r="F42" s="15">
        <v>118.7</v>
      </c>
      <c r="G42" s="15">
        <v>0</v>
      </c>
      <c r="H42" s="26">
        <f>F42+G42</f>
        <v>118.7</v>
      </c>
      <c r="I42" s="47" t="s">
        <v>48</v>
      </c>
      <c r="J42" s="49"/>
    </row>
    <row r="43" s="1" customFormat="1" customHeight="1" spans="1:10">
      <c r="A43" s="17"/>
      <c r="B43" s="18" t="s">
        <v>49</v>
      </c>
      <c r="C43" s="19">
        <f>SUM(C38)</f>
        <v>0</v>
      </c>
      <c r="D43" s="19">
        <f t="shared" ref="D43:E43" si="11">SUM(D38)</f>
        <v>0</v>
      </c>
      <c r="E43" s="19">
        <f t="shared" si="11"/>
        <v>0</v>
      </c>
      <c r="F43" s="19">
        <f>SUM(F38:F42)</f>
        <v>736.7</v>
      </c>
      <c r="G43" s="19">
        <f>SUM(G38:G42)</f>
        <v>0</v>
      </c>
      <c r="H43" s="19">
        <f>SUM(H38:H42)</f>
        <v>736.7</v>
      </c>
      <c r="I43" s="42"/>
      <c r="J43" s="50"/>
    </row>
    <row r="44" customHeight="1" spans="1:10">
      <c r="A44" s="17"/>
      <c r="B44" s="18" t="s">
        <v>50</v>
      </c>
      <c r="C44" s="19">
        <f>SUM(C43,C37,C34,C31,C28,C25,C22,C16,C13,C10)</f>
        <v>0</v>
      </c>
      <c r="D44" s="19">
        <f t="shared" ref="D44:H44" si="12">SUM(D43,D37,D34,D31,D28,D25,D22,D16,D13,D10)</f>
        <v>0</v>
      </c>
      <c r="E44" s="19">
        <f t="shared" si="12"/>
        <v>0</v>
      </c>
      <c r="F44" s="19">
        <f t="shared" si="12"/>
        <v>9063.39</v>
      </c>
      <c r="G44" s="19">
        <f t="shared" si="12"/>
        <v>0</v>
      </c>
      <c r="H44" s="19">
        <f t="shared" si="12"/>
        <v>9063.39</v>
      </c>
      <c r="I44" s="42"/>
      <c r="J44" s="51"/>
    </row>
    <row r="48" customHeight="1" spans="1:9">
      <c r="A48" s="30" t="s">
        <v>51</v>
      </c>
      <c r="B48" s="31"/>
      <c r="C48" s="32" t="s">
        <v>52</v>
      </c>
      <c r="D48" s="32"/>
      <c r="E48" s="32" t="s">
        <v>53</v>
      </c>
      <c r="F48" s="32"/>
      <c r="G48" s="32" t="s">
        <v>54</v>
      </c>
      <c r="H48" s="32"/>
      <c r="I48" s="52" t="s">
        <v>55</v>
      </c>
    </row>
    <row r="49" customHeight="1" spans="1:9">
      <c r="A49" s="33">
        <f>E44</f>
        <v>0</v>
      </c>
      <c r="B49" s="34"/>
      <c r="C49" s="34">
        <f>H44</f>
        <v>9063.39</v>
      </c>
      <c r="D49" s="34"/>
      <c r="E49" s="34">
        <f>F44</f>
        <v>9063.39</v>
      </c>
      <c r="F49" s="34"/>
      <c r="G49" s="34">
        <f>G44</f>
        <v>0</v>
      </c>
      <c r="H49" s="34"/>
      <c r="I49" s="53">
        <f>A49-C49</f>
        <v>-9063.39</v>
      </c>
    </row>
    <row r="51" customHeight="1" spans="1:9">
      <c r="A51" s="35" t="s">
        <v>56</v>
      </c>
      <c r="B51" s="36"/>
      <c r="C51" s="37" t="s">
        <v>57</v>
      </c>
      <c r="D51" s="35"/>
      <c r="E51" s="35" t="s">
        <v>58</v>
      </c>
      <c r="F51" s="35"/>
      <c r="G51" s="35" t="s">
        <v>59</v>
      </c>
      <c r="H51" s="35"/>
      <c r="I51" s="36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9"/>
    <mergeCell ref="A11:A12"/>
    <mergeCell ref="A14:A15"/>
    <mergeCell ref="A17:A21"/>
    <mergeCell ref="A23:A24"/>
    <mergeCell ref="A26:A27"/>
    <mergeCell ref="A29:A30"/>
    <mergeCell ref="A32:A33"/>
    <mergeCell ref="A35:A36"/>
    <mergeCell ref="A38:A42"/>
    <mergeCell ref="B6:B7"/>
    <mergeCell ref="B8:B9"/>
    <mergeCell ref="B11:B12"/>
    <mergeCell ref="B14:B15"/>
    <mergeCell ref="B17:B21"/>
    <mergeCell ref="B23:B24"/>
    <mergeCell ref="B26:B27"/>
    <mergeCell ref="B29:B30"/>
    <mergeCell ref="B32:B33"/>
    <mergeCell ref="B35:B36"/>
    <mergeCell ref="B38:B42"/>
    <mergeCell ref="C8:C9"/>
    <mergeCell ref="C11:C12"/>
    <mergeCell ref="C14:C15"/>
    <mergeCell ref="C17:C21"/>
    <mergeCell ref="C23:C24"/>
    <mergeCell ref="C26:C27"/>
    <mergeCell ref="C29:C30"/>
    <mergeCell ref="C32:C33"/>
    <mergeCell ref="C35:C36"/>
    <mergeCell ref="C38:C42"/>
    <mergeCell ref="D8:D9"/>
    <mergeCell ref="D11:D12"/>
    <mergeCell ref="D14:D15"/>
    <mergeCell ref="D17:D21"/>
    <mergeCell ref="D23:D24"/>
    <mergeCell ref="D26:D27"/>
    <mergeCell ref="D29:D30"/>
    <mergeCell ref="D32:D33"/>
    <mergeCell ref="D35:D36"/>
    <mergeCell ref="D38:D42"/>
    <mergeCell ref="E8:E9"/>
    <mergeCell ref="E11:E12"/>
    <mergeCell ref="E14:E15"/>
    <mergeCell ref="E17:E21"/>
    <mergeCell ref="E23:E24"/>
    <mergeCell ref="E26:E27"/>
    <mergeCell ref="E29:E30"/>
    <mergeCell ref="E32:E33"/>
    <mergeCell ref="E35:E36"/>
    <mergeCell ref="E38:E42"/>
    <mergeCell ref="J4:J5"/>
    <mergeCell ref="J6:J7"/>
    <mergeCell ref="J8:J10"/>
    <mergeCell ref="J11:J13"/>
    <mergeCell ref="J14:J16"/>
    <mergeCell ref="J17:J22"/>
    <mergeCell ref="J23:J25"/>
    <mergeCell ref="J26:J28"/>
    <mergeCell ref="J29:J31"/>
    <mergeCell ref="J32:J34"/>
    <mergeCell ref="J35:J37"/>
    <mergeCell ref="J38:J43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5"/>
  <sheetViews>
    <sheetView workbookViewId="0">
      <selection activeCell="M18" sqref="M1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375" customWidth="1"/>
  </cols>
  <sheetData>
    <row r="1" spans="2:11">
      <c r="B1" s="54"/>
      <c r="C1" s="54"/>
      <c r="D1" s="54"/>
      <c r="E1" s="54"/>
      <c r="F1" s="54"/>
      <c r="G1" s="54"/>
      <c r="H1" s="54"/>
      <c r="I1" s="54"/>
      <c r="J1" s="54"/>
      <c r="K1" s="54"/>
    </row>
    <row r="3" ht="18.75" spans="2:11">
      <c r="B3" s="4" t="s">
        <v>60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5"/>
      <c r="C4" s="55"/>
      <c r="D4" s="55"/>
      <c r="E4" s="55"/>
      <c r="F4" s="55"/>
      <c r="G4" s="55"/>
      <c r="H4" s="55"/>
      <c r="I4" s="55"/>
      <c r="J4" s="55"/>
      <c r="K4" s="85"/>
    </row>
    <row r="5" ht="20.1" customHeight="1" spans="2:11">
      <c r="B5" s="56"/>
      <c r="C5" s="57"/>
      <c r="D5" s="58" t="s">
        <v>61</v>
      </c>
      <c r="E5" s="58"/>
      <c r="F5" s="59" t="s">
        <v>62</v>
      </c>
      <c r="G5" s="59"/>
      <c r="H5" s="58" t="s">
        <v>63</v>
      </c>
      <c r="I5" s="57"/>
      <c r="J5" s="59" t="s">
        <v>64</v>
      </c>
      <c r="K5" s="86"/>
    </row>
    <row r="6" ht="20.1" customHeight="1" spans="2:11">
      <c r="B6" s="60"/>
      <c r="C6" s="61"/>
      <c r="D6" s="62" t="s">
        <v>65</v>
      </c>
      <c r="E6" s="62"/>
      <c r="F6" s="63" t="s">
        <v>66</v>
      </c>
      <c r="G6" s="63"/>
      <c r="H6" s="62" t="s">
        <v>67</v>
      </c>
      <c r="I6" s="61"/>
      <c r="J6" s="63" t="s">
        <v>68</v>
      </c>
      <c r="K6" s="87"/>
    </row>
    <row r="7" ht="20.1" customHeight="1" spans="2:11">
      <c r="B7" s="60"/>
      <c r="C7" s="61"/>
      <c r="D7" s="62" t="s">
        <v>69</v>
      </c>
      <c r="E7" s="62"/>
      <c r="F7" s="63" t="s">
        <v>70</v>
      </c>
      <c r="G7" s="63"/>
      <c r="H7" s="62" t="s">
        <v>71</v>
      </c>
      <c r="I7" s="88"/>
      <c r="J7" s="63"/>
      <c r="K7" s="87"/>
    </row>
    <row r="8" ht="20.1" customHeight="1" spans="2:11">
      <c r="B8" s="64"/>
      <c r="C8" s="65"/>
      <c r="D8" s="66"/>
      <c r="E8" s="66"/>
      <c r="F8" s="67"/>
      <c r="G8" s="67"/>
      <c r="H8" s="66" t="s">
        <v>72</v>
      </c>
      <c r="I8" s="89"/>
      <c r="J8" s="67" t="s">
        <v>73</v>
      </c>
      <c r="K8" s="90"/>
    </row>
    <row r="9" ht="20.1" customHeight="1" spans="2:11">
      <c r="B9" s="68"/>
      <c r="C9" s="68"/>
      <c r="D9" s="68"/>
      <c r="E9" s="68"/>
      <c r="F9" s="68"/>
      <c r="G9" s="68"/>
      <c r="H9" s="68"/>
      <c r="I9" s="68"/>
      <c r="J9" s="68"/>
      <c r="K9" s="68"/>
    </row>
    <row r="10" ht="20.1" customHeight="1" spans="2:11">
      <c r="B10" s="69" t="s">
        <v>3</v>
      </c>
      <c r="C10" s="70"/>
      <c r="D10" s="71" t="s">
        <v>74</v>
      </c>
      <c r="E10" s="71" t="s">
        <v>75</v>
      </c>
      <c r="F10" s="72"/>
      <c r="G10" s="73" t="s">
        <v>76</v>
      </c>
      <c r="H10" s="72" t="s">
        <v>77</v>
      </c>
      <c r="I10" s="71" t="s">
        <v>78</v>
      </c>
      <c r="J10" s="72"/>
      <c r="K10" s="73" t="s">
        <v>79</v>
      </c>
    </row>
    <row r="11" ht="20.1" customHeight="1" spans="2:11">
      <c r="B11" s="74">
        <v>1</v>
      </c>
      <c r="C11" s="75"/>
      <c r="D11" s="80"/>
      <c r="E11" s="77" t="s">
        <v>80</v>
      </c>
      <c r="F11" s="77"/>
      <c r="G11" s="78">
        <f>21+18+14+14+13+23+48+13+15+17+20+14+14+13+64+42+15+18+13+95+92+38+38+95</f>
        <v>767</v>
      </c>
      <c r="H11" s="78"/>
      <c r="I11" s="100"/>
      <c r="J11" s="101"/>
      <c r="K11" s="93" t="s">
        <v>81</v>
      </c>
    </row>
    <row r="12" ht="20.1" customHeight="1" spans="2:11">
      <c r="B12" s="74">
        <v>2</v>
      </c>
      <c r="C12" s="75"/>
      <c r="D12" s="80"/>
      <c r="E12" s="77" t="s">
        <v>80</v>
      </c>
      <c r="F12" s="77"/>
      <c r="G12" s="78">
        <v>93</v>
      </c>
      <c r="H12" s="78"/>
      <c r="I12" s="100"/>
      <c r="J12" s="101"/>
      <c r="K12" s="93" t="s">
        <v>82</v>
      </c>
    </row>
    <row r="13" ht="20.1" customHeight="1" spans="2:11">
      <c r="B13" s="74">
        <v>3</v>
      </c>
      <c r="C13" s="75"/>
      <c r="D13" s="80"/>
      <c r="E13" s="77" t="s">
        <v>80</v>
      </c>
      <c r="F13" s="77"/>
      <c r="G13" s="78">
        <f>38+260.87</f>
        <v>298.87</v>
      </c>
      <c r="H13" s="78"/>
      <c r="I13" s="100"/>
      <c r="J13" s="101"/>
      <c r="K13" s="93" t="s">
        <v>83</v>
      </c>
    </row>
    <row r="14" ht="20.1" customHeight="1" spans="2:11">
      <c r="B14" s="74">
        <v>4</v>
      </c>
      <c r="C14" s="75"/>
      <c r="D14" s="80"/>
      <c r="E14" s="77" t="s">
        <v>80</v>
      </c>
      <c r="F14" s="77"/>
      <c r="G14" s="78">
        <v>52</v>
      </c>
      <c r="H14" s="78"/>
      <c r="I14" s="100"/>
      <c r="J14" s="101"/>
      <c r="K14" s="93" t="s">
        <v>84</v>
      </c>
    </row>
    <row r="15" ht="20.1" customHeight="1" spans="2:11">
      <c r="B15" s="74">
        <v>5</v>
      </c>
      <c r="C15" s="75"/>
      <c r="D15" s="80"/>
      <c r="E15" s="77" t="s">
        <v>80</v>
      </c>
      <c r="F15" s="77"/>
      <c r="G15" s="78">
        <v>57.87</v>
      </c>
      <c r="H15" s="78"/>
      <c r="I15" s="100"/>
      <c r="J15" s="101"/>
      <c r="K15" s="93" t="s">
        <v>85</v>
      </c>
    </row>
    <row r="16" ht="20.1" customHeight="1" spans="2:11">
      <c r="B16" s="74">
        <v>6</v>
      </c>
      <c r="C16" s="75"/>
      <c r="D16" s="80"/>
      <c r="E16" s="74"/>
      <c r="F16" s="75" t="s">
        <v>86</v>
      </c>
      <c r="G16" s="78">
        <f>119+515.2+188</f>
        <v>822.2</v>
      </c>
      <c r="H16" s="79"/>
      <c r="I16" s="91"/>
      <c r="J16" s="92"/>
      <c r="K16" s="102">
        <v>43127</v>
      </c>
    </row>
    <row r="17" ht="20.1" customHeight="1" spans="2:11">
      <c r="B17" s="74">
        <v>7</v>
      </c>
      <c r="C17" s="75"/>
      <c r="D17" s="80"/>
      <c r="F17" s="74" t="s">
        <v>86</v>
      </c>
      <c r="G17" s="78">
        <f>349+581+64.5+45+72+50+56</f>
        <v>1217.5</v>
      </c>
      <c r="H17" s="79"/>
      <c r="I17" s="91"/>
      <c r="J17" s="92"/>
      <c r="K17" s="103" t="s">
        <v>87</v>
      </c>
    </row>
    <row r="18" ht="20.1" customHeight="1" spans="2:11">
      <c r="B18" s="74">
        <v>8</v>
      </c>
      <c r="C18" s="75"/>
      <c r="D18" s="80"/>
      <c r="E18" s="77" t="s">
        <v>88</v>
      </c>
      <c r="F18" s="77"/>
      <c r="G18" s="78">
        <f>373</f>
        <v>373</v>
      </c>
      <c r="H18" s="79"/>
      <c r="I18" s="91"/>
      <c r="J18" s="92"/>
      <c r="K18" s="94"/>
    </row>
    <row r="19" ht="20.1" customHeight="1" spans="2:11">
      <c r="B19" s="74">
        <v>9</v>
      </c>
      <c r="C19" s="75"/>
      <c r="D19" s="81"/>
      <c r="E19" s="77"/>
      <c r="F19" s="77"/>
      <c r="G19" s="79">
        <v>0</v>
      </c>
      <c r="H19" s="79"/>
      <c r="I19" s="91"/>
      <c r="J19" s="92"/>
      <c r="K19" s="94"/>
    </row>
    <row r="20" ht="20.1" customHeight="1" spans="2:11">
      <c r="B20" s="71" t="s">
        <v>50</v>
      </c>
      <c r="C20" s="82"/>
      <c r="D20" s="82"/>
      <c r="E20" s="82"/>
      <c r="F20" s="72"/>
      <c r="G20" s="83">
        <f>SUM(G11:G19)</f>
        <v>3681.44</v>
      </c>
      <c r="H20" s="83">
        <f>SUM(H11:H19)</f>
        <v>0</v>
      </c>
      <c r="I20" s="95">
        <f>SUM(I11:J19)</f>
        <v>0</v>
      </c>
      <c r="J20" s="96"/>
      <c r="K20" s="97"/>
    </row>
    <row r="21" ht="20.1" customHeight="1" spans="2:11">
      <c r="B21" s="68"/>
      <c r="C21" s="68"/>
      <c r="D21" s="68"/>
      <c r="E21" s="68"/>
      <c r="F21" s="68"/>
      <c r="G21" s="68"/>
      <c r="H21" s="68"/>
      <c r="I21" s="68"/>
      <c r="J21" s="98"/>
      <c r="K21" s="68"/>
    </row>
    <row r="22" ht="20.1" customHeight="1" spans="2:11">
      <c r="B22" s="73" t="s">
        <v>77</v>
      </c>
      <c r="C22" s="73"/>
      <c r="D22" s="73"/>
      <c r="E22" s="73"/>
      <c r="F22" s="73"/>
      <c r="G22" s="73" t="s">
        <v>89</v>
      </c>
      <c r="H22" s="73"/>
      <c r="I22" s="73"/>
      <c r="J22" s="73"/>
      <c r="K22" s="73" t="s">
        <v>90</v>
      </c>
    </row>
    <row r="23" ht="20.1" customHeight="1" spans="2:11">
      <c r="B23" s="84">
        <f>H20</f>
        <v>0</v>
      </c>
      <c r="C23" s="84"/>
      <c r="D23" s="84"/>
      <c r="E23" s="84"/>
      <c r="F23" s="84"/>
      <c r="G23" s="84">
        <f>I20</f>
        <v>0</v>
      </c>
      <c r="H23" s="84"/>
      <c r="I23" s="84"/>
      <c r="J23" s="84"/>
      <c r="K23" s="99">
        <f>SUM(B23:J23)</f>
        <v>0</v>
      </c>
    </row>
    <row r="24" ht="20.1" customHeight="1" spans="2:11">
      <c r="B24" s="68"/>
      <c r="C24" s="68"/>
      <c r="D24" s="68"/>
      <c r="E24" s="68"/>
      <c r="F24" s="68"/>
      <c r="G24" s="68"/>
      <c r="H24" s="68"/>
      <c r="I24" s="68"/>
      <c r="J24" s="68"/>
      <c r="K24" s="68"/>
    </row>
    <row r="25" ht="20.1" customHeight="1" spans="2:11">
      <c r="B25" s="68" t="s">
        <v>91</v>
      </c>
      <c r="C25" s="68"/>
      <c r="D25" s="68"/>
      <c r="E25" s="68"/>
      <c r="F25" s="68" t="s">
        <v>57</v>
      </c>
      <c r="G25" s="68" t="s">
        <v>92</v>
      </c>
      <c r="H25" s="68"/>
      <c r="I25" s="68"/>
      <c r="J25" s="68" t="s">
        <v>59</v>
      </c>
      <c r="K25" s="68"/>
    </row>
  </sheetData>
  <mergeCells count="3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B17:C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D11:D17"/>
    <mergeCell ref="D18:D19"/>
  </mergeCells>
  <pageMargins left="0.699305555555556" right="0.699305555555556" top="0.75" bottom="0.75" header="0.3" footer="0.3"/>
  <pageSetup paperSize="9" scale="93" fitToHeight="0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9"/>
  <sheetViews>
    <sheetView topLeftCell="A4" workbookViewId="0">
      <selection activeCell="N12" sqref="N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375" customWidth="1"/>
  </cols>
  <sheetData>
    <row r="1" customFormat="1" spans="2:11">
      <c r="B1" s="54"/>
      <c r="C1" s="54"/>
      <c r="D1" s="54"/>
      <c r="E1" s="54"/>
      <c r="F1" s="54"/>
      <c r="G1" s="54"/>
      <c r="H1" s="54"/>
      <c r="I1" s="54"/>
      <c r="J1" s="54"/>
      <c r="K1" s="54"/>
    </row>
    <row r="2" customFormat="1"/>
    <row r="3" customFormat="1" ht="18.75" spans="2:11">
      <c r="B3" s="4" t="s">
        <v>60</v>
      </c>
      <c r="C3" s="4"/>
      <c r="D3" s="4"/>
      <c r="E3" s="4"/>
      <c r="F3" s="4"/>
      <c r="G3" s="4"/>
      <c r="H3" s="4"/>
      <c r="I3" s="4"/>
      <c r="J3" s="4"/>
      <c r="K3" s="4"/>
    </row>
    <row r="4" customFormat="1" ht="20.1" customHeight="1" spans="2:11">
      <c r="B4" s="55"/>
      <c r="C4" s="55"/>
      <c r="D4" s="55"/>
      <c r="E4" s="55"/>
      <c r="F4" s="55"/>
      <c r="G4" s="55"/>
      <c r="H4" s="55"/>
      <c r="I4" s="55"/>
      <c r="J4" s="55"/>
      <c r="K4" s="85"/>
    </row>
    <row r="5" customFormat="1" ht="20.1" customHeight="1" spans="2:11">
      <c r="B5" s="56"/>
      <c r="C5" s="57"/>
      <c r="D5" s="58" t="s">
        <v>61</v>
      </c>
      <c r="E5" s="58"/>
      <c r="F5" s="59" t="s">
        <v>93</v>
      </c>
      <c r="G5" s="59"/>
      <c r="H5" s="58" t="s">
        <v>63</v>
      </c>
      <c r="I5" s="57"/>
      <c r="J5" s="59" t="s">
        <v>94</v>
      </c>
      <c r="K5" s="86"/>
    </row>
    <row r="6" customFormat="1" ht="20.1" customHeight="1" spans="2:11">
      <c r="B6" s="60"/>
      <c r="C6" s="61"/>
      <c r="D6" s="62" t="s">
        <v>65</v>
      </c>
      <c r="E6" s="62"/>
      <c r="F6" s="63" t="s">
        <v>66</v>
      </c>
      <c r="G6" s="63"/>
      <c r="H6" s="62" t="s">
        <v>67</v>
      </c>
      <c r="I6" s="61"/>
      <c r="J6" s="63" t="s">
        <v>68</v>
      </c>
      <c r="K6" s="87"/>
    </row>
    <row r="7" customFormat="1" ht="20.1" customHeight="1" spans="2:11">
      <c r="B7" s="60"/>
      <c r="C7" s="61"/>
      <c r="D7" s="62" t="s">
        <v>69</v>
      </c>
      <c r="E7" s="62"/>
      <c r="F7" s="63" t="s">
        <v>70</v>
      </c>
      <c r="G7" s="63"/>
      <c r="H7" s="62" t="s">
        <v>71</v>
      </c>
      <c r="I7" s="88"/>
      <c r="J7" s="63"/>
      <c r="K7" s="87"/>
    </row>
    <row r="8" customFormat="1" ht="20.1" customHeight="1" spans="2:11">
      <c r="B8" s="64"/>
      <c r="C8" s="65"/>
      <c r="D8" s="66"/>
      <c r="E8" s="66"/>
      <c r="F8" s="67"/>
      <c r="G8" s="67"/>
      <c r="H8" s="66" t="s">
        <v>72</v>
      </c>
      <c r="I8" s="89"/>
      <c r="J8" s="67" t="s">
        <v>73</v>
      </c>
      <c r="K8" s="90"/>
    </row>
    <row r="9" customFormat="1" ht="20.1" customHeight="1" spans="2:11">
      <c r="B9" s="68"/>
      <c r="C9" s="68"/>
      <c r="D9" s="68"/>
      <c r="E9" s="68"/>
      <c r="F9" s="68"/>
      <c r="G9" s="68"/>
      <c r="H9" s="68"/>
      <c r="I9" s="68"/>
      <c r="J9" s="68"/>
      <c r="K9" s="68"/>
    </row>
    <row r="10" customFormat="1" ht="20.1" customHeight="1" spans="2:11">
      <c r="B10" s="69" t="s">
        <v>3</v>
      </c>
      <c r="C10" s="70"/>
      <c r="D10" s="71" t="s">
        <v>74</v>
      </c>
      <c r="E10" s="71" t="s">
        <v>75</v>
      </c>
      <c r="F10" s="72"/>
      <c r="G10" s="73" t="s">
        <v>76</v>
      </c>
      <c r="H10" s="72" t="s">
        <v>77</v>
      </c>
      <c r="I10" s="71" t="s">
        <v>78</v>
      </c>
      <c r="J10" s="72"/>
      <c r="K10" s="73" t="s">
        <v>79</v>
      </c>
    </row>
    <row r="11" customFormat="1" ht="20.1" customHeight="1" spans="2:11">
      <c r="B11" s="74">
        <v>1</v>
      </c>
      <c r="C11" s="75"/>
      <c r="D11" s="76" t="s">
        <v>46</v>
      </c>
      <c r="E11" s="77" t="s">
        <v>95</v>
      </c>
      <c r="F11" s="77"/>
      <c r="G11" s="78">
        <v>10500</v>
      </c>
      <c r="H11" s="79"/>
      <c r="I11" s="91"/>
      <c r="J11" s="92"/>
      <c r="K11" s="93"/>
    </row>
    <row r="12" customFormat="1" ht="20.1" customHeight="1" spans="2:11">
      <c r="B12" s="74">
        <v>2</v>
      </c>
      <c r="C12" s="75"/>
      <c r="D12" s="80"/>
      <c r="E12" s="77"/>
      <c r="F12" s="77"/>
      <c r="G12" s="78"/>
      <c r="H12" s="79"/>
      <c r="I12" s="91"/>
      <c r="J12" s="92"/>
      <c r="K12" s="94"/>
    </row>
    <row r="13" customFormat="1" ht="20.1" customHeight="1" spans="2:11">
      <c r="B13" s="74">
        <v>3</v>
      </c>
      <c r="C13" s="75"/>
      <c r="D13" s="81"/>
      <c r="E13" s="77"/>
      <c r="F13" s="77"/>
      <c r="G13" s="79">
        <v>0</v>
      </c>
      <c r="H13" s="79"/>
      <c r="I13" s="91"/>
      <c r="J13" s="92"/>
      <c r="K13" s="94"/>
    </row>
    <row r="14" customFormat="1" ht="20.1" customHeight="1" spans="2:11">
      <c r="B14" s="71" t="s">
        <v>50</v>
      </c>
      <c r="C14" s="82"/>
      <c r="D14" s="82"/>
      <c r="E14" s="82"/>
      <c r="F14" s="72"/>
      <c r="G14" s="83">
        <f>SUM(G11:G13)</f>
        <v>10500</v>
      </c>
      <c r="H14" s="83">
        <f>SUM(H11:H13)</f>
        <v>0</v>
      </c>
      <c r="I14" s="95">
        <f>SUM(I11:J13)</f>
        <v>0</v>
      </c>
      <c r="J14" s="96"/>
      <c r="K14" s="97"/>
    </row>
    <row r="15" customFormat="1" ht="20.1" customHeight="1" spans="2:11">
      <c r="B15" s="68"/>
      <c r="C15" s="68"/>
      <c r="D15" s="68"/>
      <c r="E15" s="68"/>
      <c r="F15" s="68"/>
      <c r="G15" s="68"/>
      <c r="H15" s="68"/>
      <c r="I15" s="68"/>
      <c r="J15" s="98"/>
      <c r="K15" s="68"/>
    </row>
    <row r="16" customFormat="1" ht="20.1" customHeight="1" spans="2:11">
      <c r="B16" s="73" t="s">
        <v>77</v>
      </c>
      <c r="C16" s="73"/>
      <c r="D16" s="73"/>
      <c r="E16" s="73"/>
      <c r="F16" s="73"/>
      <c r="G16" s="73" t="s">
        <v>89</v>
      </c>
      <c r="H16" s="73"/>
      <c r="I16" s="73"/>
      <c r="J16" s="73"/>
      <c r="K16" s="73" t="s">
        <v>90</v>
      </c>
    </row>
    <row r="17" customFormat="1" ht="20.1" customHeight="1" spans="2:11">
      <c r="B17" s="84">
        <f>H14</f>
        <v>0</v>
      </c>
      <c r="C17" s="84"/>
      <c r="D17" s="84"/>
      <c r="E17" s="84"/>
      <c r="F17" s="84"/>
      <c r="G17" s="84">
        <f>I14</f>
        <v>0</v>
      </c>
      <c r="H17" s="84"/>
      <c r="I17" s="84"/>
      <c r="J17" s="84"/>
      <c r="K17" s="99">
        <f>SUM(B17:J17)</f>
        <v>0</v>
      </c>
    </row>
    <row r="18" customFormat="1" ht="20.1" customHeight="1" spans="2:11">
      <c r="B18" s="68"/>
      <c r="C18" s="68"/>
      <c r="D18" s="68"/>
      <c r="E18" s="68"/>
      <c r="F18" s="68"/>
      <c r="G18" s="68"/>
      <c r="H18" s="68"/>
      <c r="I18" s="68"/>
      <c r="J18" s="68"/>
      <c r="K18" s="68"/>
    </row>
    <row r="19" customFormat="1" ht="20.1" customHeight="1" spans="2:11">
      <c r="B19" s="68" t="s">
        <v>91</v>
      </c>
      <c r="C19" s="68"/>
      <c r="D19" s="68"/>
      <c r="E19" s="68"/>
      <c r="F19" s="68" t="s">
        <v>57</v>
      </c>
      <c r="G19" s="68" t="s">
        <v>92</v>
      </c>
      <c r="H19" s="68"/>
      <c r="I19" s="68"/>
      <c r="J19" s="68" t="s">
        <v>59</v>
      </c>
      <c r="K19" s="68"/>
    </row>
  </sheetData>
  <mergeCells count="2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  <mergeCell ref="B16:F16"/>
    <mergeCell ref="G16:J16"/>
    <mergeCell ref="B17:F17"/>
    <mergeCell ref="G17:J17"/>
    <mergeCell ref="D11:D13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topLeftCell="A46" workbookViewId="0">
      <selection activeCell="I46" sqref="I46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6" max="6" width="11.625" customWidth="1"/>
    <col min="8" max="8" width="11.625" customWidth="1"/>
    <col min="9" max="9" width="24.875" customWidth="1"/>
    <col min="10" max="10" width="39.5" customWidth="1"/>
  </cols>
  <sheetData>
    <row r="1" customFormat="1" customHeight="1" spans="1:3">
      <c r="A1" s="2"/>
      <c r="C1" s="3"/>
    </row>
    <row r="2" customFormat="1" customHeight="1" spans="1:12">
      <c r="A2" s="2"/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3" customFormat="1" customHeight="1" spans="1:3">
      <c r="A3" s="2"/>
      <c r="C3" s="3"/>
    </row>
    <row r="4" customFormat="1" customHeight="1" spans="1:10">
      <c r="A4" s="2"/>
      <c r="C4" s="3"/>
      <c r="H4" s="5" t="s">
        <v>1</v>
      </c>
      <c r="I4" s="5"/>
      <c r="J4" s="5" t="s">
        <v>2</v>
      </c>
    </row>
    <row r="5" customFormat="1" customHeight="1" spans="1:10">
      <c r="A5" s="2"/>
      <c r="C5" s="3"/>
      <c r="H5" s="6"/>
      <c r="I5" s="6"/>
      <c r="J5" s="6"/>
    </row>
    <row r="6" customFormat="1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Format="1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Format="1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9"/>
      <c r="J8" s="40" t="s">
        <v>16</v>
      </c>
    </row>
    <row r="9" customFormat="1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9"/>
      <c r="J9" s="41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 t="shared" ref="F10:H10" si="1">SUM(F8:F9)</f>
        <v>0</v>
      </c>
      <c r="G10" s="19">
        <f t="shared" si="1"/>
        <v>0</v>
      </c>
      <c r="H10" s="19">
        <f t="shared" si="1"/>
        <v>0</v>
      </c>
      <c r="I10" s="42"/>
      <c r="J10" s="43"/>
    </row>
    <row r="11" customFormat="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 t="shared" si="0"/>
        <v>0</v>
      </c>
      <c r="I11" s="39"/>
      <c r="J11" s="40" t="s">
        <v>19</v>
      </c>
    </row>
    <row r="12" customFormat="1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si="0"/>
        <v>0</v>
      </c>
      <c r="I12" s="39"/>
      <c r="J12" s="41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 t="shared" ref="F13:H13" si="2">SUM(F11:F12)</f>
        <v>0</v>
      </c>
      <c r="G13" s="19">
        <f t="shared" si="2"/>
        <v>0</v>
      </c>
      <c r="H13" s="19">
        <f t="shared" si="2"/>
        <v>0</v>
      </c>
      <c r="I13" s="42"/>
      <c r="J13" s="43"/>
    </row>
    <row r="14" customFormat="1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 t="shared" ref="H14:H21" si="3">F14+G14</f>
        <v>0</v>
      </c>
      <c r="I14" s="39"/>
      <c r="J14" s="44" t="s">
        <v>23</v>
      </c>
    </row>
    <row r="15" customFormat="1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3"/>
        <v>0</v>
      </c>
      <c r="I15" s="39"/>
      <c r="J15" s="45"/>
    </row>
    <row r="16" s="1" customFormat="1" customHeight="1" spans="1:10">
      <c r="A16" s="17"/>
      <c r="B16" s="18" t="s">
        <v>24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4">SUM(F14:F15)</f>
        <v>0</v>
      </c>
      <c r="G16" s="19">
        <f t="shared" si="4"/>
        <v>0</v>
      </c>
      <c r="H16" s="19">
        <f t="shared" si="4"/>
        <v>0</v>
      </c>
      <c r="I16" s="42"/>
      <c r="J16" s="46"/>
    </row>
    <row r="17" customFormat="1" customHeight="1" spans="1:10">
      <c r="A17" s="13">
        <v>4</v>
      </c>
      <c r="B17" s="14" t="s">
        <v>25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26">
        <f t="shared" si="3"/>
        <v>0</v>
      </c>
      <c r="I17" s="47"/>
      <c r="J17" s="44" t="s">
        <v>27</v>
      </c>
    </row>
    <row r="18" customFormat="1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26">
        <f t="shared" si="3"/>
        <v>0</v>
      </c>
      <c r="I18" s="47"/>
      <c r="J18" s="45"/>
    </row>
    <row r="19" customFormat="1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26">
        <f t="shared" si="3"/>
        <v>0</v>
      </c>
      <c r="I19" s="47"/>
      <c r="J19" s="45"/>
    </row>
    <row r="20" customFormat="1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26">
        <f t="shared" si="3"/>
        <v>0</v>
      </c>
      <c r="I20" s="47"/>
      <c r="J20" s="45"/>
    </row>
    <row r="21" customFormat="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26">
        <f t="shared" si="3"/>
        <v>0</v>
      </c>
      <c r="I21" s="47"/>
      <c r="J21" s="45"/>
    </row>
    <row r="22" s="1" customFormat="1" customHeight="1" spans="1:10">
      <c r="A22" s="17"/>
      <c r="B22" s="18" t="s">
        <v>31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 t="shared" ref="F22:H22" si="5">SUM(F17:F21)</f>
        <v>0</v>
      </c>
      <c r="G22" s="19">
        <f t="shared" si="5"/>
        <v>0</v>
      </c>
      <c r="H22" s="19">
        <f t="shared" si="5"/>
        <v>0</v>
      </c>
      <c r="I22" s="42"/>
      <c r="J22" s="46"/>
    </row>
    <row r="23" customFormat="1" customHeight="1" spans="1:10">
      <c r="A23" s="20">
        <v>5</v>
      </c>
      <c r="B23" s="21" t="s">
        <v>32</v>
      </c>
      <c r="C23" s="27">
        <v>0</v>
      </c>
      <c r="D23" s="20"/>
      <c r="E23" s="22">
        <f>C23*D23</f>
        <v>0</v>
      </c>
      <c r="F23" s="15">
        <v>0</v>
      </c>
      <c r="G23" s="15">
        <v>0</v>
      </c>
      <c r="H23" s="15">
        <f t="shared" ref="H23:H27" si="6">F23+G23</f>
        <v>0</v>
      </c>
      <c r="I23" s="39"/>
      <c r="J23" s="40" t="s">
        <v>33</v>
      </c>
    </row>
    <row r="24" customFormat="1" customHeight="1" spans="1:10">
      <c r="A24" s="23"/>
      <c r="B24" s="24"/>
      <c r="C24" s="28"/>
      <c r="D24" s="23"/>
      <c r="E24" s="25"/>
      <c r="F24" s="15">
        <v>0</v>
      </c>
      <c r="G24" s="15">
        <v>0</v>
      </c>
      <c r="H24" s="15">
        <f t="shared" si="6"/>
        <v>0</v>
      </c>
      <c r="I24" s="39"/>
      <c r="J24" s="41"/>
    </row>
    <row r="25" s="1" customFormat="1" customHeight="1" spans="1:10">
      <c r="A25" s="17"/>
      <c r="B25" s="18" t="s">
        <v>34</v>
      </c>
      <c r="C25" s="19">
        <f>SUM(C23)</f>
        <v>0</v>
      </c>
      <c r="D25" s="19">
        <f>SUM(D23)</f>
        <v>0</v>
      </c>
      <c r="E25" s="19">
        <f>SUM(E23)</f>
        <v>0</v>
      </c>
      <c r="F25" s="19">
        <f t="shared" ref="F25:H25" si="7">SUM(F23:F24)</f>
        <v>0</v>
      </c>
      <c r="G25" s="19">
        <f t="shared" si="7"/>
        <v>0</v>
      </c>
      <c r="H25" s="19">
        <f t="shared" si="7"/>
        <v>0</v>
      </c>
      <c r="I25" s="42"/>
      <c r="J25" s="43"/>
    </row>
    <row r="26" customFormat="1" customHeight="1" spans="1:10">
      <c r="A26" s="13">
        <v>6</v>
      </c>
      <c r="B26" s="14" t="s">
        <v>35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 t="shared" si="6"/>
        <v>0</v>
      </c>
      <c r="I26" s="39"/>
      <c r="J26" s="40" t="s">
        <v>36</v>
      </c>
    </row>
    <row r="27" customFormat="1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6"/>
        <v>0</v>
      </c>
      <c r="I27" s="39"/>
      <c r="J27" s="45"/>
    </row>
    <row r="28" s="1" customFormat="1" customHeight="1" spans="1:10">
      <c r="A28" s="17"/>
      <c r="B28" s="18" t="s">
        <v>37</v>
      </c>
      <c r="C28" s="19">
        <f>SUM(C26)</f>
        <v>0</v>
      </c>
      <c r="D28" s="19">
        <f>SUM(D26)</f>
        <v>0</v>
      </c>
      <c r="E28" s="19">
        <f>SUM(E26)</f>
        <v>0</v>
      </c>
      <c r="F28" s="19">
        <f t="shared" ref="F28:H28" si="8">SUM(F26:F27)</f>
        <v>0</v>
      </c>
      <c r="G28" s="19">
        <f t="shared" si="8"/>
        <v>0</v>
      </c>
      <c r="H28" s="19">
        <f t="shared" si="8"/>
        <v>0</v>
      </c>
      <c r="I28" s="42"/>
      <c r="J28" s="46"/>
    </row>
    <row r="29" customFormat="1" customHeight="1" spans="1:10">
      <c r="A29" s="13">
        <v>7</v>
      </c>
      <c r="B29" s="14" t="s">
        <v>38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ref="H29:H33" si="9">F29+G29</f>
        <v>0</v>
      </c>
      <c r="I29" s="39"/>
      <c r="J29" s="48"/>
    </row>
    <row r="30" customFormat="1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9"/>
        <v>0</v>
      </c>
      <c r="I30" s="39"/>
      <c r="J30" s="49"/>
    </row>
    <row r="31" s="1" customFormat="1" customHeight="1" spans="1:10">
      <c r="A31" s="17"/>
      <c r="B31" s="18" t="s">
        <v>39</v>
      </c>
      <c r="C31" s="19">
        <f>SUM(C29)</f>
        <v>0</v>
      </c>
      <c r="D31" s="19">
        <f>SUM(D29)</f>
        <v>0</v>
      </c>
      <c r="E31" s="19">
        <f>SUM(E29)</f>
        <v>0</v>
      </c>
      <c r="F31" s="19">
        <f t="shared" ref="F31:H31" si="10">SUM(F29:F30)</f>
        <v>0</v>
      </c>
      <c r="G31" s="19">
        <f t="shared" si="10"/>
        <v>0</v>
      </c>
      <c r="H31" s="19">
        <f t="shared" si="10"/>
        <v>0</v>
      </c>
      <c r="I31" s="42"/>
      <c r="J31" s="50"/>
    </row>
    <row r="32" customFormat="1" customHeight="1" spans="1:10">
      <c r="A32" s="13">
        <v>8</v>
      </c>
      <c r="B32" s="14" t="s">
        <v>40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si="9"/>
        <v>0</v>
      </c>
      <c r="I32" s="39"/>
      <c r="J32" s="44" t="s">
        <v>41</v>
      </c>
    </row>
    <row r="33" customFormat="1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9"/>
        <v>0</v>
      </c>
      <c r="I33" s="39"/>
      <c r="J33" s="45"/>
    </row>
    <row r="34" s="1" customFormat="1" customHeight="1" spans="1:10">
      <c r="A34" s="17"/>
      <c r="B34" s="18" t="s">
        <v>42</v>
      </c>
      <c r="C34" s="19">
        <f>SUM(C32)</f>
        <v>0</v>
      </c>
      <c r="D34" s="19">
        <f>SUM(D32)</f>
        <v>0</v>
      </c>
      <c r="E34" s="19">
        <f>SUM(E32)</f>
        <v>0</v>
      </c>
      <c r="F34" s="19">
        <f t="shared" ref="F34:H34" si="11">SUM(F32:F33)</f>
        <v>0</v>
      </c>
      <c r="G34" s="19">
        <f t="shared" si="11"/>
        <v>0</v>
      </c>
      <c r="H34" s="19">
        <f t="shared" si="11"/>
        <v>0</v>
      </c>
      <c r="I34" s="42"/>
      <c r="J34" s="46"/>
    </row>
    <row r="35" customFormat="1" customHeight="1" spans="1:10">
      <c r="A35" s="13">
        <v>9</v>
      </c>
      <c r="B35" s="14" t="s">
        <v>43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 t="shared" ref="H35:H42" si="12">F35+G35</f>
        <v>0</v>
      </c>
      <c r="I35" s="39"/>
      <c r="J35" s="40" t="s">
        <v>44</v>
      </c>
    </row>
    <row r="36" customFormat="1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2"/>
        <v>0</v>
      </c>
      <c r="I36" s="39"/>
      <c r="J36" s="41"/>
    </row>
    <row r="37" s="1" customFormat="1" customHeight="1" spans="1:10">
      <c r="A37" s="17"/>
      <c r="B37" s="18" t="s">
        <v>45</v>
      </c>
      <c r="C37" s="19">
        <f>SUM(C35)</f>
        <v>0</v>
      </c>
      <c r="D37" s="19">
        <f>SUM(D35)</f>
        <v>0</v>
      </c>
      <c r="E37" s="19">
        <f>SUM(E35)</f>
        <v>0</v>
      </c>
      <c r="F37" s="19">
        <f t="shared" ref="F37:H37" si="13">SUM(F35:F36)</f>
        <v>0</v>
      </c>
      <c r="G37" s="19">
        <f t="shared" si="13"/>
        <v>0</v>
      </c>
      <c r="H37" s="19">
        <f t="shared" si="13"/>
        <v>0</v>
      </c>
      <c r="I37" s="42"/>
      <c r="J37" s="43"/>
    </row>
    <row r="38" customFormat="1" customHeight="1" spans="1:10">
      <c r="A38" s="20">
        <v>10</v>
      </c>
      <c r="B38" s="14" t="s">
        <v>46</v>
      </c>
      <c r="C38" s="15">
        <v>0</v>
      </c>
      <c r="D38" s="16"/>
      <c r="E38" s="15">
        <f>C38*D38</f>
        <v>0</v>
      </c>
      <c r="F38" s="15">
        <v>8000</v>
      </c>
      <c r="G38" s="15">
        <v>0</v>
      </c>
      <c r="H38" s="26">
        <f t="shared" si="12"/>
        <v>8000</v>
      </c>
      <c r="I38" s="47" t="s">
        <v>96</v>
      </c>
      <c r="J38" s="48"/>
    </row>
    <row r="39" customFormat="1" customHeight="1" spans="1:10">
      <c r="A39" s="29"/>
      <c r="B39" s="14"/>
      <c r="C39" s="15"/>
      <c r="D39" s="16"/>
      <c r="E39" s="15"/>
      <c r="F39" s="15">
        <v>0</v>
      </c>
      <c r="G39" s="15">
        <v>0</v>
      </c>
      <c r="H39" s="26">
        <f t="shared" si="12"/>
        <v>0</v>
      </c>
      <c r="I39" s="47"/>
      <c r="J39" s="49"/>
    </row>
    <row r="40" customFormat="1" customHeight="1" spans="1:10">
      <c r="A40" s="29"/>
      <c r="B40" s="14"/>
      <c r="C40" s="15"/>
      <c r="D40" s="16"/>
      <c r="E40" s="15"/>
      <c r="F40" s="15">
        <v>0</v>
      </c>
      <c r="G40" s="15">
        <v>0</v>
      </c>
      <c r="H40" s="26">
        <f t="shared" si="12"/>
        <v>0</v>
      </c>
      <c r="I40" s="47"/>
      <c r="J40" s="49"/>
    </row>
    <row r="41" customFormat="1" customHeight="1" spans="1:10">
      <c r="A41" s="29"/>
      <c r="B41" s="14"/>
      <c r="C41" s="15"/>
      <c r="D41" s="16"/>
      <c r="E41" s="15"/>
      <c r="F41" s="15">
        <v>0</v>
      </c>
      <c r="G41" s="15">
        <v>0</v>
      </c>
      <c r="H41" s="26">
        <f t="shared" si="12"/>
        <v>0</v>
      </c>
      <c r="I41" s="47"/>
      <c r="J41" s="49"/>
    </row>
    <row r="42" customFormat="1" customHeight="1" spans="1:10">
      <c r="A42" s="29"/>
      <c r="B42" s="14"/>
      <c r="C42" s="15"/>
      <c r="D42" s="16"/>
      <c r="E42" s="15"/>
      <c r="F42" s="15">
        <v>0</v>
      </c>
      <c r="G42" s="15">
        <v>0</v>
      </c>
      <c r="H42" s="26">
        <f t="shared" si="12"/>
        <v>0</v>
      </c>
      <c r="I42" s="47"/>
      <c r="J42" s="49"/>
    </row>
    <row r="43" s="1" customFormat="1" customHeight="1" spans="1:10">
      <c r="A43" s="17"/>
      <c r="B43" s="18" t="s">
        <v>49</v>
      </c>
      <c r="C43" s="19">
        <f>SUM(C38)</f>
        <v>0</v>
      </c>
      <c r="D43" s="19">
        <f>SUM(D38)</f>
        <v>0</v>
      </c>
      <c r="E43" s="19">
        <f>SUM(E38)</f>
        <v>0</v>
      </c>
      <c r="F43" s="19">
        <f t="shared" ref="F43:H43" si="14">SUM(F38:F42)</f>
        <v>8000</v>
      </c>
      <c r="G43" s="19">
        <f t="shared" si="14"/>
        <v>0</v>
      </c>
      <c r="H43" s="19">
        <f t="shared" si="14"/>
        <v>8000</v>
      </c>
      <c r="I43" s="42"/>
      <c r="J43" s="50"/>
    </row>
    <row r="44" customFormat="1" customHeight="1" spans="1:10">
      <c r="A44" s="17"/>
      <c r="B44" s="18" t="s">
        <v>50</v>
      </c>
      <c r="C44" s="19">
        <f t="shared" ref="C44:H44" si="15">SUM(C43,C37,C34,C31,C28,C25,C22,C16,C13,C10)</f>
        <v>0</v>
      </c>
      <c r="D44" s="19">
        <f t="shared" si="15"/>
        <v>0</v>
      </c>
      <c r="E44" s="19">
        <f t="shared" si="15"/>
        <v>0</v>
      </c>
      <c r="F44" s="19">
        <f t="shared" si="15"/>
        <v>8000</v>
      </c>
      <c r="G44" s="19">
        <f t="shared" si="15"/>
        <v>0</v>
      </c>
      <c r="H44" s="19">
        <f t="shared" si="15"/>
        <v>8000</v>
      </c>
      <c r="I44" s="42"/>
      <c r="J44" s="51"/>
    </row>
    <row r="45" customFormat="1" customHeight="1" spans="1:3">
      <c r="A45" s="2"/>
      <c r="C45" s="3"/>
    </row>
    <row r="46" customFormat="1" customHeight="1" spans="1:3">
      <c r="A46" s="2"/>
      <c r="C46" s="3"/>
    </row>
    <row r="47" customFormat="1" customHeight="1" spans="1:3">
      <c r="A47" s="2"/>
      <c r="C47" s="3"/>
    </row>
    <row r="48" customFormat="1" customHeight="1" spans="1:9">
      <c r="A48" s="30" t="s">
        <v>51</v>
      </c>
      <c r="B48" s="31"/>
      <c r="C48" s="32" t="s">
        <v>52</v>
      </c>
      <c r="D48" s="32"/>
      <c r="E48" s="32" t="s">
        <v>53</v>
      </c>
      <c r="F48" s="32"/>
      <c r="G48" s="32" t="s">
        <v>54</v>
      </c>
      <c r="H48" s="32"/>
      <c r="I48" s="52" t="s">
        <v>55</v>
      </c>
    </row>
    <row r="49" customFormat="1" customHeight="1" spans="1:9">
      <c r="A49" s="33">
        <f>E44</f>
        <v>0</v>
      </c>
      <c r="B49" s="34"/>
      <c r="C49" s="34">
        <f>H44</f>
        <v>8000</v>
      </c>
      <c r="D49" s="34"/>
      <c r="E49" s="34">
        <f>F44</f>
        <v>8000</v>
      </c>
      <c r="F49" s="34"/>
      <c r="G49" s="34">
        <f>G44</f>
        <v>0</v>
      </c>
      <c r="H49" s="34"/>
      <c r="I49" s="53">
        <f>A49-C49</f>
        <v>-8000</v>
      </c>
    </row>
    <row r="50" customFormat="1" customHeight="1" spans="1:3">
      <c r="A50" s="2"/>
      <c r="C50" s="3"/>
    </row>
    <row r="51" customFormat="1" customHeight="1" spans="1:9">
      <c r="A51" s="35" t="s">
        <v>56</v>
      </c>
      <c r="B51" s="36"/>
      <c r="C51" s="37" t="s">
        <v>57</v>
      </c>
      <c r="D51" s="35"/>
      <c r="E51" s="35" t="s">
        <v>58</v>
      </c>
      <c r="F51" s="35"/>
      <c r="G51" s="35" t="s">
        <v>59</v>
      </c>
      <c r="H51" s="35"/>
      <c r="I51" s="36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9"/>
    <mergeCell ref="A11:A12"/>
    <mergeCell ref="A14:A15"/>
    <mergeCell ref="A17:A21"/>
    <mergeCell ref="A23:A24"/>
    <mergeCell ref="A26:A27"/>
    <mergeCell ref="A29:A30"/>
    <mergeCell ref="A32:A33"/>
    <mergeCell ref="A35:A36"/>
    <mergeCell ref="A38:A42"/>
    <mergeCell ref="B6:B7"/>
    <mergeCell ref="B8:B9"/>
    <mergeCell ref="B11:B12"/>
    <mergeCell ref="B14:B15"/>
    <mergeCell ref="B17:B21"/>
    <mergeCell ref="B23:B24"/>
    <mergeCell ref="B26:B27"/>
    <mergeCell ref="B29:B30"/>
    <mergeCell ref="B32:B33"/>
    <mergeCell ref="B35:B36"/>
    <mergeCell ref="B38:B42"/>
    <mergeCell ref="C8:C9"/>
    <mergeCell ref="C11:C12"/>
    <mergeCell ref="C14:C15"/>
    <mergeCell ref="C17:C21"/>
    <mergeCell ref="C23:C24"/>
    <mergeCell ref="C26:C27"/>
    <mergeCell ref="C29:C30"/>
    <mergeCell ref="C32:C33"/>
    <mergeCell ref="C35:C36"/>
    <mergeCell ref="C38:C42"/>
    <mergeCell ref="D8:D9"/>
    <mergeCell ref="D11:D12"/>
    <mergeCell ref="D14:D15"/>
    <mergeCell ref="D17:D21"/>
    <mergeCell ref="D23:D24"/>
    <mergeCell ref="D26:D27"/>
    <mergeCell ref="D29:D30"/>
    <mergeCell ref="D32:D33"/>
    <mergeCell ref="D35:D36"/>
    <mergeCell ref="D38:D42"/>
    <mergeCell ref="E8:E9"/>
    <mergeCell ref="E11:E12"/>
    <mergeCell ref="E14:E15"/>
    <mergeCell ref="E17:E21"/>
    <mergeCell ref="E23:E24"/>
    <mergeCell ref="E26:E27"/>
    <mergeCell ref="E29:E30"/>
    <mergeCell ref="E32:E33"/>
    <mergeCell ref="E35:E36"/>
    <mergeCell ref="E38:E42"/>
    <mergeCell ref="J4:J5"/>
    <mergeCell ref="J6:J7"/>
    <mergeCell ref="J8:J10"/>
    <mergeCell ref="J11:J13"/>
    <mergeCell ref="J14:J16"/>
    <mergeCell ref="J17:J22"/>
    <mergeCell ref="J23:J25"/>
    <mergeCell ref="J26:J28"/>
    <mergeCell ref="J29:J31"/>
    <mergeCell ref="J32:J34"/>
    <mergeCell ref="J35:J37"/>
    <mergeCell ref="J38:J43"/>
    <mergeCell ref="H4:I5"/>
  </mergeCells>
  <pageMargins left="0.75" right="0.75" top="1" bottom="1" header="0.511805555555556" footer="0.511805555555556"/>
  <pageSetup paperSize="9" scale="57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员工报销明细</vt:lpstr>
      <vt:lpstr>员工差旅明细</vt:lpstr>
      <vt:lpstr>赵峰报销</vt:lpstr>
      <vt:lpstr>公安报销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2018-02-26T03:19:33Z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