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/>
  <mc:AlternateContent xmlns:mc="http://schemas.openxmlformats.org/markup-compatibility/2006">
    <mc:Choice Requires="x15">
      <x15ac:absPath xmlns:x15ac="http://schemas.microsoft.com/office/spreadsheetml/2010/11/ac" url="C:\Users\86139\Downloads\"/>
    </mc:Choice>
  </mc:AlternateContent>
  <xr:revisionPtr revIDLastSave="0" documentId="13_ncr:1_{ACD13486-BF56-4AC5-A5FC-5B450FF0A01F}" xr6:coauthVersionLast="47" xr6:coauthVersionMax="47" xr10:uidLastSave="{00000000-0000-0000-0000-000000000000}"/>
  <bookViews>
    <workbookView xWindow="-103" yWindow="-103" windowWidth="16663" windowHeight="8863" activeTab="1" xr2:uid="{00000000-000D-0000-FFFF-FFFF00000000}"/>
  </bookViews>
  <sheets>
    <sheet name="Summary" sheetId="16" r:id="rId1"/>
    <sheet name="预算单明细" sheetId="14" r:id="rId2"/>
    <sheet name="Sheet1" sheetId="17" r:id="rId3"/>
  </sheets>
  <calcPr calcId="181029"/>
</workbook>
</file>

<file path=xl/calcChain.xml><?xml version="1.0" encoding="utf-8"?>
<calcChain xmlns="http://schemas.openxmlformats.org/spreadsheetml/2006/main">
  <c r="H13" i="14" l="1"/>
  <c r="H43" i="14"/>
  <c r="H41" i="14"/>
  <c r="H40" i="14"/>
  <c r="H30" i="14"/>
  <c r="H42" i="14"/>
  <c r="H35" i="14"/>
  <c r="H22" i="14"/>
  <c r="H39" i="14"/>
  <c r="H34" i="14"/>
  <c r="H29" i="14"/>
  <c r="H44" i="14" l="1"/>
  <c r="H2" i="14"/>
  <c r="H20" i="14"/>
  <c r="H33" i="14"/>
  <c r="H32" i="14"/>
  <c r="H28" i="14"/>
  <c r="H27" i="14"/>
  <c r="H19" i="14"/>
  <c r="H18" i="14"/>
  <c r="H11" i="14"/>
  <c r="H10" i="14"/>
  <c r="H7" i="14"/>
  <c r="H6" i="14"/>
  <c r="H12" i="14" l="1"/>
  <c r="H21" i="14"/>
  <c r="H8" i="14"/>
  <c r="C17" i="16" l="1"/>
  <c r="C19" i="16" s="1"/>
  <c r="C22" i="16" s="1"/>
  <c r="C23" i="16" s="1"/>
</calcChain>
</file>

<file path=xl/sharedStrings.xml><?xml version="1.0" encoding="utf-8"?>
<sst xmlns="http://schemas.openxmlformats.org/spreadsheetml/2006/main" count="156" uniqueCount="112">
  <si>
    <t>Basic information and cost overview</t>
  </si>
  <si>
    <t>Project</t>
  </si>
  <si>
    <t>Company</t>
  </si>
  <si>
    <t>Contact</t>
  </si>
  <si>
    <t>Name</t>
  </si>
  <si>
    <t>Surname</t>
  </si>
  <si>
    <t>Position</t>
  </si>
  <si>
    <t>Account Director</t>
  </si>
  <si>
    <t>Mobile</t>
  </si>
  <si>
    <t>Fixed line</t>
  </si>
  <si>
    <t>Email</t>
  </si>
  <si>
    <t>Conference</t>
  </si>
  <si>
    <t>Total Net</t>
  </si>
  <si>
    <t>VAT (6%) **</t>
  </si>
  <si>
    <t>Gross Total</t>
  </si>
  <si>
    <t>* Please state surcharges (i.e. Business Tax) clearly and indicate which modules are affected.</t>
  </si>
  <si>
    <t>** Please note that 3rd party invoices are paid net by BMW since VAT is claimed back by your company.</t>
  </si>
  <si>
    <t>Total</t>
  </si>
  <si>
    <t>No.</t>
  </si>
  <si>
    <t>Item</t>
  </si>
  <si>
    <t>Unit</t>
  </si>
  <si>
    <t>Number of time</t>
  </si>
  <si>
    <t>Quantity/Time</t>
  </si>
  <si>
    <t>Days</t>
  </si>
  <si>
    <t>Unit price</t>
  </si>
  <si>
    <t>Sum</t>
  </si>
  <si>
    <t>Detailed Work load/ Comments / Deliverables</t>
  </si>
  <si>
    <t>Agency Fees</t>
  </si>
  <si>
    <t>Agency Fees (Preparation)</t>
  </si>
  <si>
    <t>I A 1</t>
  </si>
  <si>
    <t>pax/day</t>
  </si>
  <si>
    <t>前期方案准备及沟通</t>
  </si>
  <si>
    <t>I A 2</t>
  </si>
  <si>
    <t>Creative Director</t>
  </si>
  <si>
    <t>前期执行策划及沟通准备</t>
  </si>
  <si>
    <t>I A</t>
  </si>
  <si>
    <t>Sub-Total Agency Fees (Preparation)</t>
  </si>
  <si>
    <t>Agency Fees (On site)</t>
  </si>
  <si>
    <t>I B 1</t>
  </si>
  <si>
    <t>I B 2</t>
  </si>
  <si>
    <t>Account Manager</t>
  </si>
  <si>
    <t>I B</t>
  </si>
  <si>
    <t>Sub-Total Agency Fees (On site)</t>
  </si>
  <si>
    <t>I</t>
  </si>
  <si>
    <t>Total Agency Fees</t>
  </si>
  <si>
    <t>Travel &amp;  Accomodation</t>
  </si>
  <si>
    <t>Details / Comments</t>
  </si>
  <si>
    <t>Site Check&amp;Onsite Event:</t>
  </si>
  <si>
    <t>Transportation, hotel and air ticket, all related expense, provide list of participants</t>
  </si>
  <si>
    <t>II A1</t>
  </si>
  <si>
    <t>Crew flights or Train for event (Economy class) I</t>
  </si>
  <si>
    <t>unit</t>
  </si>
  <si>
    <t>II A2</t>
  </si>
  <si>
    <t>Agency Staff Accomodation I</t>
  </si>
  <si>
    <t>Rm/Night</t>
  </si>
  <si>
    <t>II A3</t>
  </si>
  <si>
    <t>Agency Staff working on site traffic</t>
  </si>
  <si>
    <t>II A</t>
  </si>
  <si>
    <t>Sub-Total Onsite Event</t>
  </si>
  <si>
    <t>II</t>
  </si>
  <si>
    <t>Total Travel &amp; Accomodation</t>
  </si>
  <si>
    <t>Logistics &amp; Operations</t>
  </si>
  <si>
    <t>Logistics</t>
  </si>
  <si>
    <t>III A 1</t>
  </si>
  <si>
    <t>III A 2</t>
  </si>
  <si>
    <t>III A</t>
  </si>
  <si>
    <t>Sub-Total Logistics</t>
  </si>
  <si>
    <t>Materials</t>
  </si>
  <si>
    <t>Muster board 集合牌</t>
  </si>
  <si>
    <t>大巴上车集结使用</t>
  </si>
  <si>
    <t>保险</t>
  </si>
  <si>
    <t>保险保额100万/人</t>
  </si>
  <si>
    <t>III B</t>
  </si>
  <si>
    <t>Sub-Total Materials</t>
  </si>
  <si>
    <t>Person</t>
  </si>
  <si>
    <t>III</t>
  </si>
  <si>
    <t>Total Logistics &amp; Operation</t>
  </si>
  <si>
    <t>IV</t>
  </si>
  <si>
    <t>Hospitality</t>
  </si>
  <si>
    <t>IV A 1</t>
  </si>
  <si>
    <t>Air ticket or Train</t>
  </si>
  <si>
    <t>pax</t>
  </si>
  <si>
    <t>IV A 2</t>
  </si>
  <si>
    <t>ROOM</t>
  </si>
  <si>
    <t>RSVP</t>
  </si>
  <si>
    <t>Subtotal</t>
  </si>
  <si>
    <t>Total Hospitality</t>
  </si>
  <si>
    <t>IV A 3</t>
  </si>
  <si>
    <t>III B 1</t>
    <phoneticPr fontId="22" type="noConversion"/>
  </si>
  <si>
    <t>III B 2</t>
    <phoneticPr fontId="22" type="noConversion"/>
  </si>
  <si>
    <r>
      <rPr>
        <sz val="14"/>
        <color theme="1"/>
        <rFont val="宋体"/>
        <family val="3"/>
        <charset val="134"/>
      </rPr>
      <t>项目现场总协调，准备</t>
    </r>
    <r>
      <rPr>
        <sz val="14"/>
        <color theme="1"/>
        <rFont val="MINI Serif"/>
        <family val="1"/>
      </rPr>
      <t>1</t>
    </r>
    <r>
      <rPr>
        <sz val="14"/>
        <color theme="1"/>
        <rFont val="宋体"/>
        <family val="3"/>
        <charset val="134"/>
      </rPr>
      <t>天，活动</t>
    </r>
    <r>
      <rPr>
        <sz val="14"/>
        <color theme="1"/>
        <rFont val="MINI Serif"/>
        <family val="1"/>
      </rPr>
      <t>2</t>
    </r>
    <r>
      <rPr>
        <sz val="14"/>
        <color theme="1"/>
        <rFont val="宋体"/>
        <family val="3"/>
        <charset val="134"/>
      </rPr>
      <t>天</t>
    </r>
    <r>
      <rPr>
        <sz val="14"/>
        <color theme="1"/>
        <rFont val="MINI Serif"/>
        <family val="1"/>
      </rPr>
      <t>2</t>
    </r>
    <r>
      <rPr>
        <sz val="14"/>
        <color theme="1"/>
        <rFont val="宋体"/>
        <family val="3"/>
        <charset val="134"/>
      </rPr>
      <t>晚；</t>
    </r>
    <r>
      <rPr>
        <sz val="14"/>
        <color theme="1"/>
        <rFont val="MINI Serif"/>
        <family val="1"/>
      </rPr>
      <t>back up 1</t>
    </r>
    <r>
      <rPr>
        <sz val="14"/>
        <color theme="1"/>
        <rFont val="宋体"/>
        <family val="3"/>
        <charset val="134"/>
      </rPr>
      <t>天</t>
    </r>
  </si>
  <si>
    <r>
      <rPr>
        <sz val="14"/>
        <color theme="1"/>
        <rFont val="宋体"/>
        <family val="3"/>
        <charset val="134"/>
      </rPr>
      <t>准备</t>
    </r>
    <r>
      <rPr>
        <sz val="14"/>
        <color theme="1"/>
        <rFont val="MINI Serif"/>
        <family val="1"/>
      </rPr>
      <t>1</t>
    </r>
    <r>
      <rPr>
        <sz val="14"/>
        <color theme="1"/>
        <rFont val="宋体"/>
        <family val="3"/>
        <charset val="134"/>
      </rPr>
      <t>天，活动</t>
    </r>
    <r>
      <rPr>
        <sz val="14"/>
        <color theme="1"/>
        <rFont val="MINI Serif"/>
        <family val="1"/>
      </rPr>
      <t>2</t>
    </r>
    <r>
      <rPr>
        <sz val="14"/>
        <color theme="1"/>
        <rFont val="宋体"/>
        <family val="3"/>
        <charset val="134"/>
      </rPr>
      <t>天</t>
    </r>
    <r>
      <rPr>
        <sz val="14"/>
        <color theme="1"/>
        <rFont val="MINI Serif"/>
        <family val="1"/>
      </rPr>
      <t>2</t>
    </r>
    <r>
      <rPr>
        <sz val="14"/>
        <color theme="1"/>
        <rFont val="宋体"/>
        <family val="3"/>
        <charset val="134"/>
      </rPr>
      <t>晚；</t>
    </r>
    <r>
      <rPr>
        <sz val="14"/>
        <color theme="1"/>
        <rFont val="MINI Serif"/>
        <family val="1"/>
      </rPr>
      <t>back up 1</t>
    </r>
    <r>
      <rPr>
        <sz val="14"/>
        <color theme="1"/>
        <rFont val="宋体"/>
        <family val="3"/>
        <charset val="134"/>
      </rPr>
      <t>天</t>
    </r>
  </si>
  <si>
    <t>III A 3</t>
  </si>
  <si>
    <t>Taxi Fee package</t>
  </si>
  <si>
    <t>package</t>
  </si>
  <si>
    <t>2023 BMW大型豪华车销售菁英训练营</t>
  </si>
  <si>
    <t>80个人从起始地到上海，再从上海返回至起始地</t>
  </si>
  <si>
    <t>IV A 4</t>
  </si>
  <si>
    <t xml:space="preserve">Buffet Lunch </t>
  </si>
  <si>
    <t>Shuttle bus_包车，作为活动用车</t>
  </si>
  <si>
    <r>
      <t>Suttle Bus service</t>
    </r>
    <r>
      <rPr>
        <sz val="14"/>
        <color theme="1"/>
        <rFont val="宋体"/>
        <family val="3"/>
        <charset val="134"/>
      </rPr>
      <t>，考斯特</t>
    </r>
    <r>
      <rPr>
        <sz val="14"/>
        <color theme="1"/>
        <rFont val="MINI Serif"/>
        <family val="1"/>
      </rPr>
      <t>, 19座，9成新；费用含司机，司机要求3年以上工作经验，且报价包含至当晚22：00的加班费用，具体支付以实际为准</t>
    </r>
  </si>
  <si>
    <t>Shuttle bus包车，作为活动用车</t>
  </si>
  <si>
    <r>
      <t>Suttle Bus service</t>
    </r>
    <r>
      <rPr>
        <sz val="14"/>
        <color theme="1"/>
        <rFont val="宋体"/>
        <family val="3"/>
        <charset val="134"/>
      </rPr>
      <t>，GL8商务车</t>
    </r>
    <r>
      <rPr>
        <sz val="14"/>
        <color theme="1"/>
        <rFont val="MINI Serif"/>
        <family val="1"/>
      </rPr>
      <t>，9成新，7座，费用含司机，司机要求3年以上工作经验，且报价包含至当晚22：00的加班费用，具体支付以实际为准</t>
    </r>
  </si>
  <si>
    <t>上海机场或者火车站往返酒店的打车费用，双程非单程</t>
  </si>
  <si>
    <t>活动的当天中午的午餐，费用不超过350/人</t>
  </si>
  <si>
    <t>来宾信息收集、酒店入住信息及拓展信息确认，其中H5 设计完毕后，MICE agency需运用H5页面执行，下载相关数据，在数据基础上进行相关沟通等执行</t>
  </si>
  <si>
    <t>费用不能超过1375/晚估算，含单人早餐，具体以实际情况为准；</t>
  </si>
  <si>
    <t>康辉集团北京国际会议展览有限公司</t>
    <phoneticPr fontId="22" type="noConversion"/>
  </si>
  <si>
    <t>岚</t>
    <phoneticPr fontId="22" type="noConversion"/>
  </si>
  <si>
    <t>仲</t>
    <phoneticPr fontId="22" type="noConversion"/>
  </si>
  <si>
    <t>总监</t>
    <phoneticPr fontId="22" type="noConversion"/>
  </si>
  <si>
    <t>zhonglan@cct.cn</t>
    <phoneticPr fontId="2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</si>
</sst>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 * #,##0.00_ ;_ * \-#,##0.00_ ;_ * &quot;-&quot;??_ ;_ @_ "/>
    <numFmt numFmtId="176" formatCode="_(* #,##0.00_);_(* \(#,##0.00\);_(* &quot;-&quot;??_);_(@_)"/>
    <numFmt numFmtId="177" formatCode="_-[$¥-411]* #,##0_-;\-[$¥-411]* #,##0_-;_-[$¥-411]* &quot;-&quot;_-;_-@_-"/>
    <numFmt numFmtId="178" formatCode="[$¥-804]#,##0.00"/>
    <numFmt numFmtId="179" formatCode="[$¥-804]#,##0"/>
    <numFmt numFmtId="180" formatCode="[$¥-411]#,##0.00;\-[$¥-411]#,##0.00"/>
    <numFmt numFmtId="181" formatCode="[$¥-411]#,##0"/>
    <numFmt numFmtId="182" formatCode="[$¥-411]#,##0.00"/>
    <numFmt numFmtId="183" formatCode="_ [$¥-804]* #,##0.00_ ;_ [$¥-804]* \-#,##0.00_ ;_ [$¥-804]* &quot;-&quot;??_ ;_ @_ "/>
    <numFmt numFmtId="184" formatCode="_(* #,##0_);_(* \(#,##0\);_(* &quot;-&quot;??_);_(@_)"/>
    <numFmt numFmtId="185" formatCode="\¥#,##0.00_);[Red]\(\¥#,##0.00\)"/>
  </numFmts>
  <fonts count="25">
    <font>
      <sz val="11"/>
      <color theme="1"/>
      <name val="宋体"/>
      <charset val="134"/>
      <scheme val="minor"/>
    </font>
    <font>
      <sz val="14"/>
      <color theme="1"/>
      <name val="MINI Serif"/>
      <family val="1"/>
    </font>
    <font>
      <b/>
      <sz val="14"/>
      <color theme="1"/>
      <name val="MINI Serif"/>
      <family val="1"/>
    </font>
    <font>
      <sz val="14"/>
      <name val="MINI Serif"/>
      <family val="1"/>
    </font>
    <font>
      <sz val="14"/>
      <color theme="1"/>
      <name val="宋体"/>
      <family val="3"/>
      <charset val="134"/>
    </font>
    <font>
      <sz val="11"/>
      <color indexed="8"/>
      <name val="BMW Type Global Regular"/>
      <family val="1"/>
    </font>
    <font>
      <sz val="11"/>
      <name val="BMW Type Global Regular"/>
      <family val="1"/>
    </font>
    <font>
      <b/>
      <sz val="16"/>
      <color indexed="8"/>
      <name val="BMW Type Global Regular"/>
      <family val="1"/>
    </font>
    <font>
      <b/>
      <sz val="12"/>
      <color indexed="8"/>
      <name val="BMW Type Global Regular"/>
      <family val="1"/>
    </font>
    <font>
      <b/>
      <sz val="9"/>
      <color indexed="8"/>
      <name val="BMW Type Global Regular"/>
      <family val="1"/>
    </font>
    <font>
      <sz val="12"/>
      <color theme="1"/>
      <name val="BMW Type Global Regular"/>
      <family val="1"/>
    </font>
    <font>
      <sz val="9"/>
      <color theme="1"/>
      <name val="BMW Type Global Regular"/>
      <family val="1"/>
    </font>
    <font>
      <b/>
      <sz val="12"/>
      <color theme="1"/>
      <name val="BMW Type Global Regular"/>
      <family val="1"/>
    </font>
    <font>
      <sz val="10"/>
      <name val="Arial"/>
      <family val="2"/>
    </font>
    <font>
      <sz val="10"/>
      <name val="Verdana"/>
      <family val="2"/>
    </font>
    <font>
      <u/>
      <sz val="11"/>
      <color rgb="FF0000FF"/>
      <name val="宋体"/>
      <family val="3"/>
      <charset val="134"/>
      <scheme val="minor"/>
    </font>
    <font>
      <sz val="12"/>
      <name val="宋体"/>
      <family val="3"/>
      <charset val="134"/>
    </font>
    <font>
      <sz val="12"/>
      <name val="Times New Roman"/>
      <family val="1"/>
    </font>
    <font>
      <sz val="12"/>
      <name val="Tahoma"/>
      <family val="2"/>
    </font>
    <font>
      <sz val="11"/>
      <color indexed="8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4"/>
      <color theme="1"/>
      <name val="MINI Serif"/>
      <family val="3"/>
      <charset val="134"/>
    </font>
    <font>
      <sz val="12"/>
      <color theme="1"/>
      <name val="宋体"/>
      <family val="3"/>
      <charset val="134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CB2E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10"/>
      </left>
      <right/>
      <top/>
      <bottom/>
      <diagonal/>
    </border>
    <border>
      <left/>
      <right style="thin">
        <color indexed="10"/>
      </right>
      <top/>
      <bottom/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/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</borders>
  <cellStyleXfs count="45">
    <xf numFmtId="0" fontId="0" fillId="0" borderId="0"/>
    <xf numFmtId="179" fontId="13" fillId="0" borderId="0"/>
    <xf numFmtId="178" fontId="14" fillId="0" borderId="0"/>
    <xf numFmtId="176" fontId="21" fillId="0" borderId="0" applyFont="0" applyFill="0" applyBorder="0" applyAlignment="0" applyProtection="0"/>
    <xf numFmtId="0" fontId="15" fillId="0" borderId="0" applyNumberFormat="0" applyFill="0" applyBorder="0" applyAlignment="0" applyProtection="0">
      <alignment vertical="center"/>
    </xf>
    <xf numFmtId="177" fontId="21" fillId="0" borderId="0"/>
    <xf numFmtId="180" fontId="14" fillId="0" borderId="0">
      <alignment vertical="center"/>
    </xf>
    <xf numFmtId="180" fontId="14" fillId="0" borderId="0"/>
    <xf numFmtId="178" fontId="21" fillId="0" borderId="0"/>
    <xf numFmtId="0" fontId="16" fillId="0" borderId="0"/>
    <xf numFmtId="179" fontId="14" fillId="0" borderId="0"/>
    <xf numFmtId="182" fontId="17" fillId="0" borderId="0"/>
    <xf numFmtId="178" fontId="14" fillId="0" borderId="0"/>
    <xf numFmtId="181" fontId="14" fillId="0" borderId="0"/>
    <xf numFmtId="179" fontId="17" fillId="0" borderId="0">
      <alignment vertical="center"/>
    </xf>
    <xf numFmtId="0" fontId="18" fillId="0" borderId="0">
      <alignment vertical="center"/>
    </xf>
    <xf numFmtId="181" fontId="14" fillId="0" borderId="0"/>
    <xf numFmtId="179" fontId="21" fillId="0" borderId="0"/>
    <xf numFmtId="182" fontId="14" fillId="0" borderId="0"/>
    <xf numFmtId="179" fontId="14" fillId="0" borderId="0"/>
    <xf numFmtId="179" fontId="14" fillId="0" borderId="0"/>
    <xf numFmtId="179" fontId="14" fillId="0" borderId="0">
      <alignment vertical="center"/>
    </xf>
    <xf numFmtId="0" fontId="14" fillId="0" borderId="0"/>
    <xf numFmtId="179" fontId="21" fillId="0" borderId="0"/>
    <xf numFmtId="0" fontId="16" fillId="0" borderId="0">
      <alignment vertical="center"/>
    </xf>
    <xf numFmtId="180" fontId="21" fillId="0" borderId="0"/>
    <xf numFmtId="180" fontId="21" fillId="0" borderId="0"/>
    <xf numFmtId="180" fontId="21" fillId="0" borderId="0"/>
    <xf numFmtId="0" fontId="21" fillId="0" borderId="0"/>
    <xf numFmtId="0" fontId="13" fillId="0" borderId="0"/>
    <xf numFmtId="43" fontId="19" fillId="0" borderId="0" applyFont="0" applyFill="0" applyBorder="0" applyAlignment="0" applyProtection="0">
      <alignment vertical="center"/>
    </xf>
    <xf numFmtId="0" fontId="19" fillId="0" borderId="0">
      <alignment vertical="center"/>
    </xf>
    <xf numFmtId="0" fontId="20" fillId="0" borderId="0" applyNumberFormat="0" applyFont="0" applyFill="0" applyBorder="0" applyAlignment="0" applyProtection="0"/>
    <xf numFmtId="0" fontId="21" fillId="0" borderId="0"/>
    <xf numFmtId="0" fontId="21" fillId="0" borderId="0"/>
    <xf numFmtId="0" fontId="19" fillId="0" borderId="0">
      <alignment vertical="center"/>
    </xf>
    <xf numFmtId="179" fontId="21" fillId="0" borderId="0"/>
    <xf numFmtId="178" fontId="21" fillId="0" borderId="0"/>
    <xf numFmtId="0" fontId="16" fillId="0" borderId="0">
      <alignment vertical="center"/>
    </xf>
    <xf numFmtId="183" fontId="17" fillId="0" borderId="0"/>
    <xf numFmtId="180" fontId="17" fillId="0" borderId="0"/>
    <xf numFmtId="178" fontId="17" fillId="0" borderId="0"/>
    <xf numFmtId="179" fontId="17" fillId="0" borderId="0"/>
    <xf numFmtId="181" fontId="17" fillId="0" borderId="0">
      <alignment vertical="center"/>
    </xf>
    <xf numFmtId="181" fontId="17" fillId="0" borderId="0"/>
  </cellStyleXfs>
  <cellXfs count="110">
    <xf numFmtId="0" fontId="0" fillId="0" borderId="0" xfId="0"/>
    <xf numFmtId="49" fontId="1" fillId="0" borderId="0" xfId="17" applyNumberFormat="1" applyFont="1" applyAlignment="1">
      <alignment horizontal="left" vertical="center"/>
    </xf>
    <xf numFmtId="179" fontId="1" fillId="0" borderId="0" xfId="17" applyFont="1" applyAlignment="1">
      <alignment horizontal="left" vertical="center"/>
    </xf>
    <xf numFmtId="184" fontId="1" fillId="0" borderId="0" xfId="3" applyNumberFormat="1" applyFont="1" applyAlignment="1">
      <alignment horizontal="left" vertical="center"/>
    </xf>
    <xf numFmtId="184" fontId="1" fillId="0" borderId="0" xfId="3" applyNumberFormat="1" applyFont="1" applyAlignment="1">
      <alignment horizontal="right" vertical="center"/>
    </xf>
    <xf numFmtId="178" fontId="1" fillId="0" borderId="0" xfId="17" applyNumberFormat="1" applyFont="1" applyAlignment="1">
      <alignment horizontal="left" vertical="center"/>
    </xf>
    <xf numFmtId="49" fontId="2" fillId="2" borderId="1" xfId="17" applyNumberFormat="1" applyFont="1" applyFill="1" applyBorder="1" applyAlignment="1">
      <alignment vertical="center"/>
    </xf>
    <xf numFmtId="49" fontId="2" fillId="3" borderId="2" xfId="0" applyNumberFormat="1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left" vertical="center"/>
    </xf>
    <xf numFmtId="184" fontId="2" fillId="3" borderId="2" xfId="3" applyNumberFormat="1" applyFont="1" applyFill="1" applyBorder="1" applyAlignment="1">
      <alignment horizontal="left" vertical="center"/>
    </xf>
    <xf numFmtId="184" fontId="2" fillId="3" borderId="2" xfId="3" applyNumberFormat="1" applyFont="1" applyFill="1" applyBorder="1" applyAlignment="1">
      <alignment horizontal="right" vertical="center"/>
    </xf>
    <xf numFmtId="179" fontId="2" fillId="3" borderId="2" xfId="0" applyNumberFormat="1" applyFont="1" applyFill="1" applyBorder="1" applyAlignment="1">
      <alignment horizontal="left" vertical="center"/>
    </xf>
    <xf numFmtId="178" fontId="2" fillId="3" borderId="2" xfId="0" applyNumberFormat="1" applyFont="1" applyFill="1" applyBorder="1" applyAlignment="1">
      <alignment horizontal="left" vertical="center"/>
    </xf>
    <xf numFmtId="178" fontId="2" fillId="4" borderId="2" xfId="2" applyFont="1" applyFill="1" applyBorder="1" applyAlignment="1">
      <alignment horizontal="left" vertical="center"/>
    </xf>
    <xf numFmtId="184" fontId="2" fillId="4" borderId="2" xfId="3" applyNumberFormat="1" applyFont="1" applyFill="1" applyBorder="1" applyAlignment="1">
      <alignment horizontal="left" vertical="center"/>
    </xf>
    <xf numFmtId="184" fontId="2" fillId="4" borderId="2" xfId="3" applyNumberFormat="1" applyFont="1" applyFill="1" applyBorder="1" applyAlignment="1">
      <alignment horizontal="right" vertical="center"/>
    </xf>
    <xf numFmtId="184" fontId="2" fillId="4" borderId="2" xfId="3" applyNumberFormat="1" applyFont="1" applyFill="1" applyBorder="1" applyAlignment="1">
      <alignment horizontal="left" vertical="center" wrapText="1"/>
    </xf>
    <xf numFmtId="178" fontId="2" fillId="4" borderId="2" xfId="2" applyFont="1" applyFill="1" applyBorder="1" applyAlignment="1">
      <alignment horizontal="left" vertical="center" wrapText="1"/>
    </xf>
    <xf numFmtId="49" fontId="2" fillId="5" borderId="2" xfId="0" applyNumberFormat="1" applyFont="1" applyFill="1" applyBorder="1" applyAlignment="1">
      <alignment horizontal="left" vertical="center"/>
    </xf>
    <xf numFmtId="0" fontId="2" fillId="5" borderId="2" xfId="0" applyFont="1" applyFill="1" applyBorder="1" applyAlignment="1">
      <alignment horizontal="left" vertical="center"/>
    </xf>
    <xf numFmtId="184" fontId="2" fillId="5" borderId="2" xfId="3" applyNumberFormat="1" applyFont="1" applyFill="1" applyBorder="1" applyAlignment="1">
      <alignment horizontal="left" vertical="center"/>
    </xf>
    <xf numFmtId="184" fontId="2" fillId="5" borderId="2" xfId="3" applyNumberFormat="1" applyFont="1" applyFill="1" applyBorder="1" applyAlignment="1">
      <alignment horizontal="right" vertical="center"/>
    </xf>
    <xf numFmtId="179" fontId="2" fillId="5" borderId="2" xfId="0" applyNumberFormat="1" applyFont="1" applyFill="1" applyBorder="1" applyAlignment="1">
      <alignment horizontal="left" vertical="center"/>
    </xf>
    <xf numFmtId="178" fontId="2" fillId="5" borderId="2" xfId="0" applyNumberFormat="1" applyFont="1" applyFill="1" applyBorder="1" applyAlignment="1">
      <alignment horizontal="left" vertical="center"/>
    </xf>
    <xf numFmtId="49" fontId="2" fillId="6" borderId="3" xfId="37" applyNumberFormat="1" applyFont="1" applyFill="1" applyBorder="1" applyAlignment="1">
      <alignment horizontal="left" vertical="center"/>
    </xf>
    <xf numFmtId="178" fontId="2" fillId="6" borderId="2" xfId="41" applyFont="1" applyFill="1" applyBorder="1" applyAlignment="1">
      <alignment horizontal="left" vertical="center"/>
    </xf>
    <xf numFmtId="184" fontId="2" fillId="6" borderId="2" xfId="3" applyNumberFormat="1" applyFont="1" applyFill="1" applyBorder="1" applyAlignment="1">
      <alignment horizontal="left" vertical="center"/>
    </xf>
    <xf numFmtId="184" fontId="2" fillId="6" borderId="2" xfId="3" applyNumberFormat="1" applyFont="1" applyFill="1" applyBorder="1" applyAlignment="1">
      <alignment horizontal="right" vertical="center"/>
    </xf>
    <xf numFmtId="184" fontId="2" fillId="6" borderId="2" xfId="3" applyNumberFormat="1" applyFont="1" applyFill="1" applyBorder="1" applyAlignment="1">
      <alignment horizontal="left" vertical="center" wrapText="1"/>
    </xf>
    <xf numFmtId="178" fontId="2" fillId="6" borderId="2" xfId="12" applyFont="1" applyFill="1" applyBorder="1" applyAlignment="1">
      <alignment horizontal="left" vertical="center" wrapText="1"/>
    </xf>
    <xf numFmtId="0" fontId="1" fillId="0" borderId="2" xfId="10" applyNumberFormat="1" applyFont="1" applyBorder="1" applyAlignment="1">
      <alignment horizontal="left" vertical="center"/>
    </xf>
    <xf numFmtId="179" fontId="1" fillId="0" borderId="2" xfId="23" applyFont="1" applyBorder="1" applyAlignment="1">
      <alignment horizontal="left" vertical="center" wrapText="1"/>
    </xf>
    <xf numFmtId="184" fontId="1" fillId="0" borderId="2" xfId="3" applyNumberFormat="1" applyFont="1" applyFill="1" applyBorder="1" applyAlignment="1">
      <alignment horizontal="left" vertical="center" wrapText="1"/>
    </xf>
    <xf numFmtId="184" fontId="1" fillId="0" borderId="2" xfId="3" applyNumberFormat="1" applyFont="1" applyFill="1" applyBorder="1" applyAlignment="1">
      <alignment horizontal="right" vertical="center" wrapText="1"/>
    </xf>
    <xf numFmtId="179" fontId="1" fillId="7" borderId="2" xfId="23" applyFont="1" applyFill="1" applyBorder="1" applyAlignment="1">
      <alignment horizontal="left" vertical="center"/>
    </xf>
    <xf numFmtId="179" fontId="1" fillId="7" borderId="2" xfId="17" applyFont="1" applyFill="1" applyBorder="1" applyAlignment="1">
      <alignment horizontal="left" vertical="center"/>
    </xf>
    <xf numFmtId="179" fontId="2" fillId="4" borderId="4" xfId="10" applyFont="1" applyFill="1" applyBorder="1" applyAlignment="1">
      <alignment horizontal="left" vertical="center"/>
    </xf>
    <xf numFmtId="179" fontId="2" fillId="4" borderId="5" xfId="10" applyFont="1" applyFill="1" applyBorder="1" applyAlignment="1">
      <alignment horizontal="left" vertical="center"/>
    </xf>
    <xf numFmtId="184" fontId="2" fillId="4" borderId="5" xfId="3" applyNumberFormat="1" applyFont="1" applyFill="1" applyBorder="1" applyAlignment="1">
      <alignment horizontal="left" vertical="center"/>
    </xf>
    <xf numFmtId="184" fontId="2" fillId="4" borderId="5" xfId="3" applyNumberFormat="1" applyFont="1" applyFill="1" applyBorder="1" applyAlignment="1">
      <alignment horizontal="right" vertical="center"/>
    </xf>
    <xf numFmtId="184" fontId="2" fillId="4" borderId="5" xfId="3" applyNumberFormat="1" applyFont="1" applyFill="1" applyBorder="1" applyAlignment="1">
      <alignment horizontal="left" vertical="center" wrapText="1"/>
    </xf>
    <xf numFmtId="178" fontId="2" fillId="4" borderId="5" xfId="10" applyNumberFormat="1" applyFont="1" applyFill="1" applyBorder="1" applyAlignment="1">
      <alignment horizontal="left" vertical="center" wrapText="1"/>
    </xf>
    <xf numFmtId="0" fontId="1" fillId="0" borderId="2" xfId="1" applyNumberFormat="1" applyFont="1" applyBorder="1" applyAlignment="1">
      <alignment horizontal="left" vertical="center"/>
    </xf>
    <xf numFmtId="178" fontId="1" fillId="0" borderId="2" xfId="1" applyNumberFormat="1" applyFont="1" applyBorder="1" applyAlignment="1">
      <alignment horizontal="left" vertical="center" wrapText="1"/>
    </xf>
    <xf numFmtId="179" fontId="1" fillId="0" borderId="2" xfId="23" applyFont="1" applyBorder="1" applyAlignment="1">
      <alignment horizontal="left" vertical="center"/>
    </xf>
    <xf numFmtId="184" fontId="3" fillId="0" borderId="2" xfId="3" applyNumberFormat="1" applyFont="1" applyFill="1" applyBorder="1" applyAlignment="1">
      <alignment horizontal="right" vertical="center" wrapText="1"/>
    </xf>
    <xf numFmtId="184" fontId="1" fillId="0" borderId="2" xfId="3" applyNumberFormat="1" applyFont="1" applyFill="1" applyBorder="1" applyAlignment="1">
      <alignment horizontal="center" vertical="center" wrapText="1"/>
    </xf>
    <xf numFmtId="179" fontId="2" fillId="5" borderId="2" xfId="10" applyFont="1" applyFill="1" applyBorder="1" applyAlignment="1">
      <alignment horizontal="left" vertical="center" wrapText="1"/>
    </xf>
    <xf numFmtId="49" fontId="2" fillId="6" borderId="6" xfId="37" applyNumberFormat="1" applyFont="1" applyFill="1" applyBorder="1" applyAlignment="1">
      <alignment horizontal="left" vertical="center"/>
    </xf>
    <xf numFmtId="179" fontId="1" fillId="0" borderId="2" xfId="23" applyFont="1" applyBorder="1" applyAlignment="1">
      <alignment vertical="center" wrapText="1"/>
    </xf>
    <xf numFmtId="179" fontId="2" fillId="4" borderId="7" xfId="10" applyFont="1" applyFill="1" applyBorder="1" applyAlignment="1">
      <alignment horizontal="left" vertical="center" wrapText="1"/>
    </xf>
    <xf numFmtId="179" fontId="4" fillId="0" borderId="2" xfId="23" applyFont="1" applyBorder="1" applyAlignment="1">
      <alignment vertical="center" wrapText="1"/>
    </xf>
    <xf numFmtId="179" fontId="4" fillId="0" borderId="2" xfId="1" applyFont="1" applyBorder="1" applyAlignment="1">
      <alignment horizontal="left" vertical="center" wrapText="1"/>
    </xf>
    <xf numFmtId="179" fontId="4" fillId="0" borderId="6" xfId="1" applyFont="1" applyBorder="1" applyAlignment="1">
      <alignment horizontal="left" vertical="center" wrapText="1"/>
    </xf>
    <xf numFmtId="0" fontId="5" fillId="0" borderId="0" xfId="0" applyFont="1" applyAlignment="1">
      <alignment horizontal="center"/>
    </xf>
    <xf numFmtId="0" fontId="5" fillId="0" borderId="0" xfId="0" applyFont="1"/>
    <xf numFmtId="0" fontId="6" fillId="0" borderId="0" xfId="29" applyFont="1"/>
    <xf numFmtId="40" fontId="5" fillId="8" borderId="2" xfId="0" applyNumberFormat="1" applyFont="1" applyFill="1" applyBorder="1" applyAlignment="1">
      <alignment horizontal="center" vertical="center"/>
    </xf>
    <xf numFmtId="40" fontId="9" fillId="9" borderId="2" xfId="0" applyNumberFormat="1" applyFont="1" applyFill="1" applyBorder="1" applyAlignment="1">
      <alignment horizontal="center" vertical="center" wrapText="1"/>
    </xf>
    <xf numFmtId="14" fontId="5" fillId="8" borderId="2" xfId="0" applyNumberFormat="1" applyFont="1" applyFill="1" applyBorder="1" applyAlignment="1">
      <alignment horizontal="center" vertical="center"/>
    </xf>
    <xf numFmtId="14" fontId="10" fillId="0" borderId="2" xfId="0" applyNumberFormat="1" applyFont="1" applyBorder="1" applyAlignment="1">
      <alignment horizontal="center" vertical="center"/>
    </xf>
    <xf numFmtId="40" fontId="5" fillId="9" borderId="2" xfId="0" applyNumberFormat="1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14" fontId="10" fillId="0" borderId="9" xfId="0" applyNumberFormat="1" applyFont="1" applyBorder="1" applyAlignment="1">
      <alignment horizontal="center" vertical="center"/>
    </xf>
    <xf numFmtId="185" fontId="5" fillId="8" borderId="2" xfId="0" applyNumberFormat="1" applyFont="1" applyFill="1" applyBorder="1" applyAlignment="1">
      <alignment horizontal="center" vertical="center"/>
    </xf>
    <xf numFmtId="185" fontId="8" fillId="9" borderId="2" xfId="0" applyNumberFormat="1" applyFont="1" applyFill="1" applyBorder="1" applyAlignment="1">
      <alignment horizontal="center" vertical="center"/>
    </xf>
    <xf numFmtId="185" fontId="8" fillId="0" borderId="2" xfId="0" applyNumberFormat="1" applyFont="1" applyBorder="1" applyAlignment="1">
      <alignment horizontal="center" vertical="center"/>
    </xf>
    <xf numFmtId="0" fontId="5" fillId="8" borderId="10" xfId="0" applyFont="1" applyFill="1" applyBorder="1" applyAlignment="1">
      <alignment vertical="center"/>
    </xf>
    <xf numFmtId="0" fontId="5" fillId="8" borderId="0" xfId="0" applyFont="1" applyFill="1" applyAlignment="1">
      <alignment vertical="center"/>
    </xf>
    <xf numFmtId="40" fontId="5" fillId="8" borderId="11" xfId="0" applyNumberFormat="1" applyFont="1" applyFill="1" applyBorder="1" applyAlignment="1">
      <alignment vertical="center"/>
    </xf>
    <xf numFmtId="40" fontId="5" fillId="0" borderId="0" xfId="0" applyNumberFormat="1" applyFont="1" applyAlignment="1">
      <alignment horizontal="right"/>
    </xf>
    <xf numFmtId="40" fontId="5" fillId="0" borderId="0" xfId="0" applyNumberFormat="1" applyFont="1"/>
    <xf numFmtId="179" fontId="23" fillId="0" borderId="2" xfId="23" applyFont="1" applyBorder="1" applyAlignment="1">
      <alignment vertical="center" wrapText="1"/>
    </xf>
    <xf numFmtId="184" fontId="3" fillId="0" borderId="2" xfId="3" applyNumberFormat="1" applyFont="1" applyFill="1" applyBorder="1" applyAlignment="1">
      <alignment horizontal="center" vertical="center" wrapText="1"/>
    </xf>
    <xf numFmtId="0" fontId="2" fillId="3" borderId="2" xfId="10" applyNumberFormat="1" applyFont="1" applyFill="1" applyBorder="1" applyAlignment="1">
      <alignment horizontal="left" vertical="center" wrapText="1"/>
    </xf>
    <xf numFmtId="184" fontId="1" fillId="10" borderId="2" xfId="3" applyNumberFormat="1" applyFont="1" applyFill="1" applyBorder="1" applyAlignment="1">
      <alignment horizontal="left" vertical="center" wrapText="1"/>
    </xf>
    <xf numFmtId="184" fontId="1" fillId="10" borderId="2" xfId="3" applyNumberFormat="1" applyFont="1" applyFill="1" applyBorder="1" applyAlignment="1">
      <alignment horizontal="center" vertical="center" wrapText="1"/>
    </xf>
    <xf numFmtId="179" fontId="1" fillId="10" borderId="2" xfId="23" applyFont="1" applyFill="1" applyBorder="1" applyAlignment="1">
      <alignment horizontal="left" vertical="center"/>
    </xf>
    <xf numFmtId="179" fontId="1" fillId="10" borderId="2" xfId="23" applyFont="1" applyFill="1" applyBorder="1" applyAlignment="1">
      <alignment horizontal="left" vertical="center" wrapText="1"/>
    </xf>
    <xf numFmtId="184" fontId="1" fillId="10" borderId="2" xfId="3" applyNumberFormat="1" applyFont="1" applyFill="1" applyBorder="1" applyAlignment="1">
      <alignment horizontal="right" vertical="center" wrapText="1"/>
    </xf>
    <xf numFmtId="178" fontId="1" fillId="10" borderId="2" xfId="1" applyNumberFormat="1" applyFont="1" applyFill="1" applyBorder="1" applyAlignment="1">
      <alignment horizontal="left" vertical="center" wrapText="1"/>
    </xf>
    <xf numFmtId="179" fontId="4" fillId="10" borderId="6" xfId="1" applyFont="1" applyFill="1" applyBorder="1" applyAlignment="1">
      <alignment horizontal="left" vertical="center" wrapText="1"/>
    </xf>
    <xf numFmtId="179" fontId="1" fillId="10" borderId="2" xfId="1" applyFont="1" applyFill="1" applyBorder="1" applyAlignment="1">
      <alignment horizontal="left" vertical="center" wrapText="1"/>
    </xf>
    <xf numFmtId="179" fontId="4" fillId="11" borderId="6" xfId="1" applyFont="1" applyFill="1" applyBorder="1" applyAlignment="1">
      <alignment horizontal="left" vertical="center" wrapText="1"/>
    </xf>
    <xf numFmtId="179" fontId="4" fillId="11" borderId="2" xfId="1" applyFont="1" applyFill="1" applyBorder="1" applyAlignment="1">
      <alignment horizontal="left" vertical="center" wrapText="1"/>
    </xf>
    <xf numFmtId="49" fontId="7" fillId="8" borderId="2" xfId="0" applyNumberFormat="1" applyFont="1" applyFill="1" applyBorder="1" applyAlignment="1">
      <alignment horizontal="center" vertical="center"/>
    </xf>
    <xf numFmtId="0" fontId="5" fillId="8" borderId="2" xfId="0" applyFont="1" applyFill="1" applyBorder="1" applyAlignment="1">
      <alignment horizontal="center" vertical="center"/>
    </xf>
    <xf numFmtId="49" fontId="8" fillId="9" borderId="2" xfId="0" applyNumberFormat="1" applyFont="1" applyFill="1" applyBorder="1" applyAlignment="1">
      <alignment horizontal="center" vertical="center"/>
    </xf>
    <xf numFmtId="49" fontId="5" fillId="8" borderId="2" xfId="0" applyNumberFormat="1" applyFont="1" applyFill="1" applyBorder="1" applyAlignment="1">
      <alignment horizontal="center" vertical="center"/>
    </xf>
    <xf numFmtId="49" fontId="5" fillId="8" borderId="8" xfId="0" applyNumberFormat="1" applyFont="1" applyFill="1" applyBorder="1" applyAlignment="1">
      <alignment horizontal="center" vertical="center"/>
    </xf>
    <xf numFmtId="49" fontId="5" fillId="8" borderId="6" xfId="0" applyNumberFormat="1" applyFont="1" applyFill="1" applyBorder="1" applyAlignment="1">
      <alignment horizontal="center" vertical="center"/>
    </xf>
    <xf numFmtId="0" fontId="5" fillId="8" borderId="8" xfId="0" applyFont="1" applyFill="1" applyBorder="1" applyAlignment="1">
      <alignment horizontal="center" vertical="center"/>
    </xf>
    <xf numFmtId="0" fontId="5" fillId="8" borderId="6" xfId="0" applyFont="1" applyFill="1" applyBorder="1" applyAlignment="1">
      <alignment horizontal="center" vertical="center"/>
    </xf>
    <xf numFmtId="49" fontId="8" fillId="9" borderId="8" xfId="0" applyNumberFormat="1" applyFont="1" applyFill="1" applyBorder="1" applyAlignment="1">
      <alignment horizontal="center" vertical="center"/>
    </xf>
    <xf numFmtId="49" fontId="8" fillId="9" borderId="6" xfId="0" applyNumberFormat="1" applyFont="1" applyFill="1" applyBorder="1" applyAlignment="1">
      <alignment horizontal="center" vertical="center"/>
    </xf>
    <xf numFmtId="14" fontId="11" fillId="0" borderId="8" xfId="0" applyNumberFormat="1" applyFont="1" applyBorder="1" applyAlignment="1">
      <alignment horizontal="center" vertical="center"/>
    </xf>
    <xf numFmtId="14" fontId="11" fillId="0" borderId="6" xfId="0" applyNumberFormat="1" applyFont="1" applyBorder="1" applyAlignment="1">
      <alignment horizontal="center" vertical="center"/>
    </xf>
    <xf numFmtId="49" fontId="8" fillId="0" borderId="8" xfId="0" applyNumberFormat="1" applyFont="1" applyBorder="1" applyAlignment="1">
      <alignment horizontal="center" vertical="center"/>
    </xf>
    <xf numFmtId="49" fontId="8" fillId="0" borderId="6" xfId="0" applyNumberFormat="1" applyFont="1" applyBorder="1" applyAlignment="1">
      <alignment horizontal="center" vertical="center"/>
    </xf>
    <xf numFmtId="49" fontId="12" fillId="9" borderId="8" xfId="0" applyNumberFormat="1" applyFont="1" applyFill="1" applyBorder="1" applyAlignment="1">
      <alignment horizontal="center" vertical="center" wrapText="1"/>
    </xf>
    <xf numFmtId="49" fontId="12" fillId="9" borderId="6" xfId="0" applyNumberFormat="1" applyFont="1" applyFill="1" applyBorder="1" applyAlignment="1">
      <alignment horizontal="center" vertical="center" wrapText="1"/>
    </xf>
    <xf numFmtId="49" fontId="5" fillId="8" borderId="10" xfId="0" applyNumberFormat="1" applyFont="1" applyFill="1" applyBorder="1" applyAlignment="1">
      <alignment horizontal="left" vertical="center" wrapText="1"/>
    </xf>
    <xf numFmtId="49" fontId="5" fillId="8" borderId="0" xfId="0" applyNumberFormat="1" applyFont="1" applyFill="1" applyAlignment="1">
      <alignment horizontal="left" vertical="center" wrapText="1"/>
    </xf>
    <xf numFmtId="49" fontId="5" fillId="8" borderId="11" xfId="0" applyNumberFormat="1" applyFont="1" applyFill="1" applyBorder="1" applyAlignment="1">
      <alignment horizontal="left" vertical="center" wrapText="1"/>
    </xf>
    <xf numFmtId="49" fontId="5" fillId="8" borderId="12" xfId="0" applyNumberFormat="1" applyFont="1" applyFill="1" applyBorder="1" applyAlignment="1">
      <alignment horizontal="left" vertical="center" wrapText="1"/>
    </xf>
    <xf numFmtId="49" fontId="5" fillId="8" borderId="13" xfId="0" applyNumberFormat="1" applyFont="1" applyFill="1" applyBorder="1" applyAlignment="1">
      <alignment horizontal="left" vertical="center" wrapText="1"/>
    </xf>
    <xf numFmtId="49" fontId="5" fillId="8" borderId="14" xfId="0" applyNumberFormat="1" applyFont="1" applyFill="1" applyBorder="1" applyAlignment="1">
      <alignment horizontal="left" vertical="center" wrapText="1"/>
    </xf>
    <xf numFmtId="49" fontId="19" fillId="8" borderId="2" xfId="0" applyNumberFormat="1" applyFont="1" applyFill="1" applyBorder="1" applyAlignment="1">
      <alignment horizontal="center" vertical="center"/>
    </xf>
    <xf numFmtId="0" fontId="24" fillId="0" borderId="2" xfId="0" applyFont="1" applyBorder="1" applyAlignment="1">
      <alignment horizontal="center" vertical="center" wrapText="1"/>
    </xf>
    <xf numFmtId="0" fontId="15" fillId="0" borderId="2" xfId="4" applyNumberFormat="1" applyBorder="1" applyAlignment="1" applyProtection="1">
      <alignment horizontal="center" vertical="center" wrapText="1"/>
    </xf>
  </cellXfs>
  <cellStyles count="45">
    <cellStyle name="0,0_x000a__x000a_NA_x000a__x000a_ 2" xfId="15" xr:uid="{00000000-0005-0000-0000-000035000000}"/>
    <cellStyle name="0,0_x000d__x000a_NA_x000d__x000a_" xfId="9" xr:uid="{00000000-0005-0000-0000-00001B000000}"/>
    <cellStyle name="Normal 2" xfId="17" xr:uid="{00000000-0005-0000-0000-000038000000}"/>
    <cellStyle name="Normal 2 2" xfId="10" xr:uid="{00000000-0005-0000-0000-000021000000}"/>
    <cellStyle name="Normal 2 2 2" xfId="18" xr:uid="{00000000-0005-0000-0000-000040000000}"/>
    <cellStyle name="Normal 2 2 2 2" xfId="13" xr:uid="{00000000-0005-0000-0000-000030000000}"/>
    <cellStyle name="Normal 2 2 2 3" xfId="2" xr:uid="{00000000-0005-0000-0000-000007000000}"/>
    <cellStyle name="Normal 2 2 2 3 2" xfId="19" xr:uid="{00000000-0005-0000-0000-000041000000}"/>
    <cellStyle name="Normal 2 2 2 4" xfId="16" xr:uid="{00000000-0005-0000-0000-000037000000}"/>
    <cellStyle name="Normal 2 2 3" xfId="6" xr:uid="{00000000-0005-0000-0000-000016000000}"/>
    <cellStyle name="Normal 2 2 3 2" xfId="12" xr:uid="{00000000-0005-0000-0000-00002A000000}"/>
    <cellStyle name="Normal 2 2 3 2 2" xfId="20" xr:uid="{00000000-0005-0000-0000-000042000000}"/>
    <cellStyle name="Normal 2 2 4" xfId="7" xr:uid="{00000000-0005-0000-0000-000018000000}"/>
    <cellStyle name="Normal 2 2 4 2" xfId="21" xr:uid="{00000000-0005-0000-0000-000043000000}"/>
    <cellStyle name="Normal 2 3" xfId="22" xr:uid="{00000000-0005-0000-0000-000044000000}"/>
    <cellStyle name="Normal 3" xfId="23" xr:uid="{00000000-0005-0000-0000-000045000000}"/>
    <cellStyle name="Normal 3 7" xfId="24" xr:uid="{00000000-0005-0000-0000-000046000000}"/>
    <cellStyle name="Normal 4" xfId="25" xr:uid="{00000000-0005-0000-0000-000047000000}"/>
    <cellStyle name="Normal 5" xfId="26" xr:uid="{00000000-0005-0000-0000-000048000000}"/>
    <cellStyle name="Normal 6" xfId="27" xr:uid="{00000000-0005-0000-0000-000049000000}"/>
    <cellStyle name="Normal 7" xfId="28" xr:uid="{00000000-0005-0000-0000-00004A000000}"/>
    <cellStyle name="Normal_mck_ceocircle_20060228 2" xfId="1" xr:uid="{00000000-0005-0000-0000-000003000000}"/>
    <cellStyle name="Normal_mck_ceocircle_20060228_budget_mini_ava_041207.xls" xfId="29" xr:uid="{00000000-0005-0000-0000-00004B000000}"/>
    <cellStyle name="常规" xfId="0" builtinId="0"/>
    <cellStyle name="常规 14" xfId="31" xr:uid="{00000000-0005-0000-0000-00004D000000}"/>
    <cellStyle name="常规 2" xfId="32" xr:uid="{00000000-0005-0000-0000-00004E000000}"/>
    <cellStyle name="常规 3" xfId="33" xr:uid="{00000000-0005-0000-0000-00004F000000}"/>
    <cellStyle name="常规 3 2" xfId="34" xr:uid="{00000000-0005-0000-0000-000050000000}"/>
    <cellStyle name="常规 3 3" xfId="35" xr:uid="{00000000-0005-0000-0000-000051000000}"/>
    <cellStyle name="常规 5 2 2" xfId="8" xr:uid="{00000000-0005-0000-0000-00001A000000}"/>
    <cellStyle name="常规 5 2 2 2" xfId="36" xr:uid="{00000000-0005-0000-0000-000052000000}"/>
    <cellStyle name="常规 5 2 2 3" xfId="37" xr:uid="{00000000-0005-0000-0000-000053000000}"/>
    <cellStyle name="常规 6" xfId="5" xr:uid="{00000000-0005-0000-0000-000010000000}"/>
    <cellStyle name="常规 9" xfId="38" xr:uid="{00000000-0005-0000-0000-000054000000}"/>
    <cellStyle name="超链接" xfId="4" builtinId="8"/>
    <cellStyle name="千位分隔" xfId="3" builtinId="3"/>
    <cellStyle name="千位分隔 2 2" xfId="30" xr:uid="{00000000-0005-0000-0000-00004C000000}"/>
    <cellStyle name="样式 1" xfId="39" xr:uid="{00000000-0005-0000-0000-000055000000}"/>
    <cellStyle name="样式 1 2" xfId="40" xr:uid="{00000000-0005-0000-0000-000056000000}"/>
    <cellStyle name="样式 1 2 2" xfId="11" xr:uid="{00000000-0005-0000-0000-000024000000}"/>
    <cellStyle name="样式 1 2 2 2" xfId="41" xr:uid="{00000000-0005-0000-0000-000057000000}"/>
    <cellStyle name="样式 1 2 2 2 2" xfId="42" xr:uid="{00000000-0005-0000-0000-000058000000}"/>
    <cellStyle name="样式 1 2 2 2 2 2" xfId="43" xr:uid="{00000000-0005-0000-0000-000059000000}"/>
    <cellStyle name="样式 1 2 2 3" xfId="44" xr:uid="{00000000-0005-0000-0000-00005A000000}"/>
    <cellStyle name="样式 1 2 4" xfId="14" xr:uid="{00000000-0005-0000-0000-000034000000}"/>
  </cellStyles>
  <dxfs count="0"/>
  <tableStyles count="0" defaultTableStyle="TableStyleMedium2" defaultPivotStyle="PivotStyleLight16"/>
  <colors>
    <mruColors>
      <color rgb="FFFF99FF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zhonglan@cct.cn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8"/>
  <sheetViews>
    <sheetView topLeftCell="A16" zoomScale="120" zoomScaleNormal="120" workbookViewId="0">
      <selection activeCell="C5" sqref="C5"/>
    </sheetView>
  </sheetViews>
  <sheetFormatPr defaultColWidth="13" defaultRowHeight="22" customHeight="1"/>
  <cols>
    <col min="1" max="2" width="18.84375" style="56" customWidth="1"/>
    <col min="3" max="3" width="40" style="56" customWidth="1"/>
    <col min="4" max="16384" width="13" style="56"/>
  </cols>
  <sheetData>
    <row r="1" spans="1:3" s="54" customFormat="1" ht="29.05" customHeight="1">
      <c r="A1" s="85" t="s">
        <v>0</v>
      </c>
      <c r="B1" s="85"/>
      <c r="C1" s="85"/>
    </row>
    <row r="2" spans="1:3" s="54" customFormat="1" ht="29.05" customHeight="1">
      <c r="A2" s="86"/>
      <c r="B2" s="86"/>
      <c r="C2" s="57"/>
    </row>
    <row r="3" spans="1:3" s="54" customFormat="1" ht="22" customHeight="1">
      <c r="A3" s="87" t="s">
        <v>1</v>
      </c>
      <c r="B3" s="87"/>
      <c r="C3" s="58"/>
    </row>
    <row r="4" spans="1:3" s="54" customFormat="1" ht="22" customHeight="1">
      <c r="A4" s="88" t="s">
        <v>2</v>
      </c>
      <c r="B4" s="88"/>
      <c r="C4" s="107" t="s">
        <v>107</v>
      </c>
    </row>
    <row r="5" spans="1:3" s="54" customFormat="1" ht="22" customHeight="1">
      <c r="A5" s="88"/>
      <c r="B5" s="88"/>
      <c r="C5" s="59"/>
    </row>
    <row r="6" spans="1:3" s="54" customFormat="1" ht="22" customHeight="1">
      <c r="A6" s="89"/>
      <c r="B6" s="90"/>
      <c r="C6" s="60"/>
    </row>
    <row r="7" spans="1:3" s="54" customFormat="1" ht="22" customHeight="1">
      <c r="A7" s="91"/>
      <c r="B7" s="92"/>
      <c r="C7" s="57"/>
    </row>
    <row r="8" spans="1:3" s="54" customFormat="1" ht="22" customHeight="1">
      <c r="A8" s="93" t="s">
        <v>3</v>
      </c>
      <c r="B8" s="94"/>
      <c r="C8" s="61"/>
    </row>
    <row r="9" spans="1:3" s="54" customFormat="1" ht="22" customHeight="1">
      <c r="A9" s="89" t="s">
        <v>4</v>
      </c>
      <c r="B9" s="90"/>
      <c r="C9" s="108" t="s">
        <v>108</v>
      </c>
    </row>
    <row r="10" spans="1:3" s="54" customFormat="1" ht="22" customHeight="1">
      <c r="A10" s="89" t="s">
        <v>5</v>
      </c>
      <c r="B10" s="90"/>
      <c r="C10" s="108" t="s">
        <v>109</v>
      </c>
    </row>
    <row r="11" spans="1:3" s="54" customFormat="1" ht="22" customHeight="1">
      <c r="A11" s="89" t="s">
        <v>6</v>
      </c>
      <c r="B11" s="90"/>
      <c r="C11" s="108" t="s">
        <v>110</v>
      </c>
    </row>
    <row r="12" spans="1:3" s="54" customFormat="1" ht="22" customHeight="1">
      <c r="A12" s="89" t="s">
        <v>8</v>
      </c>
      <c r="B12" s="90"/>
      <c r="C12" s="62">
        <v>13910193620</v>
      </c>
    </row>
    <row r="13" spans="1:3" s="54" customFormat="1" ht="22" customHeight="1">
      <c r="A13" s="89" t="s">
        <v>9</v>
      </c>
      <c r="B13" s="90"/>
      <c r="C13" s="62"/>
    </row>
    <row r="14" spans="1:3" s="54" customFormat="1" ht="22" customHeight="1">
      <c r="A14" s="89" t="s">
        <v>10</v>
      </c>
      <c r="B14" s="90"/>
      <c r="C14" s="109" t="s">
        <v>111</v>
      </c>
    </row>
    <row r="15" spans="1:3" s="54" customFormat="1" ht="22" customHeight="1">
      <c r="A15" s="91"/>
      <c r="B15" s="92"/>
      <c r="C15" s="63"/>
    </row>
    <row r="16" spans="1:3" s="54" customFormat="1" ht="22" customHeight="1">
      <c r="A16" s="93" t="s">
        <v>11</v>
      </c>
      <c r="B16" s="94"/>
      <c r="C16" s="61"/>
    </row>
    <row r="17" spans="1:3" s="54" customFormat="1" ht="22" customHeight="1">
      <c r="A17" s="95" t="s">
        <v>95</v>
      </c>
      <c r="B17" s="96"/>
      <c r="C17" s="64">
        <f>预算单明细!H2</f>
        <v>575800</v>
      </c>
    </row>
    <row r="18" spans="1:3" s="54" customFormat="1" ht="22" customHeight="1">
      <c r="A18" s="95"/>
      <c r="B18" s="96"/>
      <c r="C18" s="64"/>
    </row>
    <row r="19" spans="1:3" s="54" customFormat="1" ht="22" customHeight="1">
      <c r="A19" s="93" t="s">
        <v>12</v>
      </c>
      <c r="B19" s="94"/>
      <c r="C19" s="65">
        <f>C17</f>
        <v>575800</v>
      </c>
    </row>
    <row r="20" spans="1:3" s="54" customFormat="1" ht="22" customHeight="1">
      <c r="A20" s="97"/>
      <c r="B20" s="98"/>
      <c r="C20" s="66"/>
    </row>
    <row r="21" spans="1:3" s="54" customFormat="1" ht="22" customHeight="1">
      <c r="A21" s="97"/>
      <c r="B21" s="98"/>
      <c r="C21" s="66"/>
    </row>
    <row r="22" spans="1:3" s="54" customFormat="1" ht="22" customHeight="1">
      <c r="A22" s="99" t="s">
        <v>13</v>
      </c>
      <c r="B22" s="100"/>
      <c r="C22" s="65">
        <f>C19*0.06</f>
        <v>34548</v>
      </c>
    </row>
    <row r="23" spans="1:3" s="54" customFormat="1" ht="22" customHeight="1">
      <c r="A23" s="93" t="s">
        <v>14</v>
      </c>
      <c r="B23" s="94"/>
      <c r="C23" s="65">
        <f>C22+C19</f>
        <v>610348</v>
      </c>
    </row>
    <row r="24" spans="1:3" s="55" customFormat="1" ht="22" customHeight="1">
      <c r="A24" s="67"/>
      <c r="B24" s="68"/>
      <c r="C24" s="69"/>
    </row>
    <row r="25" spans="1:3" s="55" customFormat="1" ht="32.049999999999997" customHeight="1">
      <c r="A25" s="101" t="s">
        <v>15</v>
      </c>
      <c r="B25" s="102"/>
      <c r="C25" s="103"/>
    </row>
    <row r="26" spans="1:3" s="55" customFormat="1" ht="32.049999999999997" customHeight="1">
      <c r="A26" s="104" t="s">
        <v>16</v>
      </c>
      <c r="B26" s="105"/>
      <c r="C26" s="106"/>
    </row>
    <row r="27" spans="1:3" s="55" customFormat="1" ht="22" customHeight="1">
      <c r="A27" s="56"/>
      <c r="B27" s="56"/>
      <c r="C27" s="70"/>
    </row>
    <row r="28" spans="1:3" s="55" customFormat="1" ht="22" customHeight="1">
      <c r="A28" s="56"/>
      <c r="B28" s="56"/>
      <c r="C28" s="71"/>
    </row>
  </sheetData>
  <mergeCells count="25">
    <mergeCell ref="A21:B21"/>
    <mergeCell ref="A22:B22"/>
    <mergeCell ref="A23:B23"/>
    <mergeCell ref="A25:C25"/>
    <mergeCell ref="A26:C26"/>
    <mergeCell ref="A16:B16"/>
    <mergeCell ref="A17:B17"/>
    <mergeCell ref="A18:B18"/>
    <mergeCell ref="A19:B19"/>
    <mergeCell ref="A20:B20"/>
    <mergeCell ref="A11:B11"/>
    <mergeCell ref="A12:B12"/>
    <mergeCell ref="A13:B13"/>
    <mergeCell ref="A14:B14"/>
    <mergeCell ref="A15:B15"/>
    <mergeCell ref="A6:B6"/>
    <mergeCell ref="A7:B7"/>
    <mergeCell ref="A8:B8"/>
    <mergeCell ref="A9:B9"/>
    <mergeCell ref="A10:B10"/>
    <mergeCell ref="A1:C1"/>
    <mergeCell ref="A2:B2"/>
    <mergeCell ref="A3:B3"/>
    <mergeCell ref="A4:B4"/>
    <mergeCell ref="A5:B5"/>
  </mergeCells>
  <phoneticPr fontId="22" type="noConversion"/>
  <hyperlinks>
    <hyperlink ref="C14" r:id="rId1" xr:uid="{1C48E04B-3FAC-4E7B-A3D9-6E72AB5F015F}"/>
  </hyperlinks>
  <printOptions horizontalCentered="1"/>
  <pageMargins left="0.70069444444444495" right="0.70069444444444495" top="0.75138888888888899" bottom="0.75138888888888899" header="0.29861111111111099" footer="0.29861111111111099"/>
  <pageSetup paperSize="9" scale="110" fitToHeight="0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/>
    <pageSetUpPr fitToPage="1"/>
  </sheetPr>
  <dimension ref="A1:AD98"/>
  <sheetViews>
    <sheetView tabSelected="1" zoomScale="50" zoomScaleNormal="50" zoomScalePageLayoutView="70" workbookViewId="0">
      <pane ySplit="3" topLeftCell="A4" activePane="bottomLeft" state="frozen"/>
      <selection pane="bottomLeft" activeCell="H14" sqref="H14"/>
    </sheetView>
  </sheetViews>
  <sheetFormatPr defaultColWidth="46.84375" defaultRowHeight="18" outlineLevelRow="2"/>
  <cols>
    <col min="1" max="1" width="18.4609375" style="1" customWidth="1"/>
    <col min="2" max="2" width="50.4609375" style="2" customWidth="1"/>
    <col min="3" max="3" width="14.84375" style="3" customWidth="1"/>
    <col min="4" max="4" width="24.15234375" style="4" customWidth="1"/>
    <col min="5" max="5" width="20.84375" style="3" customWidth="1"/>
    <col min="6" max="6" width="17.84375" style="3" customWidth="1"/>
    <col min="7" max="7" width="13.4609375" style="2" customWidth="1"/>
    <col min="8" max="8" width="28.15234375" style="5" customWidth="1"/>
    <col min="9" max="9" width="108.84375" style="2" customWidth="1"/>
    <col min="10" max="30" width="9.15234375" style="2" customWidth="1"/>
    <col min="31" max="16384" width="46.84375" style="2"/>
  </cols>
  <sheetData>
    <row r="1" spans="1:9" ht="31.5" customHeight="1">
      <c r="A1" s="6"/>
      <c r="B1" s="6"/>
      <c r="C1" s="6"/>
      <c r="D1" s="6"/>
      <c r="E1" s="6"/>
      <c r="F1" s="6"/>
      <c r="G1" s="6"/>
      <c r="H1" s="6"/>
      <c r="I1" s="6"/>
    </row>
    <row r="2" spans="1:9" ht="31.5" customHeight="1">
      <c r="A2" s="7"/>
      <c r="B2" s="8" t="s">
        <v>17</v>
      </c>
      <c r="C2" s="9"/>
      <c r="D2" s="10"/>
      <c r="E2" s="9"/>
      <c r="F2" s="9"/>
      <c r="G2" s="11"/>
      <c r="H2" s="12">
        <f>H13+H22+H35+H44</f>
        <v>575800</v>
      </c>
      <c r="I2" s="74"/>
    </row>
    <row r="3" spans="1:9" ht="28.75" customHeight="1">
      <c r="A3" s="13" t="s">
        <v>18</v>
      </c>
      <c r="B3" s="13" t="s">
        <v>19</v>
      </c>
      <c r="C3" s="14" t="s">
        <v>20</v>
      </c>
      <c r="D3" s="15" t="s">
        <v>21</v>
      </c>
      <c r="E3" s="16" t="s">
        <v>22</v>
      </c>
      <c r="F3" s="16" t="s">
        <v>23</v>
      </c>
      <c r="G3" s="17" t="s">
        <v>24</v>
      </c>
      <c r="H3" s="17" t="s">
        <v>25</v>
      </c>
      <c r="I3" s="17" t="s">
        <v>26</v>
      </c>
    </row>
    <row r="4" spans="1:9" ht="37" customHeight="1" outlineLevel="1">
      <c r="A4" s="18"/>
      <c r="B4" s="19" t="s">
        <v>27</v>
      </c>
      <c r="C4" s="20"/>
      <c r="D4" s="21"/>
      <c r="E4" s="20"/>
      <c r="F4" s="20"/>
      <c r="G4" s="22"/>
      <c r="H4" s="23"/>
      <c r="I4" s="47"/>
    </row>
    <row r="5" spans="1:9" ht="37" customHeight="1" outlineLevel="2">
      <c r="A5" s="24"/>
      <c r="B5" s="25" t="s">
        <v>28</v>
      </c>
      <c r="C5" s="26"/>
      <c r="D5" s="27"/>
      <c r="E5" s="28"/>
      <c r="F5" s="26"/>
      <c r="G5" s="25"/>
      <c r="H5" s="29"/>
      <c r="I5" s="48"/>
    </row>
    <row r="6" spans="1:9" ht="39" customHeight="1" outlineLevel="2">
      <c r="A6" s="30" t="s">
        <v>29</v>
      </c>
      <c r="B6" s="31" t="s">
        <v>7</v>
      </c>
      <c r="C6" s="32" t="s">
        <v>30</v>
      </c>
      <c r="D6" s="46">
        <v>1</v>
      </c>
      <c r="E6" s="46">
        <v>4</v>
      </c>
      <c r="F6" s="46">
        <v>4</v>
      </c>
      <c r="G6" s="34">
        <v>1500</v>
      </c>
      <c r="H6" s="35">
        <f>G6*F6*E6*D6</f>
        <v>24000</v>
      </c>
      <c r="I6" s="49" t="s">
        <v>31</v>
      </c>
    </row>
    <row r="7" spans="1:9" ht="37" customHeight="1" outlineLevel="2">
      <c r="A7" s="30" t="s">
        <v>32</v>
      </c>
      <c r="B7" s="31" t="s">
        <v>33</v>
      </c>
      <c r="C7" s="32" t="s">
        <v>30</v>
      </c>
      <c r="D7" s="46">
        <v>1</v>
      </c>
      <c r="E7" s="46">
        <v>4</v>
      </c>
      <c r="F7" s="46">
        <v>4</v>
      </c>
      <c r="G7" s="34">
        <v>1500</v>
      </c>
      <c r="H7" s="35">
        <f t="shared" ref="H7" si="0">G7*F7*E7*D7</f>
        <v>24000</v>
      </c>
      <c r="I7" s="49" t="s">
        <v>34</v>
      </c>
    </row>
    <row r="8" spans="1:9" ht="37" customHeight="1" outlineLevel="1">
      <c r="A8" s="36" t="s">
        <v>35</v>
      </c>
      <c r="B8" s="37" t="s">
        <v>36</v>
      </c>
      <c r="C8" s="38"/>
      <c r="D8" s="39"/>
      <c r="E8" s="40"/>
      <c r="F8" s="40"/>
      <c r="G8" s="41"/>
      <c r="H8" s="41">
        <f>SUM(H6:H7)</f>
        <v>48000</v>
      </c>
      <c r="I8" s="50"/>
    </row>
    <row r="9" spans="1:9" ht="37" customHeight="1" outlineLevel="2">
      <c r="A9" s="24"/>
      <c r="B9" s="25" t="s">
        <v>37</v>
      </c>
      <c r="C9" s="26"/>
      <c r="D9" s="27"/>
      <c r="E9" s="28"/>
      <c r="F9" s="26"/>
      <c r="G9" s="25"/>
      <c r="H9" s="29"/>
      <c r="I9" s="29"/>
    </row>
    <row r="10" spans="1:9" ht="37" customHeight="1" outlineLevel="2">
      <c r="A10" s="42" t="s">
        <v>38</v>
      </c>
      <c r="B10" s="31" t="s">
        <v>7</v>
      </c>
      <c r="C10" s="32" t="s">
        <v>30</v>
      </c>
      <c r="D10" s="33">
        <v>2</v>
      </c>
      <c r="E10" s="32">
        <v>1</v>
      </c>
      <c r="F10" s="32">
        <v>4</v>
      </c>
      <c r="G10" s="34">
        <v>800</v>
      </c>
      <c r="H10" s="43">
        <f>D10*E10*F10*G10</f>
        <v>6400</v>
      </c>
      <c r="I10" s="72" t="s">
        <v>90</v>
      </c>
    </row>
    <row r="11" spans="1:9" ht="37" customHeight="1" outlineLevel="2">
      <c r="A11" s="42" t="s">
        <v>39</v>
      </c>
      <c r="B11" s="31" t="s">
        <v>40</v>
      </c>
      <c r="C11" s="32" t="s">
        <v>30</v>
      </c>
      <c r="D11" s="33">
        <v>2</v>
      </c>
      <c r="E11" s="32">
        <v>1</v>
      </c>
      <c r="F11" s="32">
        <v>4</v>
      </c>
      <c r="G11" s="34">
        <v>800</v>
      </c>
      <c r="H11" s="43">
        <f>D11*E11*F11*G11</f>
        <v>6400</v>
      </c>
      <c r="I11" s="72" t="s">
        <v>91</v>
      </c>
    </row>
    <row r="12" spans="1:9" ht="37" customHeight="1" outlineLevel="1">
      <c r="A12" s="36" t="s">
        <v>41</v>
      </c>
      <c r="B12" s="37" t="s">
        <v>42</v>
      </c>
      <c r="C12" s="38"/>
      <c r="D12" s="39"/>
      <c r="E12" s="40"/>
      <c r="F12" s="40"/>
      <c r="G12" s="41"/>
      <c r="H12" s="41">
        <f>SUM(H10:H11)</f>
        <v>12800</v>
      </c>
      <c r="I12" s="50"/>
    </row>
    <row r="13" spans="1:9" ht="37" customHeight="1">
      <c r="A13" s="18" t="s">
        <v>43</v>
      </c>
      <c r="B13" s="19" t="s">
        <v>44</v>
      </c>
      <c r="C13" s="20"/>
      <c r="D13" s="21"/>
      <c r="E13" s="20"/>
      <c r="F13" s="20"/>
      <c r="G13" s="22"/>
      <c r="H13" s="23">
        <f>H8+H12</f>
        <v>60800</v>
      </c>
      <c r="I13" s="47"/>
    </row>
    <row r="14" spans="1:9" ht="37" customHeight="1"/>
    <row r="15" spans="1:9" ht="37" customHeight="1" outlineLevel="1">
      <c r="A15" s="18"/>
      <c r="B15" s="19" t="s">
        <v>45</v>
      </c>
      <c r="C15" s="20"/>
      <c r="D15" s="21"/>
      <c r="E15" s="20"/>
      <c r="F15" s="20"/>
      <c r="G15" s="22"/>
      <c r="H15" s="23"/>
      <c r="I15" s="47"/>
    </row>
    <row r="16" spans="1:9" ht="37" customHeight="1" outlineLevel="1">
      <c r="A16" s="13" t="s">
        <v>18</v>
      </c>
      <c r="B16" s="13" t="s">
        <v>19</v>
      </c>
      <c r="C16" s="14" t="s">
        <v>20</v>
      </c>
      <c r="D16" s="15" t="s">
        <v>21</v>
      </c>
      <c r="E16" s="16" t="s">
        <v>22</v>
      </c>
      <c r="F16" s="16" t="s">
        <v>23</v>
      </c>
      <c r="G16" s="17" t="s">
        <v>24</v>
      </c>
      <c r="H16" s="17" t="s">
        <v>25</v>
      </c>
      <c r="I16" s="17" t="s">
        <v>24</v>
      </c>
    </row>
    <row r="17" spans="1:9" ht="37" customHeight="1" outlineLevel="2">
      <c r="A17" s="24"/>
      <c r="B17" s="25" t="s">
        <v>47</v>
      </c>
      <c r="C17" s="26"/>
      <c r="D17" s="27"/>
      <c r="E17" s="28"/>
      <c r="F17" s="26"/>
      <c r="G17" s="25"/>
      <c r="H17" s="29"/>
      <c r="I17" s="48" t="s">
        <v>48</v>
      </c>
    </row>
    <row r="18" spans="1:9" ht="37" customHeight="1" outlineLevel="2">
      <c r="A18" s="30" t="s">
        <v>49</v>
      </c>
      <c r="B18" s="31" t="s">
        <v>50</v>
      </c>
      <c r="C18" s="32" t="s">
        <v>51</v>
      </c>
      <c r="D18" s="33">
        <v>1</v>
      </c>
      <c r="E18" s="32">
        <v>2</v>
      </c>
      <c r="F18" s="32">
        <v>2</v>
      </c>
      <c r="G18" s="44">
        <v>1000</v>
      </c>
      <c r="H18" s="43">
        <f>D18*E18*F18*G18</f>
        <v>4000</v>
      </c>
      <c r="I18" s="51"/>
    </row>
    <row r="19" spans="1:9" ht="37" customHeight="1" outlineLevel="2">
      <c r="A19" s="30" t="s">
        <v>52</v>
      </c>
      <c r="B19" s="31" t="s">
        <v>53</v>
      </c>
      <c r="C19" s="32" t="s">
        <v>54</v>
      </c>
      <c r="D19" s="33">
        <v>1</v>
      </c>
      <c r="E19" s="32">
        <v>2</v>
      </c>
      <c r="F19" s="32">
        <v>1</v>
      </c>
      <c r="G19" s="44">
        <v>500</v>
      </c>
      <c r="H19" s="43">
        <f>D19*E19*F19*G19</f>
        <v>1000</v>
      </c>
      <c r="I19" s="51"/>
    </row>
    <row r="20" spans="1:9" ht="37" customHeight="1" outlineLevel="2">
      <c r="A20" s="30" t="s">
        <v>55</v>
      </c>
      <c r="B20" s="31" t="s">
        <v>56</v>
      </c>
      <c r="C20" s="32" t="s">
        <v>51</v>
      </c>
      <c r="D20" s="33">
        <v>1</v>
      </c>
      <c r="E20" s="32">
        <v>2</v>
      </c>
      <c r="F20" s="32">
        <v>6</v>
      </c>
      <c r="G20" s="44">
        <v>300</v>
      </c>
      <c r="H20" s="43">
        <f>D20*E20*F20*G20</f>
        <v>3600</v>
      </c>
      <c r="I20" s="51"/>
    </row>
    <row r="21" spans="1:9" ht="37" customHeight="1" outlineLevel="1">
      <c r="A21" s="24" t="s">
        <v>57</v>
      </c>
      <c r="B21" s="25" t="s">
        <v>58</v>
      </c>
      <c r="C21" s="26"/>
      <c r="D21" s="27"/>
      <c r="E21" s="28"/>
      <c r="F21" s="26"/>
      <c r="G21" s="25"/>
      <c r="H21" s="29">
        <f>SUM(H18:H20)</f>
        <v>8600</v>
      </c>
      <c r="I21" s="27"/>
    </row>
    <row r="22" spans="1:9" ht="37" customHeight="1">
      <c r="A22" s="18" t="s">
        <v>59</v>
      </c>
      <c r="B22" s="19" t="s">
        <v>60</v>
      </c>
      <c r="C22" s="20"/>
      <c r="D22" s="21"/>
      <c r="E22" s="20"/>
      <c r="F22" s="20"/>
      <c r="G22" s="22"/>
      <c r="H22" s="22">
        <f>H21</f>
        <v>8600</v>
      </c>
      <c r="I22" s="47"/>
    </row>
    <row r="23" spans="1:9" ht="37" customHeight="1"/>
    <row r="24" spans="1:9" ht="37" customHeight="1" outlineLevel="1">
      <c r="A24" s="18"/>
      <c r="B24" s="19" t="s">
        <v>61</v>
      </c>
      <c r="C24" s="20"/>
      <c r="D24" s="21"/>
      <c r="E24" s="20"/>
      <c r="F24" s="20"/>
      <c r="G24" s="22"/>
      <c r="H24" s="23"/>
      <c r="I24" s="47"/>
    </row>
    <row r="25" spans="1:9" ht="37" customHeight="1" outlineLevel="1">
      <c r="A25" s="13" t="s">
        <v>18</v>
      </c>
      <c r="B25" s="13" t="s">
        <v>19</v>
      </c>
      <c r="C25" s="14" t="s">
        <v>20</v>
      </c>
      <c r="D25" s="15" t="s">
        <v>21</v>
      </c>
      <c r="E25" s="16" t="s">
        <v>22</v>
      </c>
      <c r="F25" s="16" t="s">
        <v>23</v>
      </c>
      <c r="G25" s="17" t="s">
        <v>24</v>
      </c>
      <c r="H25" s="17" t="s">
        <v>25</v>
      </c>
      <c r="I25" s="17" t="s">
        <v>24</v>
      </c>
    </row>
    <row r="26" spans="1:9" ht="37" customHeight="1" outlineLevel="2">
      <c r="A26" s="24"/>
      <c r="B26" s="25" t="s">
        <v>62</v>
      </c>
      <c r="C26" s="26"/>
      <c r="D26" s="27"/>
      <c r="E26" s="28"/>
      <c r="F26" s="26"/>
      <c r="G26" s="25"/>
      <c r="H26" s="29"/>
      <c r="I26" s="48"/>
    </row>
    <row r="27" spans="1:9" ht="62.05" customHeight="1" outlineLevel="2">
      <c r="A27" s="30" t="s">
        <v>63</v>
      </c>
      <c r="B27" s="78" t="s">
        <v>99</v>
      </c>
      <c r="C27" s="32" t="s">
        <v>51</v>
      </c>
      <c r="D27" s="45">
        <v>1</v>
      </c>
      <c r="E27" s="46">
        <v>6</v>
      </c>
      <c r="F27" s="32">
        <v>2</v>
      </c>
      <c r="G27" s="44">
        <v>2000</v>
      </c>
      <c r="H27" s="43">
        <f>D27*E27*F27*G27</f>
        <v>24000</v>
      </c>
      <c r="I27" s="82" t="s">
        <v>100</v>
      </c>
    </row>
    <row r="28" spans="1:9" ht="57.55" customHeight="1" outlineLevel="2">
      <c r="A28" s="30" t="s">
        <v>64</v>
      </c>
      <c r="B28" s="78" t="s">
        <v>101</v>
      </c>
      <c r="C28" s="32" t="s">
        <v>51</v>
      </c>
      <c r="D28" s="45">
        <v>1</v>
      </c>
      <c r="E28" s="46">
        <v>4</v>
      </c>
      <c r="F28" s="32">
        <v>2</v>
      </c>
      <c r="G28" s="44">
        <v>1500</v>
      </c>
      <c r="H28" s="43">
        <f t="shared" ref="H28:H29" si="1">D28*E28*F28*G28</f>
        <v>12000</v>
      </c>
      <c r="I28" s="82" t="s">
        <v>102</v>
      </c>
    </row>
    <row r="29" spans="1:9" ht="40" customHeight="1" outlineLevel="2">
      <c r="A29" s="30" t="s">
        <v>92</v>
      </c>
      <c r="B29" s="31" t="s">
        <v>93</v>
      </c>
      <c r="C29" s="32" t="s">
        <v>94</v>
      </c>
      <c r="D29" s="45">
        <v>1</v>
      </c>
      <c r="E29" s="76">
        <v>80</v>
      </c>
      <c r="F29" s="32">
        <v>1</v>
      </c>
      <c r="G29" s="44">
        <v>300</v>
      </c>
      <c r="H29" s="43">
        <f t="shared" si="1"/>
        <v>24000</v>
      </c>
      <c r="I29" s="82" t="s">
        <v>103</v>
      </c>
    </row>
    <row r="30" spans="1:9" ht="37" customHeight="1" outlineLevel="1">
      <c r="A30" s="36" t="s">
        <v>65</v>
      </c>
      <c r="B30" s="37" t="s">
        <v>66</v>
      </c>
      <c r="C30" s="38"/>
      <c r="D30" s="39"/>
      <c r="E30" s="40"/>
      <c r="F30" s="40"/>
      <c r="G30" s="41"/>
      <c r="H30" s="41">
        <f>SUM(H27:H29)</f>
        <v>60000</v>
      </c>
      <c r="I30" s="50"/>
    </row>
    <row r="31" spans="1:9" ht="37" customHeight="1" outlineLevel="2">
      <c r="A31" s="24"/>
      <c r="B31" s="25" t="s">
        <v>67</v>
      </c>
      <c r="C31" s="14" t="s">
        <v>20</v>
      </c>
      <c r="D31" s="15" t="s">
        <v>21</v>
      </c>
      <c r="E31" s="16" t="s">
        <v>22</v>
      </c>
      <c r="F31" s="16" t="s">
        <v>23</v>
      </c>
      <c r="G31" s="17" t="s">
        <v>24</v>
      </c>
      <c r="H31" s="17" t="s">
        <v>25</v>
      </c>
      <c r="I31" s="17" t="s">
        <v>25</v>
      </c>
    </row>
    <row r="32" spans="1:9" ht="37" customHeight="1" outlineLevel="2">
      <c r="A32" s="30" t="s">
        <v>88</v>
      </c>
      <c r="B32" s="31" t="s">
        <v>68</v>
      </c>
      <c r="C32" s="32" t="s">
        <v>51</v>
      </c>
      <c r="D32" s="33">
        <v>1</v>
      </c>
      <c r="E32" s="32">
        <v>2</v>
      </c>
      <c r="F32" s="32">
        <v>1</v>
      </c>
      <c r="G32" s="44">
        <v>100</v>
      </c>
      <c r="H32" s="43">
        <f t="shared" ref="H32:H33" si="2">D32*E32*F32*G32</f>
        <v>200</v>
      </c>
      <c r="I32" s="52" t="s">
        <v>69</v>
      </c>
    </row>
    <row r="33" spans="1:9" ht="37.5" customHeight="1" outlineLevel="2">
      <c r="A33" s="30" t="s">
        <v>89</v>
      </c>
      <c r="B33" s="31" t="s">
        <v>70</v>
      </c>
      <c r="C33" s="32" t="s">
        <v>51</v>
      </c>
      <c r="D33" s="46">
        <v>1</v>
      </c>
      <c r="E33" s="46">
        <v>85</v>
      </c>
      <c r="F33" s="46">
        <v>1</v>
      </c>
      <c r="G33" s="44">
        <v>60</v>
      </c>
      <c r="H33" s="43">
        <f t="shared" si="2"/>
        <v>5100</v>
      </c>
      <c r="I33" s="53" t="s">
        <v>71</v>
      </c>
    </row>
    <row r="34" spans="1:9" ht="37" customHeight="1" outlineLevel="1">
      <c r="A34" s="36" t="s">
        <v>72</v>
      </c>
      <c r="B34" s="25" t="s">
        <v>73</v>
      </c>
      <c r="C34" s="26"/>
      <c r="D34" s="27"/>
      <c r="E34" s="28"/>
      <c r="F34" s="26"/>
      <c r="G34" s="25"/>
      <c r="H34" s="29">
        <f>SUM(H32:H33)</f>
        <v>5300</v>
      </c>
      <c r="I34" s="48"/>
    </row>
    <row r="35" spans="1:9" ht="37" customHeight="1" outlineLevel="2">
      <c r="A35" s="18" t="s">
        <v>75</v>
      </c>
      <c r="B35" s="19" t="s">
        <v>76</v>
      </c>
      <c r="C35" s="20"/>
      <c r="D35" s="21"/>
      <c r="E35" s="20"/>
      <c r="F35" s="20"/>
      <c r="G35" s="22"/>
      <c r="H35" s="22">
        <f>H34+H30</f>
        <v>65300</v>
      </c>
      <c r="I35" s="22"/>
    </row>
    <row r="36" spans="1:9" ht="37" customHeight="1" outlineLevel="2"/>
    <row r="37" spans="1:9" ht="37" customHeight="1" outlineLevel="2">
      <c r="A37" s="18" t="s">
        <v>77</v>
      </c>
      <c r="B37" s="19" t="s">
        <v>78</v>
      </c>
      <c r="C37" s="20"/>
      <c r="D37" s="21"/>
      <c r="E37" s="20"/>
      <c r="F37" s="20"/>
      <c r="G37" s="22"/>
      <c r="H37" s="23"/>
      <c r="I37" s="47"/>
    </row>
    <row r="38" spans="1:9" ht="37" customHeight="1" outlineLevel="2">
      <c r="A38" s="13"/>
      <c r="B38" s="13" t="s">
        <v>19</v>
      </c>
      <c r="C38" s="14" t="s">
        <v>20</v>
      </c>
      <c r="D38" s="15" t="s">
        <v>21</v>
      </c>
      <c r="E38" s="16" t="s">
        <v>22</v>
      </c>
      <c r="F38" s="16" t="s">
        <v>23</v>
      </c>
      <c r="G38" s="17" t="s">
        <v>24</v>
      </c>
      <c r="H38" s="17" t="s">
        <v>25</v>
      </c>
      <c r="I38" s="17" t="s">
        <v>46</v>
      </c>
    </row>
    <row r="39" spans="1:9" ht="42.75" customHeight="1" outlineLevel="2">
      <c r="A39" s="31" t="s">
        <v>79</v>
      </c>
      <c r="B39" s="31" t="s">
        <v>80</v>
      </c>
      <c r="C39" s="32" t="s">
        <v>81</v>
      </c>
      <c r="D39" s="33">
        <v>2</v>
      </c>
      <c r="E39" s="75">
        <v>80</v>
      </c>
      <c r="F39" s="32">
        <v>1</v>
      </c>
      <c r="G39" s="44">
        <v>1160</v>
      </c>
      <c r="H39" s="43">
        <f>D39*E39*F39*G39</f>
        <v>185600</v>
      </c>
      <c r="I39" s="52" t="s">
        <v>96</v>
      </c>
    </row>
    <row r="40" spans="1:9" ht="37" customHeight="1" outlineLevel="2">
      <c r="A40" s="31" t="s">
        <v>82</v>
      </c>
      <c r="B40" s="31" t="s">
        <v>83</v>
      </c>
      <c r="C40" s="32" t="s">
        <v>81</v>
      </c>
      <c r="D40" s="46">
        <v>1</v>
      </c>
      <c r="E40" s="76">
        <v>80</v>
      </c>
      <c r="F40" s="73">
        <v>2</v>
      </c>
      <c r="G40" s="77">
        <v>1375</v>
      </c>
      <c r="H40" s="43">
        <f>D40*E40*F40*G40</f>
        <v>220000</v>
      </c>
      <c r="I40" s="84" t="s">
        <v>106</v>
      </c>
    </row>
    <row r="41" spans="1:9" ht="37" customHeight="1" outlineLevel="2">
      <c r="A41" s="31" t="s">
        <v>87</v>
      </c>
      <c r="B41" s="31" t="s">
        <v>84</v>
      </c>
      <c r="C41" s="32" t="s">
        <v>94</v>
      </c>
      <c r="D41" s="33">
        <v>1</v>
      </c>
      <c r="E41" s="32">
        <v>1</v>
      </c>
      <c r="F41" s="32">
        <v>1</v>
      </c>
      <c r="G41" s="44">
        <v>4000</v>
      </c>
      <c r="H41" s="43">
        <f>D41*E41*F41*G41</f>
        <v>4000</v>
      </c>
      <c r="I41" s="83" t="s">
        <v>105</v>
      </c>
    </row>
    <row r="42" spans="1:9" ht="37" customHeight="1" outlineLevel="2">
      <c r="A42" s="31" t="s">
        <v>97</v>
      </c>
      <c r="B42" s="78" t="s">
        <v>98</v>
      </c>
      <c r="C42" s="75" t="s">
        <v>74</v>
      </c>
      <c r="D42" s="79">
        <v>1</v>
      </c>
      <c r="E42" s="75">
        <v>90</v>
      </c>
      <c r="F42" s="75">
        <v>1</v>
      </c>
      <c r="G42" s="77">
        <v>350</v>
      </c>
      <c r="H42" s="80">
        <f>D42*E42*F42*G42</f>
        <v>31500</v>
      </c>
      <c r="I42" s="81" t="s">
        <v>104</v>
      </c>
    </row>
    <row r="43" spans="1:9" ht="37" customHeight="1" outlineLevel="2">
      <c r="A43" s="36"/>
      <c r="B43" s="37" t="s">
        <v>85</v>
      </c>
      <c r="C43" s="38"/>
      <c r="D43" s="39"/>
      <c r="E43" s="40"/>
      <c r="F43" s="40"/>
      <c r="G43" s="41"/>
      <c r="H43" s="41">
        <f>SUM(H39:H42)</f>
        <v>441100</v>
      </c>
      <c r="I43" s="50"/>
    </row>
    <row r="44" spans="1:9" ht="37" customHeight="1" outlineLevel="2">
      <c r="A44" s="18" t="s">
        <v>77</v>
      </c>
      <c r="B44" s="19" t="s">
        <v>86</v>
      </c>
      <c r="C44" s="20"/>
      <c r="D44" s="21"/>
      <c r="E44" s="20"/>
      <c r="F44" s="20"/>
      <c r="G44" s="22"/>
      <c r="H44" s="23">
        <f>H43</f>
        <v>441100</v>
      </c>
      <c r="I44" s="47"/>
    </row>
    <row r="45" spans="1:9" ht="37" customHeight="1" outlineLevel="2"/>
    <row r="46" spans="1:9" ht="37" customHeight="1">
      <c r="A46" s="2"/>
      <c r="H46" s="2"/>
    </row>
    <row r="47" spans="1:9" ht="37" customHeight="1"/>
    <row r="48" spans="1:9" ht="37" customHeight="1" outlineLevel="1"/>
    <row r="49" spans="1:30" ht="37" customHeight="1" outlineLevel="1"/>
    <row r="50" spans="1:30" ht="37" customHeight="1" outlineLevel="2"/>
    <row r="51" spans="1:30" ht="37" customHeight="1" outlineLevel="2">
      <c r="A51" s="2"/>
      <c r="H51" s="2"/>
    </row>
    <row r="52" spans="1:30" ht="37" customHeight="1" outlineLevel="2"/>
    <row r="53" spans="1:30" s="1" customFormat="1" ht="37" customHeight="1" outlineLevel="2">
      <c r="B53" s="2"/>
      <c r="C53" s="3"/>
      <c r="D53" s="4"/>
      <c r="E53" s="3"/>
      <c r="F53" s="3"/>
      <c r="G53" s="2"/>
      <c r="H53" s="5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</row>
    <row r="54" spans="1:30" s="1" customFormat="1" ht="37" customHeight="1" outlineLevel="2">
      <c r="B54" s="2"/>
      <c r="C54" s="3"/>
      <c r="D54" s="4"/>
      <c r="E54" s="3"/>
      <c r="F54" s="3"/>
      <c r="G54" s="2"/>
      <c r="H54" s="5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</row>
    <row r="55" spans="1:30" s="1" customFormat="1" ht="37" customHeight="1" outlineLevel="2">
      <c r="B55" s="2"/>
      <c r="C55" s="3"/>
      <c r="D55" s="4"/>
      <c r="E55" s="3"/>
      <c r="F55" s="3"/>
      <c r="G55" s="2"/>
      <c r="H55" s="5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</row>
    <row r="56" spans="1:30" s="1" customFormat="1" ht="37" customHeight="1" outlineLevel="2">
      <c r="B56" s="2"/>
      <c r="C56" s="3"/>
      <c r="D56" s="4"/>
      <c r="E56" s="3"/>
      <c r="F56" s="3"/>
      <c r="G56" s="2"/>
      <c r="H56" s="5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</row>
    <row r="57" spans="1:30" s="1" customFormat="1" ht="37" customHeight="1" outlineLevel="2">
      <c r="B57" s="2"/>
      <c r="C57" s="3"/>
      <c r="D57" s="4"/>
      <c r="E57" s="3"/>
      <c r="F57" s="3"/>
      <c r="G57" s="2"/>
      <c r="H57" s="5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</row>
    <row r="58" spans="1:30" s="1" customFormat="1" ht="37" customHeight="1" outlineLevel="2">
      <c r="B58" s="2"/>
      <c r="C58" s="3"/>
      <c r="D58" s="4"/>
      <c r="E58" s="3"/>
      <c r="F58" s="3"/>
      <c r="G58" s="2"/>
      <c r="H58" s="5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</row>
    <row r="59" spans="1:30" s="1" customFormat="1" ht="37" customHeight="1" outlineLevel="2">
      <c r="B59" s="2"/>
      <c r="C59" s="3"/>
      <c r="D59" s="4"/>
      <c r="E59" s="3"/>
      <c r="F59" s="3"/>
      <c r="G59" s="2"/>
      <c r="H59" s="5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</row>
    <row r="60" spans="1:30" s="1" customFormat="1" ht="37" customHeight="1" outlineLevel="2">
      <c r="B60" s="2"/>
      <c r="C60" s="3"/>
      <c r="D60" s="4"/>
      <c r="E60" s="3"/>
      <c r="F60" s="3"/>
      <c r="G60" s="2"/>
      <c r="H60" s="5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</row>
    <row r="61" spans="1:30" s="1" customFormat="1" ht="37" customHeight="1" outlineLevel="1">
      <c r="B61" s="2"/>
      <c r="C61" s="3"/>
      <c r="D61" s="4"/>
      <c r="E61" s="3"/>
      <c r="F61" s="3"/>
      <c r="G61" s="2"/>
      <c r="H61" s="5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</row>
    <row r="62" spans="1:30" s="1" customFormat="1" ht="37" customHeight="1" outlineLevel="2">
      <c r="B62" s="2"/>
      <c r="C62" s="3"/>
      <c r="D62" s="4"/>
      <c r="E62" s="3"/>
      <c r="F62" s="3"/>
      <c r="G62" s="2"/>
      <c r="H62" s="5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</row>
    <row r="63" spans="1:30" s="1" customFormat="1" ht="37" customHeight="1" outlineLevel="2">
      <c r="B63" s="2"/>
      <c r="C63" s="3"/>
      <c r="D63" s="4"/>
      <c r="E63" s="3"/>
      <c r="F63" s="3"/>
      <c r="G63" s="2"/>
      <c r="H63" s="5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</row>
    <row r="64" spans="1:30" s="1" customFormat="1" ht="37" customHeight="1" outlineLevel="2">
      <c r="B64" s="2"/>
      <c r="C64" s="3"/>
      <c r="D64" s="4"/>
      <c r="E64" s="3"/>
      <c r="F64" s="3"/>
      <c r="G64" s="2"/>
      <c r="H64" s="5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</row>
    <row r="65" spans="2:30" s="1" customFormat="1" outlineLevel="2">
      <c r="B65" s="2"/>
      <c r="C65" s="3"/>
      <c r="D65" s="4"/>
      <c r="E65" s="3"/>
      <c r="F65" s="3"/>
      <c r="G65" s="2"/>
      <c r="H65" s="5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</row>
    <row r="66" spans="2:30" s="1" customFormat="1" outlineLevel="2">
      <c r="B66" s="2"/>
      <c r="C66" s="3"/>
      <c r="D66" s="4"/>
      <c r="E66" s="3"/>
      <c r="F66" s="3"/>
      <c r="G66" s="2"/>
      <c r="H66" s="5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</row>
    <row r="67" spans="2:30" s="1" customFormat="1" outlineLevel="2">
      <c r="B67" s="2"/>
      <c r="C67" s="3"/>
      <c r="D67" s="4"/>
      <c r="E67" s="3"/>
      <c r="F67" s="3"/>
      <c r="G67" s="2"/>
      <c r="H67" s="5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</row>
    <row r="68" spans="2:30" s="1" customFormat="1" outlineLevel="2">
      <c r="B68" s="2"/>
      <c r="C68" s="3"/>
      <c r="D68" s="4"/>
      <c r="E68" s="3"/>
      <c r="F68" s="3"/>
      <c r="G68" s="2"/>
      <c r="H68" s="5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</row>
    <row r="69" spans="2:30" s="1" customFormat="1" outlineLevel="2">
      <c r="B69" s="2"/>
      <c r="C69" s="3"/>
      <c r="D69" s="4"/>
      <c r="E69" s="3"/>
      <c r="F69" s="3"/>
      <c r="G69" s="2"/>
      <c r="H69" s="5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</row>
    <row r="70" spans="2:30" s="1" customFormat="1" outlineLevel="2">
      <c r="B70" s="2"/>
      <c r="C70" s="3"/>
      <c r="D70" s="4"/>
      <c r="E70" s="3"/>
      <c r="F70" s="3"/>
      <c r="G70" s="2"/>
      <c r="H70" s="5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</row>
    <row r="71" spans="2:30" s="1" customFormat="1" outlineLevel="2">
      <c r="B71" s="2"/>
      <c r="C71" s="3"/>
      <c r="D71" s="4"/>
      <c r="E71" s="3"/>
      <c r="F71" s="3"/>
      <c r="G71" s="2"/>
      <c r="H71" s="5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</row>
    <row r="72" spans="2:30" s="1" customFormat="1" outlineLevel="2">
      <c r="B72" s="2"/>
      <c r="C72" s="3"/>
      <c r="D72" s="4"/>
      <c r="E72" s="3"/>
      <c r="F72" s="3"/>
      <c r="G72" s="2"/>
      <c r="H72" s="5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</row>
    <row r="73" spans="2:30" s="1" customFormat="1" outlineLevel="1">
      <c r="B73" s="2"/>
      <c r="C73" s="3"/>
      <c r="D73" s="4"/>
      <c r="E73" s="3"/>
      <c r="F73" s="3"/>
      <c r="G73" s="2"/>
      <c r="H73" s="5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</row>
    <row r="74" spans="2:30" s="1" customFormat="1" outlineLevel="2">
      <c r="B74" s="2"/>
      <c r="C74" s="3"/>
      <c r="D74" s="4"/>
      <c r="E74" s="3"/>
      <c r="F74" s="3"/>
      <c r="G74" s="2"/>
      <c r="H74" s="5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</row>
    <row r="75" spans="2:30" s="1" customFormat="1" outlineLevel="2">
      <c r="B75" s="2"/>
      <c r="C75" s="3"/>
      <c r="D75" s="4"/>
      <c r="E75" s="3"/>
      <c r="F75" s="3"/>
      <c r="G75" s="2"/>
      <c r="H75" s="5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</row>
    <row r="76" spans="2:30" s="1" customFormat="1" outlineLevel="2">
      <c r="B76" s="2"/>
      <c r="C76" s="3"/>
      <c r="D76" s="4"/>
      <c r="E76" s="3"/>
      <c r="F76" s="3"/>
      <c r="G76" s="2"/>
      <c r="H76" s="5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</row>
    <row r="77" spans="2:30" s="1" customFormat="1" outlineLevel="2">
      <c r="B77" s="2"/>
      <c r="C77" s="3"/>
      <c r="D77" s="4"/>
      <c r="E77" s="3"/>
      <c r="F77" s="3"/>
      <c r="G77" s="2"/>
      <c r="H77" s="5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</row>
    <row r="78" spans="2:30" s="1" customFormat="1" outlineLevel="2">
      <c r="B78" s="2"/>
      <c r="C78" s="3"/>
      <c r="D78" s="4"/>
      <c r="E78" s="3"/>
      <c r="F78" s="3"/>
      <c r="G78" s="2"/>
      <c r="H78" s="5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</row>
    <row r="79" spans="2:30" s="1" customFormat="1" outlineLevel="2">
      <c r="B79" s="2"/>
      <c r="C79" s="3"/>
      <c r="D79" s="4"/>
      <c r="E79" s="3"/>
      <c r="F79" s="3"/>
      <c r="G79" s="2"/>
      <c r="H79" s="5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</row>
    <row r="80" spans="2:30" s="1" customFormat="1" outlineLevel="2">
      <c r="B80" s="2"/>
      <c r="C80" s="3"/>
      <c r="D80" s="4"/>
      <c r="E80" s="3"/>
      <c r="F80" s="3"/>
      <c r="G80" s="2"/>
      <c r="H80" s="5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</row>
    <row r="81" spans="2:30" s="1" customFormat="1" outlineLevel="2">
      <c r="B81" s="2"/>
      <c r="C81" s="3"/>
      <c r="D81" s="4"/>
      <c r="E81" s="3"/>
      <c r="F81" s="3"/>
      <c r="G81" s="2"/>
      <c r="H81" s="5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</row>
    <row r="82" spans="2:30" s="1" customFormat="1" outlineLevel="2">
      <c r="B82" s="2"/>
      <c r="C82" s="3"/>
      <c r="D82" s="4"/>
      <c r="E82" s="3"/>
      <c r="F82" s="3"/>
      <c r="G82" s="2"/>
      <c r="H82" s="5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</row>
    <row r="83" spans="2:30" s="1" customFormat="1" outlineLevel="2">
      <c r="B83" s="2"/>
      <c r="C83" s="3"/>
      <c r="D83" s="4"/>
      <c r="E83" s="3"/>
      <c r="F83" s="3"/>
      <c r="G83" s="2"/>
      <c r="H83" s="5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</row>
    <row r="84" spans="2:30" s="1" customFormat="1" outlineLevel="2">
      <c r="B84" s="2"/>
      <c r="C84" s="3"/>
      <c r="D84" s="4"/>
      <c r="E84" s="3"/>
      <c r="F84" s="3"/>
      <c r="G84" s="2"/>
      <c r="H84" s="5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</row>
    <row r="85" spans="2:30" s="1" customFormat="1" outlineLevel="1">
      <c r="B85" s="2"/>
      <c r="C85" s="3"/>
      <c r="D85" s="4"/>
      <c r="E85" s="3"/>
      <c r="F85" s="3"/>
      <c r="G85" s="2"/>
      <c r="H85" s="5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</row>
    <row r="86" spans="2:30" s="1" customFormat="1" outlineLevel="2">
      <c r="B86" s="2"/>
      <c r="C86" s="3"/>
      <c r="D86" s="4"/>
      <c r="E86" s="3"/>
      <c r="F86" s="3"/>
      <c r="G86" s="2"/>
      <c r="H86" s="5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</row>
    <row r="87" spans="2:30" s="1" customFormat="1" outlineLevel="2">
      <c r="B87" s="2"/>
      <c r="C87" s="3"/>
      <c r="D87" s="4"/>
      <c r="E87" s="3"/>
      <c r="F87" s="3"/>
      <c r="G87" s="2"/>
      <c r="H87" s="5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</row>
    <row r="88" spans="2:30" s="1" customFormat="1" outlineLevel="2">
      <c r="B88" s="2"/>
      <c r="C88" s="3"/>
      <c r="D88" s="4"/>
      <c r="E88" s="3"/>
      <c r="F88" s="3"/>
      <c r="G88" s="2"/>
      <c r="H88" s="5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</row>
    <row r="89" spans="2:30" s="1" customFormat="1" outlineLevel="2">
      <c r="B89" s="2"/>
      <c r="C89" s="3"/>
      <c r="D89" s="4"/>
      <c r="E89" s="3"/>
      <c r="F89" s="3"/>
      <c r="G89" s="2"/>
      <c r="H89" s="5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</row>
    <row r="90" spans="2:30" s="1" customFormat="1" outlineLevel="2">
      <c r="B90" s="2"/>
      <c r="C90" s="3"/>
      <c r="D90" s="4"/>
      <c r="E90" s="3"/>
      <c r="F90" s="3"/>
      <c r="G90" s="2"/>
      <c r="H90" s="5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</row>
    <row r="91" spans="2:30" s="1" customFormat="1" outlineLevel="2">
      <c r="B91" s="2"/>
      <c r="C91" s="3"/>
      <c r="D91" s="4"/>
      <c r="E91" s="3"/>
      <c r="F91" s="3"/>
      <c r="G91" s="2"/>
      <c r="H91" s="5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</row>
    <row r="92" spans="2:30" s="1" customFormat="1" outlineLevel="2">
      <c r="B92" s="2"/>
      <c r="C92" s="3"/>
      <c r="D92" s="4"/>
      <c r="E92" s="3"/>
      <c r="F92" s="3"/>
      <c r="G92" s="2"/>
      <c r="H92" s="5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</row>
    <row r="93" spans="2:30" s="1" customFormat="1" outlineLevel="2">
      <c r="B93" s="2"/>
      <c r="C93" s="3"/>
      <c r="D93" s="4"/>
      <c r="E93" s="3"/>
      <c r="F93" s="3"/>
      <c r="G93" s="2"/>
      <c r="H93" s="5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</row>
    <row r="94" spans="2:30" s="1" customFormat="1" outlineLevel="2">
      <c r="B94" s="2"/>
      <c r="C94" s="3"/>
      <c r="D94" s="4"/>
      <c r="E94" s="3"/>
      <c r="F94" s="3"/>
      <c r="G94" s="2"/>
      <c r="H94" s="5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</row>
    <row r="95" spans="2:30" s="1" customFormat="1" outlineLevel="2">
      <c r="B95" s="2"/>
      <c r="C95" s="3"/>
      <c r="D95" s="4"/>
      <c r="E95" s="3"/>
      <c r="F95" s="3"/>
      <c r="G95" s="2"/>
      <c r="H95" s="5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</row>
    <row r="96" spans="2:30" s="1" customFormat="1" outlineLevel="2">
      <c r="B96" s="2"/>
      <c r="C96" s="3"/>
      <c r="D96" s="4"/>
      <c r="E96" s="3"/>
      <c r="F96" s="3"/>
      <c r="G96" s="2"/>
      <c r="H96" s="5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</row>
    <row r="97" spans="2:30" s="1" customFormat="1" outlineLevel="1">
      <c r="B97" s="2"/>
      <c r="C97" s="3"/>
      <c r="D97" s="4"/>
      <c r="E97" s="3"/>
      <c r="F97" s="3"/>
      <c r="G97" s="2"/>
      <c r="H97" s="5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</row>
    <row r="98" spans="2:30" s="1" customFormat="1">
      <c r="B98" s="2"/>
      <c r="C98" s="3"/>
      <c r="D98" s="4"/>
      <c r="E98" s="3"/>
      <c r="F98" s="3"/>
      <c r="G98" s="2"/>
      <c r="H98" s="5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</row>
  </sheetData>
  <phoneticPr fontId="22" type="noConversion"/>
  <printOptions horizontalCentered="1"/>
  <pageMargins left="0.196527777777778" right="0.196527777777778" top="0.16111111111111101" bottom="0.16111111111111101" header="0.29861111111111099" footer="0.29861111111111099"/>
  <pageSetup paperSize="9" scale="35" orientation="portrait" r:id="rId1"/>
  <rowBreaks count="1" manualBreakCount="1">
    <brk id="45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BA51BA-75C0-4A4D-90D0-4EF436BB0F77}">
  <dimension ref="A1"/>
  <sheetViews>
    <sheetView workbookViewId="0">
      <selection activeCell="E8" sqref="E8:G10"/>
    </sheetView>
  </sheetViews>
  <sheetFormatPr defaultRowHeight="14.15"/>
  <sheetData/>
  <phoneticPr fontId="2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Summary</vt:lpstr>
      <vt:lpstr>预算单明细</vt:lpstr>
      <vt:lpstr>Sheet1</vt:lpstr>
    </vt:vector>
  </TitlesOfParts>
  <Company>BMW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Heine Joerg</dc:creator>
  <cp:lastModifiedBy>lihanbin581127@outlook.com</cp:lastModifiedBy>
  <cp:lastPrinted>2022-11-18T05:45:00Z</cp:lastPrinted>
  <dcterms:created xsi:type="dcterms:W3CDTF">2016-11-15T09:10:00Z</dcterms:created>
  <dcterms:modified xsi:type="dcterms:W3CDTF">2023-11-07T01:35:39Z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F934E9AC27DF4AC886865A99D7532617_12</vt:lpwstr>
  </property>
</Properties>
</file>