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00" windowHeight="12660"/>
  </bookViews>
  <sheets>
    <sheet name="会议报价" sheetId="1" r:id="rId1"/>
  </sheets>
  <calcPr calcId="144525"/>
</workbook>
</file>

<file path=xl/sharedStrings.xml><?xml version="1.0" encoding="utf-8"?>
<sst xmlns="http://schemas.openxmlformats.org/spreadsheetml/2006/main" count="157" uniqueCount="93">
  <si>
    <t>国内会议需求、报价、结算单</t>
  </si>
  <si>
    <r>
      <rPr>
        <sz val="10"/>
        <color indexed="9"/>
        <rFont val="宋体"/>
        <charset val="134"/>
      </rPr>
      <t>酒店内投影仪</t>
    </r>
    <r>
      <rPr>
        <sz val="10"/>
        <color indexed="9"/>
        <rFont val="Arial"/>
        <charset val="134"/>
      </rPr>
      <t>3000</t>
    </r>
    <r>
      <rPr>
        <sz val="10"/>
        <color indexed="9"/>
        <rFont val="宋体"/>
        <charset val="134"/>
      </rPr>
      <t>流明以下</t>
    </r>
  </si>
  <si>
    <t>浦东机场－酒店（上海）</t>
  </si>
  <si>
    <t>酒店自助（含软饮）</t>
  </si>
  <si>
    <t>会议名称：</t>
  </si>
  <si>
    <t>湖南省人民医院第三方稽查</t>
  </si>
  <si>
    <r>
      <rPr>
        <b/>
        <sz val="10"/>
        <rFont val="黑体"/>
        <charset val="134"/>
      </rPr>
      <t xml:space="preserve">  供应商名称:</t>
    </r>
    <r>
      <rPr>
        <b/>
        <u/>
        <sz val="10"/>
        <rFont val="黑体"/>
        <charset val="134"/>
      </rPr>
      <t xml:space="preserve">                      </t>
    </r>
  </si>
  <si>
    <t>康辉集团北京国际会议展览有限公司</t>
  </si>
  <si>
    <r>
      <rPr>
        <sz val="10"/>
        <color indexed="9"/>
        <rFont val="宋体"/>
        <charset val="134"/>
      </rPr>
      <t>酒店内投影仪</t>
    </r>
    <r>
      <rPr>
        <sz val="10"/>
        <color indexed="9"/>
        <rFont val="Arial"/>
        <charset val="134"/>
      </rPr>
      <t>3000-5000</t>
    </r>
    <r>
      <rPr>
        <sz val="10"/>
        <color indexed="9"/>
        <rFont val="宋体"/>
        <charset val="134"/>
      </rPr>
      <t>流明</t>
    </r>
  </si>
  <si>
    <t>虹桥机场－酒店（上海）</t>
  </si>
  <si>
    <t>酒店自助（不含软饮）</t>
  </si>
  <si>
    <t>会议地点：</t>
  </si>
  <si>
    <t>长沙</t>
  </si>
  <si>
    <t xml:space="preserve">  联系人:</t>
  </si>
  <si>
    <t>王凤雨 15210370021</t>
  </si>
  <si>
    <r>
      <rPr>
        <sz val="10"/>
        <color indexed="9"/>
        <rFont val="宋体"/>
        <charset val="134"/>
      </rPr>
      <t>酒店内投影仪</t>
    </r>
    <r>
      <rPr>
        <sz val="10"/>
        <color indexed="9"/>
        <rFont val="Arial"/>
        <charset val="134"/>
      </rPr>
      <t>5000</t>
    </r>
    <r>
      <rPr>
        <sz val="10"/>
        <color indexed="9"/>
        <rFont val="宋体"/>
        <charset val="134"/>
      </rPr>
      <t>流明以上</t>
    </r>
  </si>
  <si>
    <t>火车站－酒店</t>
  </si>
  <si>
    <t>酒店圆桌</t>
  </si>
  <si>
    <t>会议时间：</t>
  </si>
  <si>
    <t>6月8-11日</t>
  </si>
  <si>
    <t xml:space="preserve">  报价有效期：</t>
  </si>
  <si>
    <r>
      <rPr>
        <sz val="10"/>
        <color indexed="9"/>
        <rFont val="宋体"/>
        <charset val="134"/>
      </rPr>
      <t>外带投影仪</t>
    </r>
    <r>
      <rPr>
        <sz val="10"/>
        <color indexed="9"/>
        <rFont val="Arial"/>
        <charset val="134"/>
      </rPr>
      <t>3000</t>
    </r>
    <r>
      <rPr>
        <sz val="10"/>
        <color indexed="9"/>
        <rFont val="宋体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</si>
  <si>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</si>
  <si>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</si>
  <si>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</si>
  <si>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</si>
  <si>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charset val="134"/>
      </rPr>
      <t>外带投影仪</t>
    </r>
    <r>
      <rPr>
        <sz val="10"/>
        <color indexed="9"/>
        <rFont val="Arial"/>
        <charset val="134"/>
      </rPr>
      <t>3000-5000</t>
    </r>
    <r>
      <rPr>
        <sz val="10"/>
        <color indexed="9"/>
        <rFont val="宋体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</si>
  <si>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</si>
  <si>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</si>
  <si>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</si>
  <si>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charset val="134"/>
      </rPr>
      <t>外带投影仪</t>
    </r>
    <r>
      <rPr>
        <sz val="10"/>
        <color indexed="9"/>
        <rFont val="Arial"/>
        <charset val="134"/>
      </rPr>
      <t>5000</t>
    </r>
    <r>
      <rPr>
        <sz val="10"/>
        <color indexed="9"/>
        <rFont val="宋体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</si>
  <si>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</si>
  <si>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</si>
  <si>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</si>
  <si>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</si>
  <si>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</si>
  <si>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</si>
  <si>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</si>
  <si>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</si>
  <si>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</si>
  <si>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</si>
  <si>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charset val="134"/>
      </rPr>
      <t>合</t>
    </r>
    <r>
      <rPr>
        <b/>
        <sz val="10"/>
        <color indexed="9"/>
        <rFont val="Times New Roman"/>
        <charset val="134"/>
      </rPr>
      <t xml:space="preserve"> </t>
    </r>
    <r>
      <rPr>
        <b/>
        <sz val="10"/>
        <color indexed="9"/>
        <rFont val="黑体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</si>
  <si>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</si>
  <si>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</si>
  <si>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</si>
  <si>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</si>
  <si>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</si>
  <si>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</si>
  <si>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</si>
  <si>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</si>
  <si>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</si>
  <si>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</si>
  <si>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4座帕萨特、凯美瑞同级别车型 接送机（海口嘉宾当地）</t>
  </si>
  <si>
    <t>辆/趟</t>
  </si>
  <si>
    <t>预估费用，以实际使用结算</t>
  </si>
  <si>
    <t>4座帕萨特、凯美瑞同级别车型 接送站（广州南高铁站）</t>
  </si>
  <si>
    <t>4座帕萨特、凯美瑞同级别车型 市区内接送（到入住酒店）</t>
  </si>
  <si>
    <t>4座帕萨特、凯美瑞同级别车型  包车（6月10日全天）</t>
  </si>
  <si>
    <t>900元/天（8小时100公里）超时为60/小时，超公里数为5元/公里
预估费用，以实际使用结算</t>
  </si>
  <si>
    <t>A.2</t>
  </si>
  <si>
    <t>动车/火车票/机票</t>
  </si>
  <si>
    <t>机票</t>
  </si>
  <si>
    <t>往</t>
  </si>
  <si>
    <t>经济舱预估费用，最终以实际发生结算</t>
  </si>
  <si>
    <t>返</t>
  </si>
  <si>
    <t>高铁</t>
  </si>
  <si>
    <t>二等座预估费用，最终以实际发生结算</t>
  </si>
  <si>
    <t xml:space="preserve">    sub-total</t>
  </si>
  <si>
    <t>天数</t>
  </si>
  <si>
    <t>B</t>
  </si>
  <si>
    <t>酒店费用</t>
  </si>
  <si>
    <t>B.1</t>
  </si>
  <si>
    <t>住宿</t>
  </si>
  <si>
    <t>大床 含单早 8日-11日（商务房 38平）</t>
  </si>
  <si>
    <t>间</t>
  </si>
  <si>
    <t>长沙梅溪湖浩枫温德姆酒店</t>
  </si>
  <si>
    <t>人数</t>
  </si>
  <si>
    <t>D</t>
  </si>
  <si>
    <t>用餐</t>
  </si>
  <si>
    <t>D.1</t>
  </si>
  <si>
    <t>午餐</t>
  </si>
  <si>
    <t>人</t>
  </si>
  <si>
    <t>晚餐</t>
  </si>
  <si>
    <t>F</t>
  </si>
  <si>
    <t>服务费</t>
  </si>
  <si>
    <t>F.1</t>
  </si>
  <si>
    <t>服务费 8%</t>
  </si>
  <si>
    <t>元</t>
  </si>
  <si>
    <t xml:space="preserve">    Grand-total</t>
  </si>
  <si>
    <r>
      <rPr>
        <b/>
        <sz val="10"/>
        <rFont val="Arial"/>
        <charset val="134"/>
      </rPr>
      <t xml:space="preserve">                    </t>
    </r>
    <r>
      <rPr>
        <b/>
        <sz val="10"/>
        <rFont val="宋体"/>
        <charset val="134"/>
      </rPr>
      <t>供应商签字敲章确认</t>
    </r>
    <r>
      <rPr>
        <b/>
        <sz val="10"/>
        <rFont val="Arial"/>
        <charset val="134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</si>
  <si>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</si>
  <si>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charset val="134"/>
      </rPr>
      <t>办人签字确认/</t>
    </r>
    <r>
      <rPr>
        <b/>
        <sz val="10"/>
        <rFont val="Arial"/>
        <charset val="134"/>
      </rPr>
      <t xml:space="preserve">Sign Organizer:   </t>
    </r>
    <r>
      <rPr>
        <b/>
        <sz val="10"/>
        <rFont val="宋体"/>
        <charset val="134"/>
      </rPr>
      <t xml:space="preserve">                              </t>
    </r>
  </si>
  <si>
    <r>
      <rPr>
        <b/>
        <sz val="10"/>
        <rFont val="宋体"/>
        <charset val="134"/>
      </rPr>
      <t xml:space="preserve">主办人签字日期/Date of </t>
    </r>
    <r>
      <rPr>
        <b/>
        <sz val="10"/>
        <rFont val="Arial"/>
        <charset val="134"/>
      </rPr>
      <t xml:space="preserve">Sign:                      </t>
    </r>
    <r>
      <rPr>
        <b/>
        <sz val="10"/>
        <rFont val="宋体"/>
        <charset val="134"/>
      </rPr>
      <t xml:space="preserve">                             </t>
    </r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</si>
</sst>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  <scheme val="minor"/>
    </font>
    <font>
      <sz val="1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b/>
      <sz val="10"/>
      <name val="黑体"/>
      <charset val="134"/>
    </font>
    <font>
      <b/>
      <u/>
      <sz val="10"/>
      <name val="黑体"/>
      <charset val="134"/>
    </font>
    <font>
      <sz val="14"/>
      <name val="黑体"/>
      <charset val="134"/>
    </font>
    <font>
      <b/>
      <sz val="14"/>
      <color indexed="9"/>
      <name val="黑体"/>
      <charset val="134"/>
    </font>
    <font>
      <b/>
      <sz val="10"/>
      <color indexed="9"/>
      <name val="黑体"/>
      <charset val="134"/>
    </font>
    <font>
      <b/>
      <sz val="10"/>
      <color indexed="10"/>
      <name val="黑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b/>
      <sz val="9"/>
      <name val="宋体-简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b/>
      <sz val="1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9"/>
      <name val="宋体-简"/>
      <charset val="134"/>
    </font>
    <font>
      <sz val="10"/>
      <color indexed="9"/>
      <name val="宋体"/>
      <charset val="134"/>
    </font>
    <font>
      <sz val="10"/>
      <color indexed="9"/>
      <name val="Arial"/>
      <charset val="134"/>
    </font>
    <font>
      <sz val="14"/>
      <color indexed="50"/>
      <name val="黑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0"/>
      <color indexed="9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41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5" fillId="36" borderId="31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17" borderId="3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5" fillId="16" borderId="29" applyNumberFormat="0" applyAlignment="0" applyProtection="0">
      <alignment vertical="center"/>
    </xf>
    <xf numFmtId="0" fontId="40" fillId="17" borderId="33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31" borderId="34" applyNumberFormat="0" applyFon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31" fontId="4" fillId="0" borderId="2" xfId="1" applyNumberFormat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center" vertical="center"/>
    </xf>
    <xf numFmtId="14" fontId="13" fillId="0" borderId="10" xfId="1" applyNumberFormat="1" applyFont="1" applyBorder="1" applyAlignment="1">
      <alignment horizontal="left" vertical="center"/>
    </xf>
    <xf numFmtId="0" fontId="13" fillId="0" borderId="10" xfId="1" applyFont="1" applyBorder="1">
      <alignment vertical="center"/>
    </xf>
    <xf numFmtId="0" fontId="12" fillId="2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0" borderId="12" xfId="1" applyFont="1" applyBorder="1">
      <alignment vertical="center"/>
    </xf>
    <xf numFmtId="0" fontId="13" fillId="0" borderId="10" xfId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/>
    </xf>
    <xf numFmtId="0" fontId="16" fillId="2" borderId="12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58" fontId="13" fillId="0" borderId="10" xfId="1" applyNumberFormat="1" applyFont="1" applyBorder="1" applyAlignment="1">
      <alignment horizontal="left" vertical="center"/>
    </xf>
    <xf numFmtId="0" fontId="12" fillId="0" borderId="1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8" fillId="0" borderId="8" xfId="1" applyFont="1" applyBorder="1" applyAlignment="1">
      <alignment horizontal="left" vertical="center"/>
    </xf>
    <xf numFmtId="0" fontId="19" fillId="0" borderId="8" xfId="1" applyFont="1" applyBorder="1" applyAlignment="1">
      <alignment horizontal="left" vertical="center"/>
    </xf>
    <xf numFmtId="0" fontId="19" fillId="0" borderId="17" xfId="1" applyFont="1" applyBorder="1" applyAlignment="1">
      <alignment horizontal="left" vertical="center" wrapText="1"/>
    </xf>
    <xf numFmtId="0" fontId="19" fillId="0" borderId="8" xfId="1" applyFont="1" applyBorder="1">
      <alignment vertical="center"/>
    </xf>
    <xf numFmtId="0" fontId="19" fillId="0" borderId="17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4" fontId="12" fillId="0" borderId="10" xfId="1" applyNumberFormat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4" fontId="12" fillId="0" borderId="12" xfId="1" applyNumberFormat="1" applyFont="1" applyBorder="1">
      <alignment vertical="center"/>
    </xf>
    <xf numFmtId="0" fontId="2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4" fontId="10" fillId="0" borderId="10" xfId="1" applyNumberFormat="1" applyFont="1" applyBorder="1">
      <alignment vertical="center"/>
    </xf>
    <xf numFmtId="0" fontId="16" fillId="2" borderId="10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40" fontId="16" fillId="0" borderId="12" xfId="1" applyNumberFormat="1" applyFont="1" applyBorder="1" applyAlignment="1">
      <alignment horizontal="right" vertical="center"/>
    </xf>
    <xf numFmtId="4" fontId="10" fillId="0" borderId="18" xfId="1" applyNumberFormat="1" applyFont="1" applyBorder="1">
      <alignment vertical="center"/>
    </xf>
    <xf numFmtId="0" fontId="9" fillId="4" borderId="19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177" fontId="12" fillId="0" borderId="10" xfId="1" applyNumberFormat="1" applyFont="1" applyBorder="1">
      <alignment vertical="center"/>
    </xf>
    <xf numFmtId="0" fontId="17" fillId="0" borderId="12" xfId="1" applyFont="1" applyBorder="1">
      <alignment vertical="center"/>
    </xf>
    <xf numFmtId="177" fontId="17" fillId="0" borderId="10" xfId="1" applyNumberFormat="1" applyFont="1" applyBorder="1" applyAlignment="1">
      <alignment horizontal="right" vertical="center"/>
    </xf>
    <xf numFmtId="0" fontId="21" fillId="5" borderId="0" xfId="1" applyFont="1" applyFill="1">
      <alignment vertical="center"/>
    </xf>
    <xf numFmtId="0" fontId="22" fillId="5" borderId="0" xfId="1" applyFont="1" applyFill="1">
      <alignment vertical="center"/>
    </xf>
    <xf numFmtId="0" fontId="23" fillId="0" borderId="0" xfId="1" applyFont="1">
      <alignment vertical="center"/>
    </xf>
    <xf numFmtId="0" fontId="23" fillId="0" borderId="0" xfId="1" applyFont="1" applyAlignment="1">
      <alignment horizontal="left" vertical="center"/>
    </xf>
    <xf numFmtId="0" fontId="8" fillId="4" borderId="20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4" xfId="1" applyFont="1" applyFill="1" applyBorder="1">
      <alignment vertical="center"/>
    </xf>
    <xf numFmtId="0" fontId="13" fillId="0" borderId="7" xfId="1" applyFont="1" applyBorder="1">
      <alignment vertical="center"/>
    </xf>
    <xf numFmtId="0" fontId="24" fillId="0" borderId="13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center" wrapText="1"/>
    </xf>
    <xf numFmtId="0" fontId="24" fillId="0" borderId="10" xfId="1" applyFont="1" applyBorder="1">
      <alignment vertical="center"/>
    </xf>
    <xf numFmtId="0" fontId="13" fillId="0" borderId="22" xfId="1" applyFont="1" applyBorder="1" applyAlignment="1">
      <alignment horizontal="left" vertical="center" wrapText="1"/>
    </xf>
    <xf numFmtId="0" fontId="18" fillId="0" borderId="12" xfId="1" applyFont="1" applyBorder="1">
      <alignment vertical="center"/>
    </xf>
    <xf numFmtId="0" fontId="18" fillId="0" borderId="8" xfId="1" applyFont="1" applyBorder="1">
      <alignment vertical="center"/>
    </xf>
    <xf numFmtId="0" fontId="18" fillId="0" borderId="10" xfId="1" applyFont="1" applyBorder="1">
      <alignment vertical="center"/>
    </xf>
    <xf numFmtId="0" fontId="13" fillId="0" borderId="7" xfId="1" applyFont="1" applyBorder="1" applyAlignment="1">
      <alignment horizontal="left" vertical="center"/>
    </xf>
    <xf numFmtId="0" fontId="18" fillId="0" borderId="6" xfId="1" applyFont="1" applyBorder="1">
      <alignment vertical="center"/>
    </xf>
    <xf numFmtId="0" fontId="8" fillId="4" borderId="23" xfId="1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5" fillId="0" borderId="7" xfId="1" applyFont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24" fillId="0" borderId="6" xfId="1" applyFont="1" applyBorder="1">
      <alignment vertical="center"/>
    </xf>
    <xf numFmtId="0" fontId="24" fillId="0" borderId="12" xfId="1" applyFont="1" applyBorder="1">
      <alignment vertical="center"/>
    </xf>
    <xf numFmtId="176" fontId="24" fillId="0" borderId="6" xfId="1" applyNumberFormat="1" applyFont="1" applyBorder="1">
      <alignment vertical="center"/>
    </xf>
    <xf numFmtId="176" fontId="24" fillId="0" borderId="12" xfId="1" applyNumberFormat="1" applyFont="1" applyBorder="1">
      <alignment vertical="center"/>
    </xf>
    <xf numFmtId="176" fontId="24" fillId="0" borderId="10" xfId="1" applyNumberFormat="1" applyFont="1" applyBorder="1">
      <alignment vertical="center"/>
    </xf>
    <xf numFmtId="0" fontId="13" fillId="0" borderId="8" xfId="1" applyFont="1" applyBorder="1">
      <alignment vertical="center"/>
    </xf>
    <xf numFmtId="0" fontId="17" fillId="0" borderId="6" xfId="1" applyFont="1" applyBorder="1">
      <alignment vertical="center"/>
    </xf>
    <xf numFmtId="0" fontId="17" fillId="0" borderId="10" xfId="1" applyFont="1" applyBorder="1">
      <alignment vertical="center"/>
    </xf>
    <xf numFmtId="0" fontId="21" fillId="0" borderId="0" xfId="1" applyFont="1">
      <alignment vertical="center"/>
    </xf>
    <xf numFmtId="0" fontId="24" fillId="0" borderId="0" xfId="1" applyFont="1">
      <alignment vertical="center"/>
    </xf>
    <xf numFmtId="0" fontId="8" fillId="4" borderId="25" xfId="1" applyFont="1" applyFill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2" fontId="24" fillId="0" borderId="10" xfId="1" applyNumberFormat="1" applyFont="1" applyBorder="1">
      <alignment vertical="center"/>
    </xf>
    <xf numFmtId="0" fontId="24" fillId="0" borderId="27" xfId="1" applyFont="1" applyBorder="1">
      <alignment vertical="center"/>
    </xf>
    <xf numFmtId="2" fontId="18" fillId="0" borderId="10" xfId="1" applyNumberFormat="1" applyFont="1" applyBorder="1">
      <alignment vertical="center"/>
    </xf>
    <xf numFmtId="0" fontId="18" fillId="0" borderId="27" xfId="1" applyFont="1" applyBorder="1">
      <alignment vertical="center"/>
    </xf>
    <xf numFmtId="0" fontId="25" fillId="0" borderId="26" xfId="1" applyFont="1" applyBorder="1" applyAlignment="1">
      <alignment horizontal="left" vertical="center"/>
    </xf>
    <xf numFmtId="0" fontId="24" fillId="0" borderId="12" xfId="1" applyFont="1" applyBorder="1" applyAlignment="1">
      <alignment horizontal="center" vertical="center"/>
    </xf>
    <xf numFmtId="176" fontId="18" fillId="0" borderId="10" xfId="1" applyNumberFormat="1" applyFont="1" applyBorder="1">
      <alignment vertical="center"/>
    </xf>
    <xf numFmtId="2" fontId="17" fillId="0" borderId="10" xfId="1" applyNumberFormat="1" applyFont="1" applyBorder="1">
      <alignment vertical="center"/>
    </xf>
    <xf numFmtId="0" fontId="17" fillId="0" borderId="27" xfId="1" applyFont="1" applyBorder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tabSelected="1" zoomScale="67" zoomScaleNormal="67" workbookViewId="0">
      <selection activeCell="A1" sqref="A1:I1"/>
    </sheetView>
  </sheetViews>
  <sheetFormatPr defaultColWidth="9" defaultRowHeight="16.8"/>
  <cols>
    <col min="1" max="1" width="11.2678571428571" customWidth="1"/>
    <col min="2" max="2" width="22.4017857142857" customWidth="1"/>
    <col min="3" max="3" width="44.4464285714286" customWidth="1"/>
    <col min="4" max="4" width="7" customWidth="1"/>
    <col min="5" max="5" width="6" customWidth="1"/>
    <col min="6" max="6" width="7.66071428571429" customWidth="1"/>
    <col min="7" max="7" width="12.7321428571429" customWidth="1"/>
    <col min="8" max="8" width="12.4017857142857" customWidth="1"/>
    <col min="9" max="9" width="47.4017857142857" customWidth="1"/>
    <col min="10" max="10" width="10.3303571428571" hidden="1" customWidth="1"/>
    <col min="11" max="11" width="10.4017857142857" hidden="1" customWidth="1"/>
    <col min="12" max="12" width="11.7321428571429" hidden="1" customWidth="1"/>
    <col min="13" max="13" width="10" hidden="1" customWidth="1"/>
    <col min="14" max="14" width="10.7321428571429" hidden="1" customWidth="1"/>
    <col min="15" max="15" width="45.3303571428571" hidden="1" customWidth="1"/>
    <col min="16" max="16" width="11.0625" customWidth="1"/>
  </cols>
  <sheetData>
    <row r="1" ht="43.2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66" t="s">
        <v>1</v>
      </c>
      <c r="K1" s="66"/>
      <c r="L1" s="67" t="s">
        <v>2</v>
      </c>
      <c r="M1" s="100" t="s">
        <v>3</v>
      </c>
      <c r="N1" s="101"/>
      <c r="O1" s="101"/>
    </row>
    <row r="2" ht="34.5" customHeight="1" spans="1:15">
      <c r="A2" s="4" t="s">
        <v>4</v>
      </c>
      <c r="B2" s="5" t="s">
        <v>5</v>
      </c>
      <c r="C2" s="4" t="s">
        <v>6</v>
      </c>
      <c r="D2" s="6" t="s">
        <v>7</v>
      </c>
      <c r="E2" s="6"/>
      <c r="F2" s="6"/>
      <c r="G2" s="6"/>
      <c r="H2" s="4"/>
      <c r="I2" s="68"/>
      <c r="J2" s="66" t="s">
        <v>8</v>
      </c>
      <c r="K2" s="66"/>
      <c r="L2" s="67" t="s">
        <v>9</v>
      </c>
      <c r="M2" s="100" t="s">
        <v>10</v>
      </c>
      <c r="N2" s="101"/>
      <c r="O2" s="100" t="s">
        <v>3</v>
      </c>
    </row>
    <row r="3" ht="21.15" spans="1:15">
      <c r="A3" s="7" t="s">
        <v>11</v>
      </c>
      <c r="B3" s="8" t="s">
        <v>12</v>
      </c>
      <c r="C3" s="4" t="s">
        <v>13</v>
      </c>
      <c r="D3" s="9" t="s">
        <v>14</v>
      </c>
      <c r="E3" s="9"/>
      <c r="F3" s="9"/>
      <c r="G3" s="9"/>
      <c r="H3" s="7"/>
      <c r="I3" s="69"/>
      <c r="J3" s="66" t="s">
        <v>15</v>
      </c>
      <c r="K3" s="66"/>
      <c r="L3" s="67" t="s">
        <v>16</v>
      </c>
      <c r="M3" s="100" t="s">
        <v>17</v>
      </c>
      <c r="N3" s="101"/>
      <c r="O3" s="100" t="s">
        <v>10</v>
      </c>
    </row>
    <row r="4" ht="21.15" spans="1:15">
      <c r="A4" s="7" t="s">
        <v>18</v>
      </c>
      <c r="B4" s="10" t="s">
        <v>19</v>
      </c>
      <c r="C4" s="4" t="s">
        <v>20</v>
      </c>
      <c r="D4" s="11">
        <v>45084</v>
      </c>
      <c r="E4" s="11"/>
      <c r="F4" s="11"/>
      <c r="G4" s="9"/>
      <c r="H4" s="48"/>
      <c r="I4" s="69"/>
      <c r="J4" s="66" t="s">
        <v>21</v>
      </c>
      <c r="K4" s="66"/>
      <c r="L4" s="67" t="s">
        <v>22</v>
      </c>
      <c r="M4" s="100" t="s">
        <v>23</v>
      </c>
      <c r="N4" s="101"/>
      <c r="O4" s="100" t="s">
        <v>17</v>
      </c>
    </row>
    <row r="5" ht="21.15" spans="1:15">
      <c r="A5" s="7" t="s">
        <v>24</v>
      </c>
      <c r="B5" s="12">
        <v>2</v>
      </c>
      <c r="C5" s="4" t="s">
        <v>25</v>
      </c>
      <c r="D5" s="9"/>
      <c r="E5" s="9"/>
      <c r="F5" s="9"/>
      <c r="G5" s="9"/>
      <c r="H5" s="7"/>
      <c r="I5" s="69"/>
      <c r="J5" s="66" t="s">
        <v>26</v>
      </c>
      <c r="K5" s="66"/>
      <c r="L5" s="67" t="s">
        <v>27</v>
      </c>
      <c r="M5" s="67" t="s">
        <v>27</v>
      </c>
      <c r="N5" s="101"/>
      <c r="O5" s="100" t="s">
        <v>23</v>
      </c>
    </row>
    <row r="6" ht="21.15" spans="1:15">
      <c r="A6" s="7" t="s">
        <v>28</v>
      </c>
      <c r="B6" s="12"/>
      <c r="C6" s="13" t="s">
        <v>29</v>
      </c>
      <c r="D6" s="13"/>
      <c r="E6" s="13"/>
      <c r="F6" s="13"/>
      <c r="G6" s="13"/>
      <c r="H6" s="48"/>
      <c r="I6" s="69"/>
      <c r="J6" s="66" t="s">
        <v>30</v>
      </c>
      <c r="K6" s="66"/>
      <c r="L6" s="67"/>
      <c r="M6" s="101"/>
      <c r="N6" s="101"/>
      <c r="O6" s="101"/>
    </row>
    <row r="7" ht="21.15" spans="1:15">
      <c r="A7" s="14" t="s">
        <v>31</v>
      </c>
      <c r="B7" s="15"/>
      <c r="C7" s="15"/>
      <c r="D7" s="15"/>
      <c r="E7" s="15"/>
      <c r="F7" s="15"/>
      <c r="G7" s="14" t="s">
        <v>32</v>
      </c>
      <c r="H7" s="15"/>
      <c r="I7" s="70"/>
      <c r="J7" s="14" t="s">
        <v>33</v>
      </c>
      <c r="K7" s="71"/>
      <c r="L7" s="15"/>
      <c r="M7" s="15"/>
      <c r="N7" s="15"/>
      <c r="O7" s="70"/>
    </row>
    <row r="8" spans="1:15">
      <c r="A8" s="16" t="s">
        <v>34</v>
      </c>
      <c r="B8" s="17" t="s">
        <v>35</v>
      </c>
      <c r="C8" s="17" t="s">
        <v>36</v>
      </c>
      <c r="D8" s="18" t="s">
        <v>37</v>
      </c>
      <c r="E8" s="18" t="s">
        <v>38</v>
      </c>
      <c r="F8" s="17" t="s">
        <v>39</v>
      </c>
      <c r="G8" s="17" t="s">
        <v>40</v>
      </c>
      <c r="H8" s="17" t="s">
        <v>41</v>
      </c>
      <c r="I8" s="72" t="s">
        <v>42</v>
      </c>
      <c r="J8" s="73" t="s">
        <v>43</v>
      </c>
      <c r="K8" s="74" t="s">
        <v>44</v>
      </c>
      <c r="L8" s="75" t="s">
        <v>40</v>
      </c>
      <c r="M8" s="72" t="s">
        <v>45</v>
      </c>
      <c r="N8" s="72" t="s">
        <v>46</v>
      </c>
      <c r="O8" s="102" t="s">
        <v>47</v>
      </c>
    </row>
    <row r="9" spans="1:15">
      <c r="A9" s="19" t="s">
        <v>48</v>
      </c>
      <c r="B9" s="20" t="s">
        <v>49</v>
      </c>
      <c r="C9" s="21"/>
      <c r="D9" s="21"/>
      <c r="E9" s="21"/>
      <c r="F9" s="21"/>
      <c r="G9" s="21"/>
      <c r="H9" s="49"/>
      <c r="I9" s="76"/>
      <c r="J9" s="77"/>
      <c r="K9" s="78"/>
      <c r="L9" s="78"/>
      <c r="M9" s="78"/>
      <c r="N9" s="78"/>
      <c r="O9" s="103"/>
    </row>
    <row r="10" ht="15" customHeight="1" spans="1:15">
      <c r="A10" s="22" t="s">
        <v>50</v>
      </c>
      <c r="B10" s="23" t="s">
        <v>51</v>
      </c>
      <c r="C10" s="24" t="s">
        <v>52</v>
      </c>
      <c r="D10" s="25">
        <v>1</v>
      </c>
      <c r="E10" s="25">
        <v>2</v>
      </c>
      <c r="F10" s="50" t="s">
        <v>53</v>
      </c>
      <c r="G10" s="51">
        <v>320</v>
      </c>
      <c r="H10" s="51">
        <f t="shared" ref="H10:H17" si="0">D10*E10*G10</f>
        <v>640</v>
      </c>
      <c r="I10" s="79" t="s">
        <v>54</v>
      </c>
      <c r="J10" s="25"/>
      <c r="K10" s="25"/>
      <c r="L10" s="80"/>
      <c r="M10" s="104">
        <f>J10*L10</f>
        <v>0</v>
      </c>
      <c r="N10" s="104">
        <f>H10-M10</f>
        <v>640</v>
      </c>
      <c r="O10" s="105"/>
    </row>
    <row r="11" ht="15" customHeight="1" spans="1:15">
      <c r="A11" s="26"/>
      <c r="B11" s="23"/>
      <c r="C11" s="24" t="s">
        <v>55</v>
      </c>
      <c r="D11" s="25">
        <v>1</v>
      </c>
      <c r="E11" s="25">
        <v>2</v>
      </c>
      <c r="F11" s="50" t="s">
        <v>53</v>
      </c>
      <c r="G11" s="51">
        <v>280</v>
      </c>
      <c r="H11" s="51">
        <f t="shared" si="0"/>
        <v>560</v>
      </c>
      <c r="I11" s="79" t="s">
        <v>54</v>
      </c>
      <c r="J11" s="25"/>
      <c r="K11" s="25"/>
      <c r="L11" s="80"/>
      <c r="M11" s="104"/>
      <c r="N11" s="104"/>
      <c r="O11" s="105"/>
    </row>
    <row r="12" ht="15" customHeight="1" spans="1:15">
      <c r="A12" s="26"/>
      <c r="B12" s="23"/>
      <c r="C12" s="24" t="s">
        <v>56</v>
      </c>
      <c r="D12" s="25">
        <v>2</v>
      </c>
      <c r="E12" s="25">
        <v>2</v>
      </c>
      <c r="F12" s="50" t="s">
        <v>53</v>
      </c>
      <c r="G12" s="51">
        <v>300</v>
      </c>
      <c r="H12" s="51">
        <f t="shared" si="0"/>
        <v>1200</v>
      </c>
      <c r="I12" s="79" t="s">
        <v>54</v>
      </c>
      <c r="J12" s="25"/>
      <c r="K12" s="25"/>
      <c r="L12" s="80"/>
      <c r="M12" s="104">
        <f>J12*L12</f>
        <v>0</v>
      </c>
      <c r="N12" s="104">
        <f>H12-M12</f>
        <v>1200</v>
      </c>
      <c r="O12" s="105"/>
    </row>
    <row r="13" ht="31" customHeight="1" spans="1:15">
      <c r="A13" s="26"/>
      <c r="B13" s="23"/>
      <c r="C13" s="27" t="s">
        <v>57</v>
      </c>
      <c r="D13" s="25">
        <v>1</v>
      </c>
      <c r="E13" s="52">
        <v>1</v>
      </c>
      <c r="F13" s="50" t="s">
        <v>53</v>
      </c>
      <c r="G13" s="51">
        <v>900</v>
      </c>
      <c r="H13" s="51">
        <f t="shared" si="0"/>
        <v>900</v>
      </c>
      <c r="I13" s="79" t="s">
        <v>58</v>
      </c>
      <c r="J13" s="25"/>
      <c r="K13" s="52"/>
      <c r="L13" s="80"/>
      <c r="M13" s="104"/>
      <c r="N13" s="104"/>
      <c r="O13" s="105"/>
    </row>
    <row r="14" ht="15" customHeight="1" spans="1:15">
      <c r="A14" s="22" t="s">
        <v>59</v>
      </c>
      <c r="B14" s="28" t="s">
        <v>60</v>
      </c>
      <c r="C14" s="27" t="s">
        <v>61</v>
      </c>
      <c r="D14" s="25">
        <v>1</v>
      </c>
      <c r="E14" s="52">
        <v>1</v>
      </c>
      <c r="F14" s="50" t="s">
        <v>62</v>
      </c>
      <c r="G14" s="53">
        <v>1370</v>
      </c>
      <c r="H14" s="51">
        <f t="shared" si="0"/>
        <v>1370</v>
      </c>
      <c r="I14" s="81" t="s">
        <v>63</v>
      </c>
      <c r="J14" s="25"/>
      <c r="K14" s="52"/>
      <c r="L14" s="80"/>
      <c r="M14" s="104">
        <f>J14*L14</f>
        <v>0</v>
      </c>
      <c r="N14" s="104">
        <f>H14-M14</f>
        <v>1370</v>
      </c>
      <c r="O14" s="105"/>
    </row>
    <row r="15" ht="15" customHeight="1" spans="1:15">
      <c r="A15" s="26"/>
      <c r="B15" s="28"/>
      <c r="C15" s="29" t="s">
        <v>61</v>
      </c>
      <c r="D15" s="25">
        <v>1</v>
      </c>
      <c r="E15" s="52">
        <v>1</v>
      </c>
      <c r="F15" s="50" t="s">
        <v>64</v>
      </c>
      <c r="G15" s="53">
        <v>1640</v>
      </c>
      <c r="H15" s="51">
        <f t="shared" si="0"/>
        <v>1640</v>
      </c>
      <c r="I15" s="79"/>
      <c r="J15" s="82"/>
      <c r="K15" s="83"/>
      <c r="L15" s="84"/>
      <c r="M15" s="106"/>
      <c r="N15" s="106"/>
      <c r="O15" s="107"/>
    </row>
    <row r="16" ht="15" customHeight="1" spans="1:15">
      <c r="A16" s="26"/>
      <c r="B16" s="28"/>
      <c r="C16" s="29" t="s">
        <v>65</v>
      </c>
      <c r="D16" s="25">
        <v>1</v>
      </c>
      <c r="E16" s="25">
        <v>1</v>
      </c>
      <c r="F16" s="50" t="s">
        <v>62</v>
      </c>
      <c r="G16" s="53">
        <v>314</v>
      </c>
      <c r="H16" s="51">
        <f t="shared" si="0"/>
        <v>314</v>
      </c>
      <c r="I16" s="81" t="s">
        <v>66</v>
      </c>
      <c r="J16" s="82"/>
      <c r="K16" s="83"/>
      <c r="L16" s="84"/>
      <c r="M16" s="106"/>
      <c r="N16" s="106"/>
      <c r="O16" s="107"/>
    </row>
    <row r="17" ht="15" customHeight="1" spans="1:15">
      <c r="A17" s="26"/>
      <c r="B17" s="28"/>
      <c r="C17" s="29" t="s">
        <v>65</v>
      </c>
      <c r="D17" s="25">
        <v>1</v>
      </c>
      <c r="E17" s="25">
        <v>1</v>
      </c>
      <c r="F17" s="54" t="s">
        <v>64</v>
      </c>
      <c r="G17" s="53">
        <v>314</v>
      </c>
      <c r="H17" s="51">
        <f t="shared" si="0"/>
        <v>314</v>
      </c>
      <c r="I17" s="79"/>
      <c r="J17" s="82"/>
      <c r="K17" s="83"/>
      <c r="L17" s="84"/>
      <c r="M17" s="106"/>
      <c r="N17" s="106"/>
      <c r="O17" s="107"/>
    </row>
    <row r="18" ht="15" customHeight="1" spans="1:15">
      <c r="A18" s="30" t="s">
        <v>67</v>
      </c>
      <c r="B18" s="31"/>
      <c r="C18" s="31"/>
      <c r="D18" s="31"/>
      <c r="E18" s="31"/>
      <c r="F18" s="31"/>
      <c r="G18" s="55"/>
      <c r="H18" s="56">
        <f>SUM(H10:H17)</f>
        <v>6938</v>
      </c>
      <c r="I18" s="85"/>
      <c r="J18" s="86"/>
      <c r="K18" s="82"/>
      <c r="L18" s="84"/>
      <c r="M18" s="106">
        <f>SUM(M10:M14)</f>
        <v>0</v>
      </c>
      <c r="N18" s="106">
        <f>H18-M18</f>
        <v>6938</v>
      </c>
      <c r="O18" s="107"/>
    </row>
    <row r="19" spans="1:15">
      <c r="A19" s="16" t="s">
        <v>34</v>
      </c>
      <c r="B19" s="17" t="s">
        <v>35</v>
      </c>
      <c r="C19" s="17" t="s">
        <v>36</v>
      </c>
      <c r="D19" s="18" t="s">
        <v>37</v>
      </c>
      <c r="E19" s="18" t="s">
        <v>68</v>
      </c>
      <c r="F19" s="17" t="s">
        <v>39</v>
      </c>
      <c r="G19" s="17" t="s">
        <v>40</v>
      </c>
      <c r="H19" s="17" t="s">
        <v>41</v>
      </c>
      <c r="I19" s="72" t="s">
        <v>42</v>
      </c>
      <c r="J19" s="73" t="s">
        <v>43</v>
      </c>
      <c r="K19" s="87" t="s">
        <v>44</v>
      </c>
      <c r="L19" s="72" t="s">
        <v>40</v>
      </c>
      <c r="M19" s="72" t="s">
        <v>45</v>
      </c>
      <c r="N19" s="72" t="s">
        <v>46</v>
      </c>
      <c r="O19" s="102" t="s">
        <v>47</v>
      </c>
    </row>
    <row r="20" ht="15" customHeight="1" spans="1:15">
      <c r="A20" s="19" t="s">
        <v>69</v>
      </c>
      <c r="B20" s="20" t="s">
        <v>70</v>
      </c>
      <c r="C20" s="21"/>
      <c r="D20" s="21"/>
      <c r="E20" s="21"/>
      <c r="F20" s="21"/>
      <c r="G20" s="21"/>
      <c r="H20" s="49"/>
      <c r="I20" s="76"/>
      <c r="J20" s="77"/>
      <c r="K20" s="78"/>
      <c r="L20" s="78"/>
      <c r="M20" s="78"/>
      <c r="N20" s="78"/>
      <c r="O20" s="103"/>
    </row>
    <row r="21" ht="15" customHeight="1" spans="1:15">
      <c r="A21" s="32" t="s">
        <v>71</v>
      </c>
      <c r="B21" s="33" t="s">
        <v>72</v>
      </c>
      <c r="C21" s="33" t="s">
        <v>73</v>
      </c>
      <c r="D21" s="34">
        <v>1</v>
      </c>
      <c r="E21" s="57">
        <v>3</v>
      </c>
      <c r="F21" s="58" t="s">
        <v>74</v>
      </c>
      <c r="G21" s="59">
        <v>308</v>
      </c>
      <c r="H21" s="51">
        <f>D21*E21*G21</f>
        <v>924</v>
      </c>
      <c r="I21" s="88" t="s">
        <v>75</v>
      </c>
      <c r="J21" s="57"/>
      <c r="K21" s="57"/>
      <c r="L21" s="59"/>
      <c r="M21" s="51"/>
      <c r="N21" s="51"/>
      <c r="O21" s="108"/>
    </row>
    <row r="22" ht="15" customHeight="1" spans="1:15">
      <c r="A22" s="32"/>
      <c r="B22" s="33"/>
      <c r="C22" s="33" t="s">
        <v>73</v>
      </c>
      <c r="D22" s="34">
        <v>1</v>
      </c>
      <c r="E22" s="57">
        <v>3</v>
      </c>
      <c r="F22" s="58" t="s">
        <v>74</v>
      </c>
      <c r="G22" s="59">
        <v>308</v>
      </c>
      <c r="H22" s="51">
        <f>D22*E22*G22</f>
        <v>924</v>
      </c>
      <c r="I22" s="89"/>
      <c r="J22" s="57"/>
      <c r="K22" s="57"/>
      <c r="L22" s="59"/>
      <c r="M22" s="51"/>
      <c r="N22" s="51"/>
      <c r="O22" s="108"/>
    </row>
    <row r="23" ht="15" customHeight="1" spans="1:15">
      <c r="A23" s="30" t="s">
        <v>67</v>
      </c>
      <c r="B23" s="31"/>
      <c r="C23" s="33"/>
      <c r="D23" s="31"/>
      <c r="E23" s="31"/>
      <c r="F23" s="31"/>
      <c r="G23" s="31"/>
      <c r="H23" s="60">
        <f>SUM(H21:H22)</f>
        <v>1848</v>
      </c>
      <c r="I23" s="90"/>
      <c r="J23" s="86"/>
      <c r="K23" s="82"/>
      <c r="L23" s="84"/>
      <c r="M23" s="106"/>
      <c r="N23" s="106">
        <f>H23-M23</f>
        <v>1848</v>
      </c>
      <c r="O23" s="107"/>
    </row>
    <row r="24" spans="1:15">
      <c r="A24" s="16" t="s">
        <v>34</v>
      </c>
      <c r="B24" s="17" t="s">
        <v>35</v>
      </c>
      <c r="C24" s="17" t="s">
        <v>36</v>
      </c>
      <c r="D24" s="35" t="s">
        <v>76</v>
      </c>
      <c r="E24" s="61" t="s">
        <v>68</v>
      </c>
      <c r="F24" s="17" t="s">
        <v>39</v>
      </c>
      <c r="G24" s="17" t="s">
        <v>40</v>
      </c>
      <c r="H24" s="17" t="s">
        <v>41</v>
      </c>
      <c r="I24" s="72" t="s">
        <v>42</v>
      </c>
      <c r="J24" s="16" t="s">
        <v>43</v>
      </c>
      <c r="K24" s="87" t="s">
        <v>44</v>
      </c>
      <c r="L24" s="72" t="s">
        <v>40</v>
      </c>
      <c r="M24" s="72" t="s">
        <v>45</v>
      </c>
      <c r="N24" s="72" t="s">
        <v>46</v>
      </c>
      <c r="O24" s="102" t="s">
        <v>47</v>
      </c>
    </row>
    <row r="25" spans="1:15">
      <c r="A25" s="19" t="s">
        <v>77</v>
      </c>
      <c r="B25" s="20" t="s">
        <v>78</v>
      </c>
      <c r="C25" s="21"/>
      <c r="D25" s="21"/>
      <c r="E25" s="21"/>
      <c r="F25" s="21"/>
      <c r="G25" s="21"/>
      <c r="H25" s="49"/>
      <c r="I25" s="76"/>
      <c r="J25" s="77"/>
      <c r="K25" s="78"/>
      <c r="L25" s="78"/>
      <c r="M25" s="78"/>
      <c r="N25" s="109"/>
      <c r="O25" s="105"/>
    </row>
    <row r="26" spans="1:15">
      <c r="A26" s="22" t="s">
        <v>79</v>
      </c>
      <c r="B26" s="28" t="s">
        <v>80</v>
      </c>
      <c r="C26" s="36">
        <v>45087</v>
      </c>
      <c r="D26" s="34">
        <v>2</v>
      </c>
      <c r="E26" s="57">
        <v>1</v>
      </c>
      <c r="F26" s="50" t="s">
        <v>81</v>
      </c>
      <c r="G26" s="59">
        <v>150</v>
      </c>
      <c r="H26" s="51">
        <f>D26*E26*G26</f>
        <v>300</v>
      </c>
      <c r="I26" s="91"/>
      <c r="J26" s="92"/>
      <c r="K26" s="93"/>
      <c r="L26" s="80"/>
      <c r="M26" s="104">
        <f>J26*L26</f>
        <v>0</v>
      </c>
      <c r="N26" s="104">
        <f>H26-M26</f>
        <v>300</v>
      </c>
      <c r="O26" s="105"/>
    </row>
    <row r="27" spans="1:15">
      <c r="A27" s="37"/>
      <c r="B27" s="28" t="s">
        <v>82</v>
      </c>
      <c r="C27" s="36">
        <v>45087</v>
      </c>
      <c r="D27" s="34">
        <v>2</v>
      </c>
      <c r="E27" s="57">
        <v>1</v>
      </c>
      <c r="F27" s="50" t="s">
        <v>81</v>
      </c>
      <c r="G27" s="59">
        <v>200</v>
      </c>
      <c r="H27" s="51">
        <f>D27*E27*G27</f>
        <v>400</v>
      </c>
      <c r="I27" s="76"/>
      <c r="J27" s="92"/>
      <c r="K27" s="93"/>
      <c r="L27" s="80"/>
      <c r="M27" s="106"/>
      <c r="N27" s="106"/>
      <c r="O27" s="105"/>
    </row>
    <row r="28" spans="1:15">
      <c r="A28" s="30" t="s">
        <v>67</v>
      </c>
      <c r="B28" s="31"/>
      <c r="C28" s="31"/>
      <c r="D28" s="31"/>
      <c r="E28" s="31"/>
      <c r="F28" s="31"/>
      <c r="G28" s="55"/>
      <c r="H28" s="56">
        <f>SUM(H26:H27)</f>
        <v>700</v>
      </c>
      <c r="I28" s="76"/>
      <c r="J28" s="92"/>
      <c r="K28" s="93"/>
      <c r="L28" s="80"/>
      <c r="M28" s="106">
        <f>SUM(M26:M26)</f>
        <v>0</v>
      </c>
      <c r="N28" s="106">
        <f t="shared" ref="N28" si="1">H28-M28</f>
        <v>700</v>
      </c>
      <c r="O28" s="105"/>
    </row>
    <row r="29" spans="1:15">
      <c r="A29" s="16" t="s">
        <v>34</v>
      </c>
      <c r="B29" s="17" t="s">
        <v>35</v>
      </c>
      <c r="C29" s="17" t="s">
        <v>36</v>
      </c>
      <c r="D29" s="35" t="s">
        <v>37</v>
      </c>
      <c r="E29" s="61"/>
      <c r="F29" s="17" t="s">
        <v>39</v>
      </c>
      <c r="G29" s="17" t="s">
        <v>40</v>
      </c>
      <c r="H29" s="17" t="s">
        <v>41</v>
      </c>
      <c r="I29" s="72" t="s">
        <v>42</v>
      </c>
      <c r="J29" s="16" t="s">
        <v>43</v>
      </c>
      <c r="K29" s="87" t="s">
        <v>44</v>
      </c>
      <c r="L29" s="72" t="s">
        <v>40</v>
      </c>
      <c r="M29" s="72" t="s">
        <v>45</v>
      </c>
      <c r="N29" s="72" t="s">
        <v>46</v>
      </c>
      <c r="O29" s="102" t="s">
        <v>47</v>
      </c>
    </row>
    <row r="30" spans="1:15">
      <c r="A30" s="19" t="s">
        <v>83</v>
      </c>
      <c r="B30" s="20" t="s">
        <v>84</v>
      </c>
      <c r="C30" s="21"/>
      <c r="D30" s="21"/>
      <c r="E30" s="21"/>
      <c r="F30" s="21"/>
      <c r="G30" s="21"/>
      <c r="H30" s="21"/>
      <c r="I30" s="21"/>
      <c r="J30" s="92"/>
      <c r="K30" s="93"/>
      <c r="L30" s="80"/>
      <c r="M30" s="80"/>
      <c r="N30" s="80"/>
      <c r="O30" s="105"/>
    </row>
    <row r="31" spans="1:15">
      <c r="A31" s="38" t="s">
        <v>85</v>
      </c>
      <c r="B31" s="24" t="s">
        <v>86</v>
      </c>
      <c r="C31" s="24"/>
      <c r="D31" s="39">
        <v>0.08</v>
      </c>
      <c r="E31" s="62"/>
      <c r="F31" s="50" t="s">
        <v>87</v>
      </c>
      <c r="G31" s="63">
        <f>H18+H23+H28</f>
        <v>9486</v>
      </c>
      <c r="H31" s="51">
        <f>D31*G31</f>
        <v>758.88</v>
      </c>
      <c r="I31" s="76"/>
      <c r="J31" s="94"/>
      <c r="K31" s="95"/>
      <c r="L31" s="96"/>
      <c r="M31" s="96">
        <f>J31*L31</f>
        <v>0</v>
      </c>
      <c r="N31" s="96">
        <f>H31-M31</f>
        <v>758.88</v>
      </c>
      <c r="O31" s="105"/>
    </row>
    <row r="32" spans="1:15">
      <c r="A32" s="30" t="s">
        <v>67</v>
      </c>
      <c r="B32" s="31"/>
      <c r="C32" s="31"/>
      <c r="D32" s="40"/>
      <c r="E32" s="40"/>
      <c r="F32" s="31"/>
      <c r="G32" s="55"/>
      <c r="H32" s="56">
        <f>SUM(H31:H31)</f>
        <v>758.88</v>
      </c>
      <c r="I32" s="97"/>
      <c r="J32" s="94"/>
      <c r="K32" s="95"/>
      <c r="L32" s="96"/>
      <c r="M32" s="110">
        <f>SUM(M31:M31)</f>
        <v>0</v>
      </c>
      <c r="N32" s="110">
        <f>H32-M32</f>
        <v>758.88</v>
      </c>
      <c r="O32" s="105"/>
    </row>
    <row r="33" s="1" customFormat="1" ht="19.5" customHeight="1" spans="1:15">
      <c r="A33" s="41" t="s">
        <v>88</v>
      </c>
      <c r="B33" s="42"/>
      <c r="C33" s="42"/>
      <c r="D33" s="42"/>
      <c r="E33" s="42"/>
      <c r="F33" s="42"/>
      <c r="G33" s="64"/>
      <c r="H33" s="65">
        <f>SUM(H18+H23+H28+H32)*1.06</f>
        <v>10859.5728</v>
      </c>
      <c r="I33" s="79" t="s">
        <v>54</v>
      </c>
      <c r="J33" s="98"/>
      <c r="K33" s="64"/>
      <c r="L33" s="99"/>
      <c r="M33" s="111" t="e">
        <f>SUM(M18+M23+#REF!+M28+M32+#REF!)*1.06</f>
        <v>#REF!</v>
      </c>
      <c r="N33" s="111" t="e">
        <f>H33-M33</f>
        <v>#REF!</v>
      </c>
      <c r="O33" s="112"/>
    </row>
    <row r="34" ht="33.75" customHeight="1" spans="1:15">
      <c r="A34" s="43" t="s">
        <v>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ht="35.25" customHeight="1" spans="1:15">
      <c r="A35" s="43"/>
      <c r="B35" s="45" t="s">
        <v>90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ht="32.25" customHeight="1" spans="1:15">
      <c r="A36" s="46"/>
      <c r="B36" s="47" t="s">
        <v>91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83"/>
    </row>
    <row r="37" ht="32.25" customHeight="1" spans="1:15">
      <c r="A37" s="46"/>
      <c r="B37" s="47" t="s">
        <v>92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83"/>
    </row>
  </sheetData>
  <mergeCells count="29">
    <mergeCell ref="A1:I1"/>
    <mergeCell ref="D4:F4"/>
    <mergeCell ref="A7:F7"/>
    <mergeCell ref="G7:I7"/>
    <mergeCell ref="J7:O7"/>
    <mergeCell ref="B9:H9"/>
    <mergeCell ref="J9:O9"/>
    <mergeCell ref="A18:G18"/>
    <mergeCell ref="B20:H20"/>
    <mergeCell ref="J20:O20"/>
    <mergeCell ref="B25:H25"/>
    <mergeCell ref="J25:N25"/>
    <mergeCell ref="A28:G28"/>
    <mergeCell ref="D29:E29"/>
    <mergeCell ref="B30:I30"/>
    <mergeCell ref="D31:E31"/>
    <mergeCell ref="A32:G32"/>
    <mergeCell ref="A34:O34"/>
    <mergeCell ref="B35:O35"/>
    <mergeCell ref="A10:A13"/>
    <mergeCell ref="A14:A17"/>
    <mergeCell ref="A21:A22"/>
    <mergeCell ref="A26:A27"/>
    <mergeCell ref="B10:B13"/>
    <mergeCell ref="B14:B17"/>
    <mergeCell ref="B21:B22"/>
    <mergeCell ref="I14:I15"/>
    <mergeCell ref="I16:I17"/>
    <mergeCell ref="I21:I22"/>
  </mergeCells>
  <pageMargins left="0.699305555555556" right="0.699305555555556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果子儿</cp:lastModifiedBy>
  <dcterms:created xsi:type="dcterms:W3CDTF">2021-07-01T06:52:00Z</dcterms:created>
  <cp:lastPrinted>2022-06-02T00:53:00Z</cp:lastPrinted>
  <dcterms:modified xsi:type="dcterms:W3CDTF">2023-06-05T16:40:22Z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659280D35B0F4B5222567D6454364577_43</vt:lpwstr>
  </property>
</Properties>
</file>