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沈阳海韵锦江国际酒店" sheetId="14" r:id="rId1"/>
  </sheets>
  <calcPr calcId="144525" concurrentCalc="0"/>
</workbook>
</file>

<file path=xl/sharedStrings.xml><?xml version="1.0" encoding="utf-8"?>
<sst xmlns="http://schemas.openxmlformats.org/spreadsheetml/2006/main" count="52">
  <si>
    <t>报价人</t>
  </si>
  <si>
    <t>中国康辉旅行社集团有限责任公司
China Comfort Travel Group</t>
  </si>
  <si>
    <t>报价时间</t>
  </si>
  <si>
    <t>2017.9.25</t>
  </si>
  <si>
    <t>时间:</t>
  </si>
  <si>
    <t>2017年11月15日-11月17日</t>
  </si>
  <si>
    <t>地点：</t>
  </si>
  <si>
    <t xml:space="preserve">     沈阳海韵锦江国际酒店（铁西区 兴工北街64甲（临近沈阳站西出口） ，近北三东路）</t>
  </si>
  <si>
    <t>人数：</t>
  </si>
  <si>
    <t>120人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</si>
  <si>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</si>
  <si>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</si>
  <si>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</si>
  <si>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</si>
  <si>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</si>
  <si>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</si>
  <si>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</si>
  <si>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</si>
  <si>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</si>
  <si>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</si>
  <si>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</si>
  <si>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</si>
  <si>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</si>
  <si>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</si>
  <si>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</si>
  <si>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</si>
  <si>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</si>
  <si>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11.15号全天会议室(宴会厅）</t>
  </si>
  <si>
    <t>次</t>
  </si>
  <si>
    <t>400投影仪及幕布，音响设备</t>
  </si>
  <si>
    <t>会议合计Total</t>
  </si>
  <si>
    <t>用餐</t>
  </si>
  <si>
    <t>围桌午宴</t>
  </si>
  <si>
    <t>桌</t>
  </si>
  <si>
    <t>围桌晚宴</t>
  </si>
  <si>
    <t>人</t>
  </si>
  <si>
    <t>PDC午餐</t>
  </si>
  <si>
    <t>份</t>
  </si>
  <si>
    <t>用餐合计Total</t>
  </si>
  <si>
    <t xml:space="preserve"> 交通费用</t>
  </si>
  <si>
    <t>pdc参观日用车</t>
  </si>
  <si>
    <t>辆</t>
  </si>
  <si>
    <t>交通费用Total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</si>
  <si>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</si>
  <si>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</si>
  <si>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</si>
  <si>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</si>
  <si>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</si>
  <si>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</si>
  <si>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</si>
  <si>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</si>
  <si>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不含税总价 Grand Total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</si>
</sst>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_-\¥\ * #,##0.00_-;\-\¥\ * #,##0.00_-;_-\¥\ * &quot;-&quot;??_-;_-@_-"/>
    <numFmt numFmtId="177" formatCode="0_);\(0\)"/>
    <numFmt numFmtId="178" formatCode="\¥#,##0.00_);[Red]\(\¥#,##0.00\)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  <numFmt numFmtId="179" formatCode="0_ "/>
  </numFmts>
  <fonts count="29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2" borderId="3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3" borderId="3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26" borderId="36" applyNumberFormat="0" applyAlignment="0" applyProtection="0">
      <alignment vertical="center"/>
    </xf>
    <xf numFmtId="0" fontId="28" fillId="26" borderId="31" applyNumberFormat="0" applyAlignment="0" applyProtection="0">
      <alignment vertical="center"/>
    </xf>
    <xf numFmtId="0" fontId="24" fillId="28" borderId="37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1" fillId="0" borderId="9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8" fontId="2" fillId="2" borderId="17" xfId="8" applyNumberFormat="1" applyFont="1" applyFill="1" applyBorder="1" applyAlignment="1">
      <alignment vertical="center"/>
    </xf>
    <xf numFmtId="178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8" fontId="2" fillId="0" borderId="18" xfId="8" applyNumberFormat="1" applyFont="1" applyFill="1" applyBorder="1" applyAlignment="1">
      <alignment horizontal="center" vertical="center" wrapText="1"/>
    </xf>
    <xf numFmtId="178" fontId="3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8" fontId="2" fillId="2" borderId="17" xfId="8" applyNumberFormat="1" applyFont="1" applyFill="1" applyBorder="1" applyAlignment="1">
      <alignment horizontal="left" vertical="center"/>
    </xf>
    <xf numFmtId="178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8" fontId="1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 wrapText="1"/>
    </xf>
    <xf numFmtId="178" fontId="2" fillId="0" borderId="19" xfId="8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 applyAlignment="1">
      <alignment horizontal="center" vertical="center" wrapText="1"/>
    </xf>
    <xf numFmtId="178" fontId="1" fillId="0" borderId="15" xfId="8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 applyAlignment="1">
      <alignment horizontal="center" vertical="center"/>
    </xf>
    <xf numFmtId="178" fontId="1" fillId="0" borderId="15" xfId="8" applyNumberFormat="1" applyFont="1" applyFill="1" applyBorder="1" applyAlignment="1">
      <alignment horizontal="center" vertical="center"/>
    </xf>
    <xf numFmtId="177" fontId="1" fillId="0" borderId="15" xfId="8" applyNumberFormat="1" applyFont="1" applyFill="1" applyBorder="1" applyAlignment="1">
      <alignment horizontal="center" vertical="center"/>
    </xf>
    <xf numFmtId="179" fontId="1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right" vertical="center"/>
    </xf>
    <xf numFmtId="178" fontId="5" fillId="5" borderId="10" xfId="8" applyNumberFormat="1" applyFont="1" applyFill="1" applyBorder="1" applyAlignment="1">
      <alignment horizontal="left" vertical="center"/>
    </xf>
    <xf numFmtId="178" fontId="6" fillId="5" borderId="15" xfId="8" applyNumberFormat="1" applyFont="1" applyFill="1" applyBorder="1" applyAlignment="1">
      <alignment horizontal="center" vertical="center"/>
    </xf>
    <xf numFmtId="177" fontId="6" fillId="5" borderId="15" xfId="8" applyNumberFormat="1" applyFont="1" applyFill="1" applyBorder="1" applyAlignment="1">
      <alignment horizontal="center" vertical="center"/>
    </xf>
    <xf numFmtId="179" fontId="6" fillId="5" borderId="15" xfId="8" applyNumberFormat="1" applyFont="1" applyFill="1" applyBorder="1" applyAlignment="1">
      <alignment horizontal="center" vertical="center"/>
    </xf>
    <xf numFmtId="7" fontId="6" fillId="5" borderId="15" xfId="8" applyNumberFormat="1" applyFont="1" applyFill="1" applyBorder="1" applyAlignment="1">
      <alignment horizontal="right" vertical="center"/>
    </xf>
    <xf numFmtId="178" fontId="2" fillId="4" borderId="17" xfId="8" applyNumberFormat="1" applyFont="1" applyFill="1" applyBorder="1" applyAlignment="1">
      <alignment horizontal="center" vertical="center"/>
    </xf>
    <xf numFmtId="178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7" fillId="4" borderId="15" xfId="8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1" xfId="0" applyNumberFormat="1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22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7" fontId="8" fillId="7" borderId="2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8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 wrapText="1"/>
    </xf>
    <xf numFmtId="178" fontId="1" fillId="0" borderId="29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8" fontId="2" fillId="0" borderId="28" xfId="0" applyNumberFormat="1" applyFont="1" applyFill="1" applyBorder="1" applyAlignment="1">
      <alignment horizontal="center" vertical="center"/>
    </xf>
    <xf numFmtId="7" fontId="5" fillId="5" borderId="15" xfId="0" applyNumberFormat="1" applyFont="1" applyFill="1" applyBorder="1" applyAlignment="1">
      <alignment horizontal="right" vertical="center"/>
    </xf>
    <xf numFmtId="178" fontId="5" fillId="5" borderId="28" xfId="0" applyNumberFormat="1" applyFont="1" applyFill="1" applyBorder="1" applyAlignment="1">
      <alignment horizontal="center" vertical="center"/>
    </xf>
    <xf numFmtId="7" fontId="9" fillId="4" borderId="15" xfId="0" applyNumberFormat="1" applyFont="1" applyFill="1" applyBorder="1" applyAlignment="1">
      <alignment horizontal="right" vertical="center"/>
    </xf>
    <xf numFmtId="178" fontId="2" fillId="4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8" fontId="2" fillId="6" borderId="28" xfId="0" applyNumberFormat="1" applyFont="1" applyFill="1" applyBorder="1" applyAlignment="1">
      <alignment horizontal="center" vertical="center"/>
    </xf>
    <xf numFmtId="7" fontId="8" fillId="7" borderId="22" xfId="4" applyNumberFormat="1" applyFont="1" applyFill="1" applyBorder="1" applyAlignment="1">
      <alignment horizontal="center" vertical="center"/>
    </xf>
    <xf numFmtId="178" fontId="8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7" workbookViewId="0">
      <selection activeCell="A28" sqref="A28:C2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7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8"/>
      <c r="J6" s="79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0"/>
      <c r="J7" s="81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2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83">
        <f>D9*F9*H9</f>
        <v>0</v>
      </c>
      <c r="J9" s="84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83">
        <f>H10*D10*F10</f>
        <v>0</v>
      </c>
      <c r="J10" s="84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5">
        <f>SUM(I9:I10)</f>
        <v>0</v>
      </c>
      <c r="J11" s="86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83">
        <f t="shared" ref="I12:I15" si="0">H12*F12*D12</f>
        <v>20000</v>
      </c>
      <c r="J12" s="87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5">
        <f>SUM(I12:I12)</f>
        <v>20000</v>
      </c>
      <c r="J13" s="86"/>
    </row>
    <row r="14" customFormat="1" ht="15.95" customHeight="1" spans="1:10">
      <c r="A14" s="38" t="s">
        <v>31</v>
      </c>
      <c r="B14" s="48" t="s">
        <v>32</v>
      </c>
      <c r="C14" s="49"/>
      <c r="D14" s="41">
        <v>6</v>
      </c>
      <c r="E14" s="42" t="s">
        <v>33</v>
      </c>
      <c r="F14" s="43">
        <v>1</v>
      </c>
      <c r="G14" s="42" t="s">
        <v>28</v>
      </c>
      <c r="H14" s="44">
        <v>1888</v>
      </c>
      <c r="I14" s="83">
        <f t="shared" si="0"/>
        <v>11328</v>
      </c>
      <c r="J14" s="87"/>
    </row>
    <row r="15" customFormat="1" ht="16.5" spans="1:10">
      <c r="A15" s="50"/>
      <c r="B15" s="29" t="s">
        <v>34</v>
      </c>
      <c r="C15" s="30"/>
      <c r="D15" s="41">
        <v>40</v>
      </c>
      <c r="E15" s="42" t="s">
        <v>35</v>
      </c>
      <c r="F15" s="43">
        <v>1</v>
      </c>
      <c r="G15" s="32" t="s">
        <v>28</v>
      </c>
      <c r="H15" s="44">
        <v>188</v>
      </c>
      <c r="I15" s="83">
        <f t="shared" si="0"/>
        <v>7520</v>
      </c>
      <c r="J15" s="88"/>
    </row>
    <row r="16" customFormat="1" ht="16.5" spans="1:10">
      <c r="A16" s="51"/>
      <c r="B16" s="52" t="s">
        <v>36</v>
      </c>
      <c r="C16" s="52"/>
      <c r="D16" s="41">
        <v>50</v>
      </c>
      <c r="E16" s="42" t="s">
        <v>37</v>
      </c>
      <c r="F16" s="43">
        <v>1</v>
      </c>
      <c r="G16" s="32" t="s">
        <v>28</v>
      </c>
      <c r="H16" s="44">
        <v>50</v>
      </c>
      <c r="I16" s="83">
        <f>D16*F16*H16</f>
        <v>2500</v>
      </c>
      <c r="J16" s="88"/>
    </row>
    <row r="17" customFormat="1" ht="15" spans="1:10">
      <c r="A17" s="45" t="s">
        <v>38</v>
      </c>
      <c r="B17" s="46"/>
      <c r="C17" s="46"/>
      <c r="D17" s="46"/>
      <c r="E17" s="46"/>
      <c r="F17" s="46"/>
      <c r="G17" s="46"/>
      <c r="H17" s="47"/>
      <c r="I17" s="85">
        <f>SUM(I14:I16)</f>
        <v>21348</v>
      </c>
      <c r="J17" s="86"/>
    </row>
    <row r="18" customFormat="1" ht="16.5" spans="1:10">
      <c r="A18" s="53" t="s">
        <v>39</v>
      </c>
      <c r="B18" s="54" t="s">
        <v>40</v>
      </c>
      <c r="C18" s="54"/>
      <c r="D18" s="55">
        <v>2</v>
      </c>
      <c r="E18" s="54" t="s">
        <v>41</v>
      </c>
      <c r="F18" s="56">
        <v>1</v>
      </c>
      <c r="G18" s="54" t="s">
        <v>28</v>
      </c>
      <c r="H18" s="57">
        <v>1500</v>
      </c>
      <c r="I18" s="89">
        <f>D18*F18*H18</f>
        <v>3000</v>
      </c>
      <c r="J18" s="90"/>
    </row>
    <row r="19" customFormat="1" ht="16.5" spans="1:10">
      <c r="A19" s="58" t="s">
        <v>42</v>
      </c>
      <c r="B19" s="59"/>
      <c r="C19" s="59"/>
      <c r="D19" s="60"/>
      <c r="E19" s="59"/>
      <c r="F19" s="61"/>
      <c r="G19" s="59"/>
      <c r="H19" s="62"/>
      <c r="I19" s="91">
        <f>SUM(I18:I18)</f>
        <v>3000</v>
      </c>
      <c r="J19" s="92"/>
    </row>
    <row r="20" customFormat="1" ht="16.5" spans="1:10">
      <c r="A20" s="63" t="s">
        <v>43</v>
      </c>
      <c r="B20" s="64" t="s">
        <v>44</v>
      </c>
      <c r="C20" s="64"/>
      <c r="D20" s="65">
        <v>1</v>
      </c>
      <c r="E20" s="65" t="s">
        <v>35</v>
      </c>
      <c r="F20" s="65">
        <v>3</v>
      </c>
      <c r="G20" s="65" t="s">
        <v>28</v>
      </c>
      <c r="H20" s="66">
        <v>50</v>
      </c>
      <c r="I20" s="93">
        <f>F20*D20*H20</f>
        <v>150</v>
      </c>
      <c r="J20" s="94"/>
    </row>
    <row r="21" customFormat="1" ht="16.5" spans="1:10">
      <c r="A21" s="63"/>
      <c r="B21" s="64" t="s">
        <v>45</v>
      </c>
      <c r="C21" s="64"/>
      <c r="D21" s="65">
        <v>1</v>
      </c>
      <c r="E21" s="65" t="s">
        <v>35</v>
      </c>
      <c r="F21" s="65">
        <v>2</v>
      </c>
      <c r="G21" s="65" t="s">
        <v>28</v>
      </c>
      <c r="H21" s="66">
        <v>1500</v>
      </c>
      <c r="I21" s="93">
        <f t="shared" ref="I21:I23" si="1">H21*F21*D21</f>
        <v>3000</v>
      </c>
      <c r="J21" s="94"/>
    </row>
    <row r="22" customFormat="1" ht="16.5" spans="1:10">
      <c r="A22" s="63"/>
      <c r="B22" s="64" t="s">
        <v>46</v>
      </c>
      <c r="C22" s="64"/>
      <c r="D22" s="65">
        <v>1</v>
      </c>
      <c r="E22" s="65" t="s">
        <v>35</v>
      </c>
      <c r="F22" s="65">
        <v>3</v>
      </c>
      <c r="G22" s="65" t="s">
        <v>28</v>
      </c>
      <c r="H22" s="66">
        <v>500</v>
      </c>
      <c r="I22" s="93">
        <f t="shared" si="1"/>
        <v>1500</v>
      </c>
      <c r="J22" s="94"/>
    </row>
    <row r="23" customFormat="1" ht="16.5" spans="1:10">
      <c r="A23" s="63"/>
      <c r="B23" s="64" t="s">
        <v>43</v>
      </c>
      <c r="C23" s="64"/>
      <c r="D23" s="65">
        <v>1</v>
      </c>
      <c r="E23" s="65" t="s">
        <v>35</v>
      </c>
      <c r="F23" s="65">
        <v>3</v>
      </c>
      <c r="G23" s="65" t="s">
        <v>28</v>
      </c>
      <c r="H23" s="66">
        <v>500</v>
      </c>
      <c r="I23" s="93">
        <f t="shared" si="1"/>
        <v>1500</v>
      </c>
      <c r="J23" s="94"/>
    </row>
    <row r="24" customFormat="1" ht="15" spans="1:10">
      <c r="A24" s="45" t="s">
        <v>47</v>
      </c>
      <c r="B24" s="46"/>
      <c r="C24" s="46"/>
      <c r="D24" s="46"/>
      <c r="E24" s="46"/>
      <c r="F24" s="46"/>
      <c r="G24" s="46"/>
      <c r="H24" s="47"/>
      <c r="I24" s="85">
        <f>SUM(I20:I23)</f>
        <v>6150</v>
      </c>
      <c r="J24" s="86"/>
    </row>
    <row r="25" customFormat="1" ht="15" spans="1:10">
      <c r="A25" s="67" t="s">
        <v>48</v>
      </c>
      <c r="B25" s="68"/>
      <c r="C25" s="68"/>
      <c r="D25" s="68"/>
      <c r="E25" s="68"/>
      <c r="F25" s="68"/>
      <c r="G25" s="68"/>
      <c r="H25" s="69"/>
      <c r="I25" s="95">
        <f>I13+I17+I19+I24</f>
        <v>50498</v>
      </c>
      <c r="J25" s="96"/>
    </row>
    <row r="26" customFormat="1" ht="15" spans="1:10">
      <c r="A26" s="67" t="s">
        <v>49</v>
      </c>
      <c r="B26" s="68"/>
      <c r="C26" s="68"/>
      <c r="D26" s="68"/>
      <c r="E26" s="68"/>
      <c r="F26" s="68"/>
      <c r="G26" s="68"/>
      <c r="H26" s="70"/>
      <c r="I26" s="95">
        <f>I25*0.1</f>
        <v>5049.8</v>
      </c>
      <c r="J26" s="96"/>
    </row>
    <row r="27" customFormat="1" ht="15" spans="1:10">
      <c r="A27" s="67" t="s">
        <v>50</v>
      </c>
      <c r="B27" s="68"/>
      <c r="C27" s="68"/>
      <c r="D27" s="68"/>
      <c r="E27" s="68"/>
      <c r="F27" s="68"/>
      <c r="G27" s="68"/>
      <c r="H27" s="70"/>
      <c r="I27" s="95">
        <f>SUM(I25:I26)</f>
        <v>55547.8</v>
      </c>
      <c r="J27" s="96"/>
    </row>
    <row r="28" customFormat="1" ht="21.75" spans="1:10">
      <c r="A28" s="71" t="s">
        <v>51</v>
      </c>
      <c r="B28" s="72"/>
      <c r="C28" s="73"/>
      <c r="D28" s="74"/>
      <c r="E28" s="75"/>
      <c r="F28" s="75"/>
      <c r="G28" s="75"/>
      <c r="H28" s="76"/>
      <c r="I28" s="97">
        <f>SUM(I27:I27)</f>
        <v>55547.8</v>
      </c>
      <c r="J28" s="98"/>
    </row>
  </sheetData>
  <mergeCells count="29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B19:C19"/>
    <mergeCell ref="B20:C20"/>
    <mergeCell ref="B21:C21"/>
    <mergeCell ref="B22:C22"/>
    <mergeCell ref="B23:C23"/>
    <mergeCell ref="A24:H24"/>
    <mergeCell ref="A28:C28"/>
    <mergeCell ref="A9:A10"/>
    <mergeCell ref="A14:A15"/>
    <mergeCell ref="A20:A23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沈阳海韵锦江国际酒店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2017-12-25T10:16:37Z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