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C:\Users\86139\Downloads\"/>
    </mc:Choice>
  </mc:AlternateContent>
  <xr:revisionPtr revIDLastSave="0" documentId="13_ncr:1_{94468BFB-B19D-4C7D-BB7E-EEF8B2F8E46C}" xr6:coauthVersionLast="47" xr6:coauthVersionMax="47" xr10:uidLastSave="{00000000-0000-0000-0000-000000000000}"/>
  <bookViews>
    <workbookView xWindow="-103" yWindow="-103" windowWidth="16663" windowHeight="8863" xr2:uid="{00000000-000D-0000-FFFF-FFFF00000000}"/>
  </bookViews>
  <sheets>
    <sheet name="Summary" sheetId="1" r:id="rId1"/>
    <sheet name="Detail" sheetId="2" r:id="rId2"/>
  </sheets>
  <definedNames>
    <definedName name="_xlnm.Print_Area" localSheetId="1">Detail!$A$1:$I$96</definedName>
    <definedName name="_xlnm.Print_Area" localSheetId="0">Summary!$A$1:$L$47</definedName>
  </definedNames>
  <calcPr calcId="181029"/>
</workbook>
</file>

<file path=xl/calcChain.xml><?xml version="1.0" encoding="utf-8"?>
<calcChain xmlns="http://schemas.openxmlformats.org/spreadsheetml/2006/main">
  <c r="H56" i="2" l="1"/>
  <c r="H74" i="2"/>
  <c r="H47" i="2" l="1"/>
  <c r="H65" i="2"/>
  <c r="H66" i="2"/>
  <c r="H52" i="2"/>
  <c r="H54" i="2"/>
  <c r="H23" i="2"/>
  <c r="B94" i="2"/>
  <c r="H93" i="2"/>
  <c r="H92" i="2"/>
  <c r="H91" i="2"/>
  <c r="H84" i="2"/>
  <c r="H85" i="2" s="1"/>
  <c r="H86" i="2" s="1"/>
  <c r="H78" i="2"/>
  <c r="H77" i="2"/>
  <c r="H76" i="2"/>
  <c r="H75" i="2"/>
  <c r="H73" i="2"/>
  <c r="H79" i="2" s="1"/>
  <c r="H67" i="2"/>
  <c r="H64" i="2"/>
  <c r="H63" i="2"/>
  <c r="H68" i="2" s="1"/>
  <c r="H57" i="2"/>
  <c r="H55" i="2"/>
  <c r="H53" i="2"/>
  <c r="H51" i="2"/>
  <c r="H50" i="2"/>
  <c r="H49" i="2"/>
  <c r="H48" i="2"/>
  <c r="H46" i="2"/>
  <c r="H45" i="2"/>
  <c r="H44" i="2"/>
  <c r="H43" i="2"/>
  <c r="H42" i="2"/>
  <c r="H41" i="2"/>
  <c r="H40" i="2"/>
  <c r="H39" i="2"/>
  <c r="H38" i="2"/>
  <c r="H37" i="2"/>
  <c r="H34" i="2"/>
  <c r="H33" i="2"/>
  <c r="H32" i="2"/>
  <c r="H35" i="2" s="1"/>
  <c r="H25" i="2"/>
  <c r="H24" i="2"/>
  <c r="H22" i="2"/>
  <c r="H21" i="2"/>
  <c r="H14" i="2"/>
  <c r="H13" i="2"/>
  <c r="H12" i="2"/>
  <c r="H11" i="2"/>
  <c r="H8" i="2"/>
  <c r="H7" i="2"/>
  <c r="H6" i="2"/>
  <c r="H9" i="2" l="1"/>
  <c r="H15" i="2"/>
  <c r="H26" i="2"/>
  <c r="H27" i="2" s="1"/>
  <c r="H58" i="2"/>
  <c r="H59" i="2" s="1"/>
  <c r="H94" i="2"/>
  <c r="H95" i="2" s="1"/>
  <c r="H80" i="2"/>
  <c r="H69" i="2"/>
  <c r="H16" i="2" l="1"/>
  <c r="H2" i="2" s="1"/>
  <c r="J15" i="1" s="1"/>
  <c r="H96" i="2" l="1"/>
  <c r="J16" i="1"/>
  <c r="J17" i="1" s="1"/>
</calcChain>
</file>

<file path=xl/sharedStrings.xml><?xml version="1.0" encoding="utf-8"?>
<sst xmlns="http://schemas.openxmlformats.org/spreadsheetml/2006/main" count="366" uniqueCount="259">
  <si>
    <t>Project Name:</t>
  </si>
  <si>
    <t>BMW 2023 HRM Workshop</t>
  </si>
  <si>
    <t>Quotation Date:</t>
  </si>
  <si>
    <t>Quotation Version Nr.:</t>
  </si>
  <si>
    <t>Supplier Company Information</t>
  </si>
  <si>
    <t>Company Name</t>
  </si>
  <si>
    <t>康辉集团北京国际会议展览有限公司</t>
  </si>
  <si>
    <t>Contact Person</t>
  </si>
  <si>
    <t>Name</t>
  </si>
  <si>
    <t>SI TIAN</t>
  </si>
  <si>
    <t>Surname</t>
  </si>
  <si>
    <t>LI</t>
  </si>
  <si>
    <t>Position</t>
  </si>
  <si>
    <t>Project Manager</t>
  </si>
  <si>
    <t>Phone</t>
  </si>
  <si>
    <t>Fax</t>
  </si>
  <si>
    <t>E-mail</t>
  </si>
  <si>
    <t>lisitian@cct.cn</t>
  </si>
  <si>
    <t>Conference</t>
  </si>
  <si>
    <t>四城市</t>
  </si>
  <si>
    <t>Total Net Price  (subtotal) 净值</t>
  </si>
  <si>
    <t>VAT (0%/2%/3%/4%/6%/11%/13%/17%) 增值税</t>
  </si>
  <si>
    <t>Total Price (&gt;=Invoice Amount) 含税总金额</t>
  </si>
  <si>
    <r>
      <rPr>
        <b/>
        <u/>
        <sz val="12"/>
        <color indexed="10"/>
        <rFont val="BMW Type Global Regular"/>
        <family val="1"/>
      </rPr>
      <t>Instruction</t>
    </r>
    <r>
      <rPr>
        <b/>
        <sz val="12"/>
        <color rgb="FFFF0000"/>
        <rFont val="BMW Type Global Regular"/>
        <family val="1"/>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</si>
  <si>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</si>
  <si>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</si>
  <si>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</si>
  <si>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</si>
  <si>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</si>
  <si>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</si>
  <si>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</si>
  <si>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</si>
  <si>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</si>
  <si>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</si>
  <si>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</si>
  <si>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</si>
  <si>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</si>
  <si>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</si>
  <si>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</si>
  <si>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</si>
  <si>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</si>
  <si>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</si>
  <si>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</si>
  <si>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</si>
  <si>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</si>
  <si>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</si>
  <si>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</si>
  <si>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</si>
  <si>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</si>
  <si>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</si>
  <si>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Foshan</t>
  </si>
  <si>
    <t>Total</t>
  </si>
  <si>
    <t>No.</t>
  </si>
  <si>
    <t>Item</t>
  </si>
  <si>
    <t>Unit</t>
  </si>
  <si>
    <t>Number of time</t>
  </si>
  <si>
    <t>Quantity/Time</t>
  </si>
  <si>
    <t>Days</t>
  </si>
  <si>
    <t>Unit price</t>
  </si>
  <si>
    <t>Sum</t>
  </si>
  <si>
    <t>Detailed Work load/ Comments / Deliverables</t>
  </si>
  <si>
    <t xml:space="preserve">Agency Fees </t>
  </si>
  <si>
    <t>Agency Fees (Preparation)</t>
  </si>
  <si>
    <t>I A 1</t>
  </si>
  <si>
    <t>Account Director</t>
  </si>
  <si>
    <t>pax/day</t>
  </si>
  <si>
    <t>服务费</t>
  </si>
  <si>
    <t>I A 2</t>
  </si>
  <si>
    <t>Creative Director</t>
  </si>
  <si>
    <t>I A 3</t>
  </si>
  <si>
    <t>DTP / 2 D / 3 D Designer</t>
  </si>
  <si>
    <t>主视觉及物料延展设计</t>
  </si>
  <si>
    <t>I A</t>
  </si>
  <si>
    <t>Sub-Total Agency Fees (Preparation)</t>
  </si>
  <si>
    <t>Agency Fees (On site)</t>
  </si>
  <si>
    <t>I B 1</t>
  </si>
  <si>
    <t>Account Manager</t>
  </si>
  <si>
    <t>I B 4</t>
  </si>
  <si>
    <t>Pick up staff</t>
  </si>
  <si>
    <t>I B</t>
  </si>
  <si>
    <t>Sub-Total Agency Fees (On site)</t>
  </si>
  <si>
    <t>I</t>
  </si>
  <si>
    <t>Total Agency Fees</t>
  </si>
  <si>
    <t>Travel &amp;  Accomodation</t>
  </si>
  <si>
    <t>Details / Comments</t>
  </si>
  <si>
    <t>Site Check&amp;Onsite Event:</t>
  </si>
  <si>
    <t>Transportation, hotel and air ticket, all related expense, provide list of participants</t>
  </si>
  <si>
    <t>Agency Staff working on site hotel</t>
  </si>
  <si>
    <t>II A 3</t>
  </si>
  <si>
    <t>Agency Staff working on site traffic</t>
  </si>
  <si>
    <t>unit</t>
  </si>
  <si>
    <t>II A 4</t>
  </si>
  <si>
    <t>Agency Staff working on site traffic within the city</t>
  </si>
  <si>
    <t>II A 5</t>
  </si>
  <si>
    <t>Agency Staff working on site meal charges</t>
  </si>
  <si>
    <t>II A</t>
  </si>
  <si>
    <t>Sub-aTotal Onsite Event</t>
  </si>
  <si>
    <t>II</t>
  </si>
  <si>
    <t>Total Travel &amp; Accomodation</t>
  </si>
  <si>
    <t>Logistics &amp; Operations</t>
  </si>
  <si>
    <t>Logistics</t>
  </si>
  <si>
    <t>III A 1</t>
  </si>
  <si>
    <t>Shuttle bus A</t>
  </si>
  <si>
    <t>III A 2</t>
  </si>
  <si>
    <t>Shuttle bus B</t>
  </si>
  <si>
    <t>Working car_GL8</t>
  </si>
  <si>
    <t>III A</t>
  </si>
  <si>
    <t>Sub-Total Logistics</t>
  </si>
  <si>
    <t>Materials</t>
  </si>
  <si>
    <t>III B 1</t>
  </si>
  <si>
    <t>Mic cover</t>
  </si>
  <si>
    <t>麦克风套</t>
  </si>
  <si>
    <t>III B 2</t>
  </si>
  <si>
    <t>Teleprompter</t>
  </si>
  <si>
    <t>主持人手卡</t>
  </si>
  <si>
    <t>III B 3</t>
  </si>
  <si>
    <t>Name card</t>
  </si>
  <si>
    <t>III B 4</t>
  </si>
  <si>
    <t>Meal voucher</t>
  </si>
  <si>
    <t>自助晚餐券</t>
  </si>
  <si>
    <t>III B 5</t>
  </si>
  <si>
    <t>KT board &amp; banner</t>
  </si>
  <si>
    <t>III B 6</t>
  </si>
  <si>
    <t>Welcome board</t>
  </si>
  <si>
    <t>III B 7</t>
  </si>
  <si>
    <t>bus logo</t>
  </si>
  <si>
    <t>大巴车辆标识牌</t>
  </si>
  <si>
    <t>III B 8</t>
  </si>
  <si>
    <t>Flower</t>
  </si>
  <si>
    <t>III B 9</t>
  </si>
  <si>
    <t>Welcome gift</t>
  </si>
  <si>
    <t>欢迎礼</t>
  </si>
  <si>
    <t>III B 10</t>
  </si>
  <si>
    <t>Souvenirs</t>
  </si>
  <si>
    <t>III B 12</t>
  </si>
  <si>
    <t>Cake</t>
  </si>
  <si>
    <t>III B 13</t>
  </si>
  <si>
    <t>Band</t>
  </si>
  <si>
    <t>III B 14</t>
  </si>
  <si>
    <t>system</t>
  </si>
  <si>
    <t>互动系统</t>
  </si>
  <si>
    <t>互动奖品</t>
  </si>
  <si>
    <t>III B 15</t>
  </si>
  <si>
    <t>物料运输。预估，以实际发生为准</t>
  </si>
  <si>
    <t>III B 16</t>
  </si>
  <si>
    <t>RSVP</t>
  </si>
  <si>
    <t>来宾信息收集、接送机信息确认、酒店住宿信息确认</t>
  </si>
  <si>
    <t>III B</t>
  </si>
  <si>
    <t>Sub-Total Materials</t>
  </si>
  <si>
    <t>III</t>
  </si>
  <si>
    <t>Total Logistics &amp; Operation</t>
  </si>
  <si>
    <t>Hospitality</t>
  </si>
  <si>
    <t>IV A 1</t>
  </si>
  <si>
    <t>Venue rental</t>
  </si>
  <si>
    <t>pax</t>
  </si>
  <si>
    <t>IV A 3</t>
  </si>
  <si>
    <t>Tea Break</t>
  </si>
  <si>
    <t>茶歇</t>
  </si>
  <si>
    <t>IV A 5</t>
  </si>
  <si>
    <t>Lunch</t>
  </si>
  <si>
    <t>午餐</t>
  </si>
  <si>
    <t>Dinner</t>
  </si>
  <si>
    <t>IV A</t>
  </si>
  <si>
    <t>Subtotal</t>
  </si>
  <si>
    <t>IV</t>
  </si>
  <si>
    <t>Total Hospitality</t>
  </si>
  <si>
    <t>Setup / Construction</t>
  </si>
  <si>
    <t>Setup Vendor</t>
  </si>
  <si>
    <r>
      <rPr>
        <b/>
        <sz val="12"/>
        <color rgb="FF000000"/>
        <rFont val="BMW Type Global Regular"/>
        <family val="1"/>
      </rPr>
      <t xml:space="preserve">Details / Comments
</t>
    </r>
    <r>
      <rPr>
        <sz val="12"/>
        <color rgb="FF000000"/>
        <rFont val="BMW Type Global Regular"/>
        <family val="1"/>
      </rPr>
      <t>All descriptions shall be written in EN and CN</t>
    </r>
  </si>
  <si>
    <t>V A 1</t>
  </si>
  <si>
    <t>Welcome backdrop</t>
  </si>
  <si>
    <t>酒店大堂签到背板</t>
  </si>
  <si>
    <t>V A 3</t>
  </si>
  <si>
    <t>Direction Board指示牌</t>
  </si>
  <si>
    <t>0.8m*2m，木结构喷绘，符合宝马标准</t>
  </si>
  <si>
    <t>V A 4</t>
  </si>
  <si>
    <t>Direction easel指示牌</t>
  </si>
  <si>
    <t>V A 5</t>
  </si>
  <si>
    <t>Dinner decoration 会场布置</t>
  </si>
  <si>
    <t>V A</t>
  </si>
  <si>
    <t>Subtotal Setup/ Construction</t>
  </si>
  <si>
    <t>V</t>
  </si>
  <si>
    <t>Total Setup / Construction</t>
  </si>
  <si>
    <t>VI</t>
  </si>
  <si>
    <t>AV</t>
  </si>
  <si>
    <t>VI A 1</t>
  </si>
  <si>
    <t>VI A</t>
  </si>
  <si>
    <t>Subtotal AV</t>
  </si>
  <si>
    <t>Total AV</t>
  </si>
  <si>
    <t>Photo &amp; Video</t>
  </si>
  <si>
    <t>Photo &amp;Video crew</t>
  </si>
  <si>
    <t>VII  1</t>
  </si>
  <si>
    <t>Photo crew</t>
  </si>
  <si>
    <t>day/person</t>
  </si>
  <si>
    <t>VII  2</t>
  </si>
  <si>
    <t>Video crew</t>
  </si>
  <si>
    <t>VII  3</t>
  </si>
  <si>
    <t>Video cut/design-总结视频</t>
  </si>
  <si>
    <t>VII A</t>
  </si>
  <si>
    <t>VII</t>
  </si>
  <si>
    <t>Total Photo &amp; Video</t>
  </si>
  <si>
    <r>
      <rPr>
        <sz val="12"/>
        <color rgb="FF000000"/>
        <rFont val="宋体"/>
        <family val="3"/>
        <charset val="134"/>
      </rPr>
      <t>现场工作人员，踩点</t>
    </r>
    <r>
      <rPr>
        <sz val="12"/>
        <color rgb="FF000000"/>
        <rFont val="BMW Type Global Regular"/>
        <family val="1"/>
      </rPr>
      <t>3</t>
    </r>
    <r>
      <rPr>
        <sz val="12"/>
        <color rgb="FF000000"/>
        <rFont val="宋体"/>
        <family val="3"/>
        <charset val="134"/>
      </rPr>
      <t>天，活动期间</t>
    </r>
    <r>
      <rPr>
        <sz val="12"/>
        <color rgb="FF000000"/>
        <rFont val="BMW Type Global Regular"/>
        <family val="1"/>
      </rPr>
      <t>17</t>
    </r>
    <r>
      <rPr>
        <sz val="12"/>
        <color rgb="FF000000"/>
        <rFont val="宋体"/>
        <family val="3"/>
        <charset val="134"/>
      </rPr>
      <t>天</t>
    </r>
    <phoneticPr fontId="21" type="noConversion"/>
  </si>
  <si>
    <t>现场工作人员，活动期间17天</t>
    <phoneticPr fontId="21" type="noConversion"/>
  </si>
  <si>
    <r>
      <rPr>
        <sz val="12"/>
        <color rgb="FF000000"/>
        <rFont val="宋体"/>
        <family val="3"/>
        <charset val="134"/>
      </rPr>
      <t>当地人员</t>
    </r>
    <r>
      <rPr>
        <sz val="12"/>
        <color rgb="FF000000"/>
        <rFont val="BMW Type Global Regular"/>
        <family val="1"/>
      </rPr>
      <t>&amp;</t>
    </r>
    <r>
      <rPr>
        <sz val="12"/>
        <color rgb="FF000000"/>
        <rFont val="宋体"/>
        <family val="3"/>
        <charset val="134"/>
      </rPr>
      <t>接送机工作人员，活动期间</t>
    </r>
    <r>
      <rPr>
        <sz val="12"/>
        <color rgb="FF000000"/>
        <rFont val="BMW Type Global Regular"/>
        <family val="1"/>
      </rPr>
      <t>17</t>
    </r>
    <r>
      <rPr>
        <sz val="12"/>
        <color rgb="FF000000"/>
        <rFont val="宋体"/>
        <family val="3"/>
        <charset val="134"/>
      </rPr>
      <t>天，</t>
    </r>
    <r>
      <rPr>
        <sz val="12"/>
        <color rgb="FF000000"/>
        <rFont val="BMW Type Global Regular"/>
        <family val="1"/>
      </rPr>
      <t>4</t>
    </r>
    <r>
      <rPr>
        <sz val="12"/>
        <color rgb="FF000000"/>
        <rFont val="宋体"/>
        <family val="3"/>
        <charset val="134"/>
      </rPr>
      <t>人</t>
    </r>
    <phoneticPr fontId="21" type="noConversion"/>
  </si>
  <si>
    <t>Agency Staff working on site traffic</t>
    <phoneticPr fontId="21" type="noConversion"/>
  </si>
  <si>
    <t>现场工作人员大交通，2人，往返6次，踩点</t>
    <phoneticPr fontId="21" type="noConversion"/>
  </si>
  <si>
    <r>
      <rPr>
        <sz val="12"/>
        <color rgb="FF000000"/>
        <rFont val="宋体"/>
        <family val="3"/>
        <charset val="134"/>
      </rPr>
      <t>酒店</t>
    </r>
    <r>
      <rPr>
        <sz val="12"/>
        <color rgb="FF000000"/>
        <rFont val="BMW Type Global Regular"/>
        <family val="1"/>
      </rPr>
      <t>-</t>
    </r>
    <r>
      <rPr>
        <sz val="12"/>
        <color rgb="FF000000"/>
        <rFont val="宋体"/>
        <family val="3"/>
        <charset val="134"/>
      </rPr>
      <t>培训基地班车（</t>
    </r>
    <r>
      <rPr>
        <sz val="12"/>
        <color rgb="FF000000"/>
        <rFont val="BMW Type Global Regular"/>
        <family val="1"/>
      </rPr>
      <t>45</t>
    </r>
    <r>
      <rPr>
        <sz val="12"/>
        <color rgb="FF000000"/>
        <rFont val="宋体"/>
        <family val="3"/>
        <charset val="134"/>
      </rPr>
      <t>座车</t>
    </r>
    <r>
      <rPr>
        <sz val="12"/>
        <color rgb="FF000000"/>
        <rFont val="BMW Type Global Regular"/>
        <family val="1"/>
      </rPr>
      <t>3</t>
    </r>
    <r>
      <rPr>
        <sz val="12"/>
        <color rgb="FF000000"/>
        <rFont val="宋体"/>
        <family val="3"/>
        <charset val="134"/>
      </rPr>
      <t>台全天）</t>
    </r>
    <phoneticPr fontId="21" type="noConversion"/>
  </si>
  <si>
    <r>
      <rPr>
        <sz val="12"/>
        <color theme="1"/>
        <rFont val="宋体"/>
        <family val="3"/>
        <charset val="134"/>
      </rPr>
      <t>活动工作用车（</t>
    </r>
    <r>
      <rPr>
        <sz val="12"/>
        <color theme="1"/>
        <rFont val="BMW Type Global Regular"/>
        <family val="1"/>
      </rPr>
      <t>GL8</t>
    </r>
    <r>
      <rPr>
        <sz val="12"/>
        <color theme="1"/>
        <rFont val="宋体"/>
        <family val="3"/>
        <charset val="134"/>
      </rPr>
      <t>全天</t>
    </r>
    <r>
      <rPr>
        <sz val="12"/>
        <color theme="1"/>
        <rFont val="BMW Type Global Regular"/>
        <family val="1"/>
      </rPr>
      <t>2</t>
    </r>
    <r>
      <rPr>
        <sz val="12"/>
        <color theme="1"/>
        <rFont val="宋体"/>
        <family val="3"/>
        <charset val="134"/>
      </rPr>
      <t>台三天）</t>
    </r>
    <phoneticPr fontId="21" type="noConversion"/>
  </si>
  <si>
    <t>胸卡&amp;胸卡绳</t>
    <phoneticPr fontId="21" type="noConversion"/>
  </si>
  <si>
    <r>
      <rPr>
        <sz val="12"/>
        <color theme="1"/>
        <rFont val="宋体"/>
        <family val="3"/>
        <charset val="134"/>
      </rPr>
      <t>签到拍照手举牌（</t>
    </r>
    <r>
      <rPr>
        <sz val="12"/>
        <color theme="1"/>
        <rFont val="BMW Type Global Regular"/>
        <family val="1"/>
      </rPr>
      <t>8</t>
    </r>
    <r>
      <rPr>
        <sz val="12"/>
        <color theme="1"/>
        <rFont val="宋体"/>
        <family val="3"/>
        <charset val="134"/>
      </rPr>
      <t>个，</t>
    </r>
    <r>
      <rPr>
        <sz val="12"/>
        <color theme="1"/>
        <rFont val="BMW Type Global Regular"/>
        <family val="1"/>
      </rPr>
      <t>3</t>
    </r>
    <r>
      <rPr>
        <sz val="12"/>
        <color theme="1"/>
        <rFont val="宋体"/>
        <family val="3"/>
        <charset val="134"/>
      </rPr>
      <t>套）</t>
    </r>
    <phoneticPr fontId="21" type="noConversion"/>
  </si>
  <si>
    <r>
      <rPr>
        <sz val="12"/>
        <color theme="1"/>
        <rFont val="宋体"/>
        <family val="3"/>
        <charset val="134"/>
      </rPr>
      <t>接送机牌（机场高铁站各</t>
    </r>
    <r>
      <rPr>
        <sz val="12"/>
        <color theme="1"/>
        <rFont val="BMW Type Global Regular"/>
        <family val="1"/>
      </rPr>
      <t>3</t>
    </r>
    <r>
      <rPr>
        <sz val="12"/>
        <color theme="1"/>
        <rFont val="宋体"/>
        <family val="3"/>
        <charset val="134"/>
      </rPr>
      <t>个）</t>
    </r>
    <phoneticPr fontId="21" type="noConversion"/>
  </si>
  <si>
    <r>
      <rPr>
        <sz val="12"/>
        <color rgb="FF000000"/>
        <rFont val="宋体"/>
        <family val="3"/>
        <charset val="134"/>
      </rPr>
      <t>签到台桌花</t>
    </r>
    <r>
      <rPr>
        <sz val="12"/>
        <color rgb="FF000000"/>
        <rFont val="BMW Type Global Regular"/>
        <family val="1"/>
      </rPr>
      <t>&amp;</t>
    </r>
    <r>
      <rPr>
        <sz val="12"/>
        <color rgb="FF000000"/>
        <rFont val="宋体"/>
        <family val="3"/>
        <charset val="134"/>
      </rPr>
      <t>讲台花各一</t>
    </r>
    <phoneticPr fontId="21" type="noConversion"/>
  </si>
  <si>
    <t>生日蛋糕（30*50cm)</t>
    <phoneticPr fontId="21" type="noConversion"/>
  </si>
  <si>
    <t>乐队(4-5人）</t>
    <phoneticPr fontId="21" type="noConversion"/>
  </si>
  <si>
    <t>会场纸、笔、水。预估，以实际发生为准</t>
    <phoneticPr fontId="21" type="noConversion"/>
  </si>
  <si>
    <r>
      <rPr>
        <sz val="12"/>
        <rFont val="宋体"/>
        <family val="3"/>
        <charset val="134"/>
      </rPr>
      <t>活动总结视频剪辑，</t>
    </r>
    <r>
      <rPr>
        <sz val="12"/>
        <rFont val="BMW Type Global Regular"/>
        <family val="1"/>
      </rPr>
      <t>BMW CI&amp;</t>
    </r>
    <r>
      <rPr>
        <sz val="12"/>
        <rFont val="宋体"/>
        <family val="3"/>
        <charset val="134"/>
      </rPr>
      <t>风格，</t>
    </r>
    <r>
      <rPr>
        <sz val="12"/>
        <rFont val="BMW Type Global Regular"/>
        <family val="1"/>
      </rPr>
      <t>3</t>
    </r>
    <r>
      <rPr>
        <sz val="12"/>
        <rFont val="宋体"/>
        <family val="3"/>
        <charset val="134"/>
      </rPr>
      <t>分钟以内</t>
    </r>
    <phoneticPr fontId="21" type="noConversion"/>
  </si>
  <si>
    <r>
      <t>V photo</t>
    </r>
    <r>
      <rPr>
        <sz val="12"/>
        <rFont val="宋体"/>
        <family val="3"/>
        <charset val="134"/>
      </rPr>
      <t>，</t>
    </r>
    <r>
      <rPr>
        <sz val="12"/>
        <rFont val="BMW Type Global Regular"/>
        <family val="1"/>
      </rPr>
      <t>based on standard requirements</t>
    </r>
    <r>
      <rPr>
        <sz val="12"/>
        <rFont val="宋体"/>
        <family val="3"/>
        <charset val="134"/>
      </rPr>
      <t>，</t>
    </r>
    <r>
      <rPr>
        <sz val="12"/>
        <rFont val="BMW Type Global Regular"/>
        <family val="1"/>
      </rPr>
      <t xml:space="preserve">including equipment
</t>
    </r>
    <r>
      <rPr>
        <sz val="12"/>
        <rFont val="宋体"/>
        <family val="3"/>
        <charset val="134"/>
      </rPr>
      <t>云摄影，含设备，</t>
    </r>
    <r>
      <rPr>
        <sz val="12"/>
        <rFont val="BMW Type Global Regular"/>
        <family val="1"/>
      </rPr>
      <t>8</t>
    </r>
    <r>
      <rPr>
        <sz val="12"/>
        <rFont val="宋体"/>
        <family val="3"/>
        <charset val="134"/>
      </rPr>
      <t>小时工作制，</t>
    </r>
    <r>
      <rPr>
        <sz val="12"/>
        <rFont val="BMW Type Global Regular"/>
        <family val="1"/>
      </rPr>
      <t>1</t>
    </r>
    <r>
      <rPr>
        <sz val="12"/>
        <rFont val="宋体"/>
        <family val="3"/>
        <charset val="134"/>
      </rPr>
      <t>天</t>
    </r>
    <r>
      <rPr>
        <sz val="12"/>
        <rFont val="BMW Type Global Regular"/>
        <family val="1"/>
      </rPr>
      <t>2</t>
    </r>
    <r>
      <rPr>
        <sz val="12"/>
        <rFont val="宋体"/>
        <family val="3"/>
        <charset val="134"/>
      </rPr>
      <t>人</t>
    </r>
    <phoneticPr fontId="21" type="noConversion"/>
  </si>
  <si>
    <r>
      <rPr>
        <sz val="12"/>
        <rFont val="宋体"/>
        <family val="3"/>
        <charset val="134"/>
      </rPr>
      <t>摄像，</t>
    </r>
    <r>
      <rPr>
        <sz val="12"/>
        <rFont val="BMW Type Global Regular"/>
        <family val="1"/>
      </rPr>
      <t>8</t>
    </r>
    <r>
      <rPr>
        <sz val="12"/>
        <rFont val="宋体"/>
        <family val="3"/>
        <charset val="134"/>
      </rPr>
      <t>小时工作制，，</t>
    </r>
    <r>
      <rPr>
        <sz val="12"/>
        <rFont val="BMW Type Global Regular"/>
        <family val="1"/>
      </rPr>
      <t>1</t>
    </r>
    <r>
      <rPr>
        <sz val="12"/>
        <rFont val="宋体"/>
        <family val="3"/>
        <charset val="134"/>
      </rPr>
      <t>天</t>
    </r>
    <r>
      <rPr>
        <sz val="12"/>
        <rFont val="BMW Type Global Regular"/>
        <family val="1"/>
      </rPr>
      <t>2</t>
    </r>
    <r>
      <rPr>
        <sz val="12"/>
        <rFont val="宋体"/>
        <family val="3"/>
        <charset val="134"/>
      </rPr>
      <t>人</t>
    </r>
    <phoneticPr fontId="21" type="noConversion"/>
  </si>
  <si>
    <r>
      <rPr>
        <sz val="12"/>
        <color rgb="FF000000"/>
        <rFont val="宋体"/>
        <family val="3"/>
        <charset val="134"/>
      </rPr>
      <t>四场活动接送机（预计每次单趟机场考斯特</t>
    </r>
    <r>
      <rPr>
        <sz val="12"/>
        <color rgb="FF000000"/>
        <rFont val="BMW Type Global Regular"/>
        <family val="1"/>
      </rPr>
      <t>8</t>
    </r>
    <r>
      <rPr>
        <sz val="12"/>
        <color rgb="FF000000"/>
        <rFont val="宋体"/>
        <family val="3"/>
        <charset val="134"/>
      </rPr>
      <t>台，高铁站考斯特</t>
    </r>
    <r>
      <rPr>
        <sz val="12"/>
        <color rgb="FF000000"/>
        <rFont val="BMW Type Global Regular"/>
        <family val="1"/>
      </rPr>
      <t>8</t>
    </r>
    <r>
      <rPr>
        <sz val="12"/>
        <color rgb="FF000000"/>
        <rFont val="宋体"/>
        <family val="3"/>
        <charset val="134"/>
      </rPr>
      <t>台，小车</t>
    </r>
    <r>
      <rPr>
        <sz val="12"/>
        <color rgb="FF000000"/>
        <rFont val="BMW Type Global Regular"/>
        <family val="1"/>
      </rPr>
      <t>5</t>
    </r>
    <r>
      <rPr>
        <sz val="12"/>
        <color rgb="FF000000"/>
        <rFont val="宋体"/>
        <family val="3"/>
        <charset val="134"/>
      </rPr>
      <t>台</t>
    </r>
    <r>
      <rPr>
        <sz val="12"/>
        <color rgb="FF000000"/>
        <rFont val="BMW Type Global Regular"/>
        <family val="1"/>
      </rPr>
      <t>)</t>
    </r>
    <phoneticPr fontId="21" type="noConversion"/>
  </si>
  <si>
    <t>木结构画架，符合宝马标准</t>
    <phoneticPr fontId="21" type="noConversion"/>
  </si>
  <si>
    <t>每个场地20个墙画，宽：2850mm 高：1900mm，1.画面需要在高清纺织布上进行打印，画面后需要安装背衬板，保证画面的平整度，边框需要用铝合金框架收边，铝合金边框厚度20mm~30mm，画面可以进行更换</t>
    <phoneticPr fontId="21" type="noConversion"/>
  </si>
  <si>
    <t>合影区租赁</t>
    <phoneticPr fontId="21" type="noConversion"/>
  </si>
  <si>
    <t>III B 11</t>
  </si>
  <si>
    <t>III B 17</t>
  </si>
  <si>
    <t>III B 18</t>
  </si>
  <si>
    <t>water</t>
    <phoneticPr fontId="21" type="noConversion"/>
  </si>
  <si>
    <t>Unit</t>
    <phoneticPr fontId="21" type="noConversion"/>
  </si>
  <si>
    <t>4场，每场80人*4瓶</t>
    <phoneticPr fontId="21" type="noConversion"/>
  </si>
  <si>
    <t>自助晚餐，酒店内自助晚餐</t>
    <phoneticPr fontId="21" type="noConversion"/>
  </si>
  <si>
    <t>III B 19</t>
  </si>
  <si>
    <t>TV</t>
    <phoneticPr fontId="21" type="noConversion"/>
  </si>
  <si>
    <t>提词器</t>
    <phoneticPr fontId="21" type="noConversion"/>
  </si>
  <si>
    <t>合影区租赁4次台阶</t>
    <phoneticPr fontId="21" type="noConversion"/>
  </si>
  <si>
    <t>pen set</t>
    <phoneticPr fontId="21" type="noConversion"/>
  </si>
  <si>
    <t>IV A2</t>
    <phoneticPr fontId="21" type="noConversion"/>
  </si>
  <si>
    <t>IV A 4</t>
  </si>
  <si>
    <t>运费</t>
    <phoneticPr fontId="21" type="noConversion"/>
  </si>
  <si>
    <t>Material Transportation</t>
    <phoneticPr fontId="21" type="noConversion"/>
  </si>
  <si>
    <t>bag</t>
    <phoneticPr fontId="21" type="noConversion"/>
  </si>
  <si>
    <t>III B 20</t>
  </si>
  <si>
    <r>
      <rPr>
        <sz val="12"/>
        <color theme="1"/>
        <rFont val="宋体"/>
        <family val="3"/>
        <charset val="134"/>
      </rPr>
      <t>伴手礼</t>
    </r>
    <r>
      <rPr>
        <sz val="12"/>
        <color theme="1"/>
        <rFont val="BMW Type Global Regular"/>
        <family val="1"/>
      </rPr>
      <t/>
    </r>
    <phoneticPr fontId="21" type="noConversion"/>
  </si>
  <si>
    <t>袋子</t>
    <phoneticPr fontId="21" type="noConversion"/>
  </si>
  <si>
    <r>
      <rPr>
        <sz val="12"/>
        <color rgb="FF000000"/>
        <rFont val="宋体"/>
        <family val="3"/>
        <charset val="134"/>
      </rPr>
      <t>现场工作人员大交通，</t>
    </r>
    <r>
      <rPr>
        <sz val="12"/>
        <color rgb="FF000000"/>
        <rFont val="BMW Type Global Regular"/>
        <family val="1"/>
      </rPr>
      <t>4</t>
    </r>
    <r>
      <rPr>
        <sz val="12"/>
        <color rgb="FF000000"/>
        <rFont val="宋体"/>
        <family val="3"/>
        <charset val="134"/>
      </rPr>
      <t>人，往返</t>
    </r>
    <r>
      <rPr>
        <sz val="12"/>
        <color rgb="FF000000"/>
        <rFont val="BMW Type Global Regular"/>
        <family val="1"/>
      </rPr>
      <t>6</t>
    </r>
    <r>
      <rPr>
        <sz val="12"/>
        <color rgb="FF000000"/>
        <rFont val="宋体"/>
        <family val="3"/>
        <charset val="134"/>
      </rPr>
      <t>次，活动期间</t>
    </r>
    <phoneticPr fontId="21" type="noConversion"/>
  </si>
  <si>
    <r>
      <rPr>
        <sz val="12"/>
        <color rgb="FF000000"/>
        <rFont val="宋体"/>
        <family val="3"/>
        <charset val="134"/>
      </rPr>
      <t>现场工作人员房间，</t>
    </r>
    <r>
      <rPr>
        <sz val="12"/>
        <color rgb="FF000000"/>
        <rFont val="BMW Type Global Regular"/>
        <family val="1"/>
      </rPr>
      <t>4</t>
    </r>
    <r>
      <rPr>
        <sz val="12"/>
        <color rgb="FF000000"/>
        <rFont val="宋体"/>
        <family val="3"/>
        <charset val="134"/>
      </rPr>
      <t>间房，</t>
    </r>
    <r>
      <rPr>
        <sz val="12"/>
        <color rgb="FF000000"/>
        <rFont val="BMW Type Global Regular"/>
        <family val="1"/>
      </rPr>
      <t>19</t>
    </r>
    <r>
      <rPr>
        <sz val="12"/>
        <color rgb="FF000000"/>
        <rFont val="宋体"/>
        <family val="3"/>
        <charset val="134"/>
      </rPr>
      <t>间夜</t>
    </r>
    <phoneticPr fontId="21" type="noConversion"/>
  </si>
  <si>
    <t>V A 6</t>
  </si>
  <si>
    <t>签到台</t>
    <phoneticPr fontId="21" type="noConversion"/>
  </si>
  <si>
    <t>钢琴烤漆定制</t>
    <phoneticPr fontId="21" type="noConversion"/>
  </si>
  <si>
    <r>
      <rPr>
        <sz val="12"/>
        <color rgb="FF000000"/>
        <rFont val="宋体"/>
        <family val="3"/>
        <charset val="134"/>
      </rPr>
      <t>现场工作人员市内交通</t>
    </r>
    <r>
      <rPr>
        <sz val="12"/>
        <color rgb="FF000000"/>
        <rFont val="BMW Type Global Regular"/>
        <family val="1"/>
      </rPr>
      <t>8</t>
    </r>
    <r>
      <rPr>
        <sz val="12"/>
        <color rgb="FF000000"/>
        <rFont val="宋体"/>
        <family val="3"/>
        <charset val="134"/>
      </rPr>
      <t>人，</t>
    </r>
    <r>
      <rPr>
        <sz val="12"/>
        <color rgb="FF000000"/>
        <rFont val="BMW Type Global Regular"/>
        <family val="1"/>
      </rPr>
      <t>20</t>
    </r>
    <r>
      <rPr>
        <sz val="12"/>
        <color rgb="FF000000"/>
        <rFont val="宋体"/>
        <family val="3"/>
        <charset val="134"/>
      </rPr>
      <t>天</t>
    </r>
    <phoneticPr fontId="21" type="noConversion"/>
  </si>
  <si>
    <r>
      <rPr>
        <sz val="12"/>
        <color rgb="FF000000"/>
        <rFont val="宋体"/>
        <family val="3"/>
        <charset val="134"/>
      </rPr>
      <t>现场工作人员餐费</t>
    </r>
    <r>
      <rPr>
        <sz val="12"/>
        <color rgb="FF000000"/>
        <rFont val="BMW Type Global Regular"/>
        <family val="1"/>
      </rPr>
      <t>8</t>
    </r>
    <r>
      <rPr>
        <sz val="12"/>
        <color rgb="FF000000"/>
        <rFont val="宋体"/>
        <family val="3"/>
        <charset val="134"/>
      </rPr>
      <t>人，</t>
    </r>
    <r>
      <rPr>
        <sz val="12"/>
        <color rgb="FF000000"/>
        <rFont val="BMW Type Global Regular"/>
        <family val="1"/>
      </rPr>
      <t>20</t>
    </r>
    <r>
      <rPr>
        <sz val="12"/>
        <color rgb="FF000000"/>
        <rFont val="宋体"/>
        <family val="3"/>
        <charset val="134"/>
      </rPr>
      <t>天</t>
    </r>
    <phoneticPr fontId="21" type="noConversion"/>
  </si>
  <si>
    <t>V A 2</t>
    <phoneticPr fontId="21" type="noConversion"/>
  </si>
  <si>
    <t>灯光，音响等</t>
    <phoneticPr fontId="21" type="noConversion"/>
  </si>
  <si>
    <t>trainer</t>
    <phoneticPr fontId="21" type="noConversion"/>
  </si>
  <si>
    <t>III B 21</t>
  </si>
  <si>
    <t>人力资源方向讲师</t>
    <phoneticPr fontId="21" type="noConversion"/>
  </si>
  <si>
    <t>I B 2</t>
    <phoneticPr fontId="21" type="noConversion"/>
  </si>
  <si>
    <t>I B 3</t>
  </si>
  <si>
    <t>II A 1</t>
    <phoneticPr fontId="21" type="noConversion"/>
  </si>
  <si>
    <t>II A 2</t>
    <phoneticPr fontId="21" type="noConversion"/>
  </si>
  <si>
    <t>III A 3</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</si>
</sst>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00_);_(* \(#,##0.00\);_(* &quot;-&quot;??_);_(@_)"/>
    <numFmt numFmtId="177" formatCode="[$¥-804]#,##0"/>
    <numFmt numFmtId="178" formatCode="[$¥-804]#,##0.00"/>
    <numFmt numFmtId="179" formatCode="[$¥-411]#,##0"/>
    <numFmt numFmtId="180" formatCode="_(* #,##0_);_(* \(#,##0\);_(* &quot;-&quot;??_);_(@_)"/>
    <numFmt numFmtId="181" formatCode="[$-409]mmmm\ d\,\ yyyy;@"/>
    <numFmt numFmtId="182" formatCode="[$￥-804]#,##0.00;[Red][$￥-804]\-#,##0.00"/>
  </numFmts>
  <fonts count="27">
    <font>
      <sz val="11"/>
      <name val="宋体"/>
      <charset val="134"/>
    </font>
    <font>
      <sz val="12"/>
      <name val="BMW Type Global Regular"/>
      <family val="1"/>
    </font>
    <font>
      <sz val="14"/>
      <color theme="1"/>
      <name val="MINI Serif"/>
      <family val="1"/>
    </font>
    <font>
      <sz val="12"/>
      <color rgb="FF000000"/>
      <name val="BMW Type Global Regular"/>
      <family val="1"/>
    </font>
    <font>
      <b/>
      <sz val="12"/>
      <color rgb="FF000000"/>
      <name val="BMW Type Global Regular"/>
      <family val="1"/>
    </font>
    <font>
      <b/>
      <sz val="12"/>
      <name val="BMW Type Global Regular"/>
      <family val="1"/>
    </font>
    <font>
      <sz val="12"/>
      <color theme="1"/>
      <name val="BMW Type Global Regular"/>
      <family val="1"/>
    </font>
    <font>
      <sz val="11"/>
      <color rgb="FF000000"/>
      <name val="BMW Type Global Regular"/>
      <family val="1"/>
    </font>
    <font>
      <b/>
      <sz val="11"/>
      <name val="BMW Type Global Regular"/>
      <family val="1"/>
    </font>
    <font>
      <sz val="11"/>
      <name val="BMW Type Global Regular"/>
      <family val="1"/>
    </font>
    <font>
      <b/>
      <u/>
      <sz val="12"/>
      <color indexed="10"/>
      <name val="BMW Type Global Regular"/>
      <family val="1"/>
    </font>
    <font>
      <b/>
      <i/>
      <sz val="12"/>
      <color indexed="10"/>
      <name val="BMW Type Global Regular"/>
      <family val="1"/>
    </font>
    <font>
      <sz val="12"/>
      <color indexed="10"/>
      <name val="BMW Type Global Regular"/>
      <family val="1"/>
    </font>
    <font>
      <u/>
      <sz val="11"/>
      <color indexed="12"/>
      <name val="BMW Type Global Regular"/>
      <family val="1"/>
    </font>
    <font>
      <sz val="11"/>
      <color rgb="FF000000"/>
      <name val="宋体"/>
      <family val="3"/>
      <charset val="134"/>
    </font>
    <font>
      <u/>
      <sz val="11"/>
      <color rgb="FF0000FF"/>
      <name val="宋体"/>
      <family val="3"/>
      <charset val="134"/>
    </font>
    <font>
      <sz val="10"/>
      <name val="Arial"/>
      <family val="2"/>
    </font>
    <font>
      <sz val="10"/>
      <name val="Verdana"/>
      <family val="2"/>
    </font>
    <font>
      <sz val="12"/>
      <name val="宋体"/>
      <family val="3"/>
      <charset val="134"/>
    </font>
    <font>
      <sz val="12"/>
      <name val="Times New Roman"/>
      <family val="1"/>
    </font>
    <font>
      <b/>
      <sz val="12"/>
      <color rgb="FFFF0000"/>
      <name val="BMW Type Global Regular"/>
      <family val="1"/>
    </font>
    <font>
      <sz val="9"/>
      <name val="宋体"/>
      <family val="3"/>
      <charset val="134"/>
    </font>
    <font>
      <sz val="12"/>
      <color rgb="FF000000"/>
      <name val="宋体"/>
      <family val="3"/>
      <charset val="134"/>
    </font>
    <font>
      <sz val="12"/>
      <color rgb="FF000000"/>
      <name val="BMW Type Global Regular"/>
      <family val="3"/>
      <charset val="134"/>
    </font>
    <font>
      <sz val="12"/>
      <color theme="1"/>
      <name val="宋体"/>
      <family val="3"/>
      <charset val="134"/>
    </font>
    <font>
      <sz val="12"/>
      <color theme="1"/>
      <name val="BMW Type Global Regular"/>
      <family val="3"/>
      <charset val="134"/>
    </font>
    <font>
      <sz val="12"/>
      <name val="BMW Type Global Regular"/>
      <family val="3"/>
      <charset val="134"/>
    </font>
  </fonts>
  <fills count="9">
    <fill>
      <patternFill patternType="none"/>
    </fill>
    <fill>
      <patternFill patternType="gray125"/>
    </fill>
    <fill>
      <patternFill patternType="solid">
        <fgColor rgb="FFFFFF00"/>
        <bgColor indexed="64"/>
      </patternFill>
    </fill>
    <fill>
      <patternFill patternType="solid">
        <fgColor rgb="FFBED7EE"/>
        <bgColor indexed="64"/>
      </patternFill>
    </fill>
    <fill>
      <patternFill patternType="solid">
        <fgColor indexed="22"/>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
      <patternFill patternType="solid">
        <fgColor indexed="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13">
    <xf numFmtId="0" fontId="0" fillId="0" borderId="0">
      <alignment vertical="center"/>
    </xf>
    <xf numFmtId="176" fontId="14" fillId="0" borderId="0">
      <protection locked="0"/>
    </xf>
    <xf numFmtId="0" fontId="15" fillId="0" borderId="0">
      <protection locked="0"/>
    </xf>
    <xf numFmtId="177" fontId="16" fillId="0" borderId="0">
      <protection locked="0"/>
    </xf>
    <xf numFmtId="178" fontId="17" fillId="0" borderId="0">
      <protection locked="0"/>
    </xf>
    <xf numFmtId="177" fontId="17" fillId="0" borderId="0">
      <protection locked="0"/>
    </xf>
    <xf numFmtId="0" fontId="18" fillId="0" borderId="0">
      <protection locked="0"/>
    </xf>
    <xf numFmtId="178" fontId="17" fillId="0" borderId="0">
      <protection locked="0"/>
    </xf>
    <xf numFmtId="179" fontId="19" fillId="0" borderId="0">
      <protection locked="0"/>
    </xf>
    <xf numFmtId="177" fontId="14" fillId="0" borderId="0">
      <protection locked="0"/>
    </xf>
    <xf numFmtId="177" fontId="14" fillId="0" borderId="0">
      <protection locked="0"/>
    </xf>
    <xf numFmtId="178" fontId="14" fillId="0" borderId="0">
      <protection locked="0"/>
    </xf>
    <xf numFmtId="178" fontId="19" fillId="0" borderId="0">
      <protection locked="0"/>
    </xf>
  </cellStyleXfs>
  <cellXfs count="177">
    <xf numFmtId="0" fontId="0" fillId="0" borderId="0" xfId="0">
      <alignment vertical="center"/>
    </xf>
    <xf numFmtId="177" fontId="1" fillId="0" borderId="0" xfId="9" applyFont="1" applyAlignment="1" applyProtection="1">
      <alignment horizontal="left" vertical="center"/>
    </xf>
    <xf numFmtId="177" fontId="2" fillId="0" borderId="0" xfId="9" applyFont="1" applyAlignment="1" applyProtection="1">
      <alignment horizontal="left" vertical="center"/>
    </xf>
    <xf numFmtId="0" fontId="2" fillId="0" borderId="0" xfId="9" applyNumberFormat="1" applyFont="1" applyAlignment="1" applyProtection="1">
      <alignment horizontal="left" vertical="center"/>
    </xf>
    <xf numFmtId="177" fontId="3" fillId="0" borderId="0" xfId="9" applyFont="1" applyAlignment="1" applyProtection="1">
      <alignment horizontal="left" vertical="center"/>
    </xf>
    <xf numFmtId="49" fontId="3" fillId="0" borderId="0" xfId="9" applyNumberFormat="1" applyFont="1" applyAlignment="1" applyProtection="1">
      <alignment horizontal="left" vertical="center"/>
    </xf>
    <xf numFmtId="180" fontId="3" fillId="0" borderId="0" xfId="1" applyNumberFormat="1" applyFont="1" applyAlignment="1" applyProtection="1">
      <alignment horizontal="center" vertical="center"/>
    </xf>
    <xf numFmtId="180" fontId="3" fillId="0" borderId="0" xfId="1" applyNumberFormat="1" applyFont="1" applyAlignment="1" applyProtection="1">
      <alignment horizontal="left" vertical="center"/>
    </xf>
    <xf numFmtId="178" fontId="3" fillId="0" borderId="0" xfId="9" applyNumberFormat="1" applyFont="1" applyAlignment="1" applyProtection="1">
      <alignment horizontal="left" vertical="center"/>
    </xf>
    <xf numFmtId="49" fontId="4" fillId="3" borderId="2" xfId="0" applyNumberFormat="1" applyFont="1" applyFill="1" applyBorder="1" applyAlignment="1">
      <alignment horizontal="left" vertical="center"/>
    </xf>
    <xf numFmtId="0" fontId="4" fillId="3" borderId="2" xfId="0" applyFont="1" applyFill="1" applyBorder="1" applyAlignment="1">
      <alignment horizontal="left" vertical="center"/>
    </xf>
    <xf numFmtId="180" fontId="4" fillId="3" borderId="2" xfId="1" applyNumberFormat="1" applyFont="1" applyFill="1" applyBorder="1" applyAlignment="1" applyProtection="1">
      <alignment horizontal="center" vertical="center"/>
    </xf>
    <xf numFmtId="180" fontId="4" fillId="3" borderId="2" xfId="1" applyNumberFormat="1" applyFont="1" applyFill="1" applyBorder="1" applyAlignment="1" applyProtection="1">
      <alignment horizontal="left" vertical="center"/>
    </xf>
    <xf numFmtId="177" fontId="4" fillId="3" borderId="2" xfId="0" applyNumberFormat="1" applyFont="1" applyFill="1" applyBorder="1" applyAlignment="1">
      <alignment horizontal="left" vertical="center"/>
    </xf>
    <xf numFmtId="178" fontId="4" fillId="3" borderId="2" xfId="0" applyNumberFormat="1" applyFont="1" applyFill="1" applyBorder="1" applyAlignment="1">
      <alignment horizontal="left" vertical="center"/>
    </xf>
    <xf numFmtId="178" fontId="4" fillId="4" borderId="2" xfId="4" applyFont="1" applyFill="1" applyBorder="1" applyAlignment="1" applyProtection="1">
      <alignment horizontal="left" vertical="center"/>
    </xf>
    <xf numFmtId="180" fontId="4" fillId="4" borderId="2" xfId="1" applyNumberFormat="1" applyFont="1" applyFill="1" applyBorder="1" applyAlignment="1" applyProtection="1">
      <alignment horizontal="center" vertical="center"/>
    </xf>
    <xf numFmtId="180" fontId="4" fillId="4" borderId="2" xfId="1" applyNumberFormat="1" applyFont="1" applyFill="1" applyBorder="1" applyAlignment="1" applyProtection="1">
      <alignment horizontal="left" vertical="center"/>
    </xf>
    <xf numFmtId="180" fontId="4" fillId="4" borderId="2" xfId="1" applyNumberFormat="1" applyFont="1" applyFill="1" applyBorder="1" applyAlignment="1" applyProtection="1">
      <alignment horizontal="left" vertical="center" wrapText="1"/>
    </xf>
    <xf numFmtId="178" fontId="4" fillId="4" borderId="2" xfId="4" applyFont="1" applyFill="1" applyBorder="1" applyAlignment="1" applyProtection="1">
      <alignment horizontal="left" vertical="center" wrapText="1"/>
    </xf>
    <xf numFmtId="49" fontId="4" fillId="5" borderId="2" xfId="0" applyNumberFormat="1" applyFont="1" applyFill="1" applyBorder="1" applyAlignment="1">
      <alignment horizontal="left" vertical="center"/>
    </xf>
    <xf numFmtId="0" fontId="4" fillId="5" borderId="2" xfId="0" applyFont="1" applyFill="1" applyBorder="1" applyAlignment="1">
      <alignment horizontal="left" vertical="center"/>
    </xf>
    <xf numFmtId="180" fontId="4" fillId="5" borderId="2" xfId="1" applyNumberFormat="1" applyFont="1" applyFill="1" applyBorder="1" applyAlignment="1" applyProtection="1">
      <alignment horizontal="center" vertical="center"/>
    </xf>
    <xf numFmtId="180" fontId="4" fillId="5" borderId="2" xfId="1" applyNumberFormat="1" applyFont="1" applyFill="1" applyBorder="1" applyAlignment="1" applyProtection="1">
      <alignment horizontal="left" vertical="center"/>
    </xf>
    <xf numFmtId="177" fontId="4" fillId="5" borderId="2" xfId="0" applyNumberFormat="1" applyFont="1" applyFill="1" applyBorder="1" applyAlignment="1">
      <alignment horizontal="left" vertical="center"/>
    </xf>
    <xf numFmtId="178" fontId="4" fillId="5" borderId="2" xfId="0" applyNumberFormat="1" applyFont="1" applyFill="1" applyBorder="1" applyAlignment="1">
      <alignment horizontal="left" vertical="center"/>
    </xf>
    <xf numFmtId="49" fontId="4" fillId="6" borderId="3" xfId="11" applyNumberFormat="1" applyFont="1" applyFill="1" applyBorder="1" applyAlignment="1" applyProtection="1">
      <alignment horizontal="left" vertical="center"/>
    </xf>
    <xf numFmtId="178" fontId="4" fillId="6" borderId="2" xfId="12" applyFont="1" applyFill="1" applyBorder="1" applyAlignment="1" applyProtection="1">
      <alignment horizontal="left" vertical="center"/>
    </xf>
    <xf numFmtId="180" fontId="4" fillId="6" borderId="2" xfId="1" applyNumberFormat="1" applyFont="1" applyFill="1" applyBorder="1" applyAlignment="1" applyProtection="1">
      <alignment horizontal="center" vertical="center"/>
    </xf>
    <xf numFmtId="180" fontId="4" fillId="6" borderId="2" xfId="1" applyNumberFormat="1" applyFont="1" applyFill="1" applyBorder="1" applyAlignment="1" applyProtection="1">
      <alignment horizontal="left" vertical="center"/>
    </xf>
    <xf numFmtId="180" fontId="4" fillId="6" borderId="2" xfId="1" applyNumberFormat="1" applyFont="1" applyFill="1" applyBorder="1" applyAlignment="1" applyProtection="1">
      <alignment horizontal="left" vertical="center" wrapText="1"/>
    </xf>
    <xf numFmtId="178" fontId="4" fillId="6" borderId="2" xfId="7" applyFont="1" applyFill="1" applyBorder="1" applyAlignment="1" applyProtection="1">
      <alignment horizontal="left" vertical="center" wrapText="1"/>
    </xf>
    <xf numFmtId="0" fontId="3" fillId="0" borderId="2" xfId="5" applyNumberFormat="1" applyFont="1" applyBorder="1" applyAlignment="1" applyProtection="1">
      <alignment horizontal="left" vertical="center"/>
    </xf>
    <xf numFmtId="177" fontId="3" fillId="0" borderId="2" xfId="10" applyFont="1" applyBorder="1" applyAlignment="1" applyProtection="1">
      <alignment horizontal="left" vertical="center" wrapText="1"/>
    </xf>
    <xf numFmtId="180" fontId="3" fillId="0" borderId="2" xfId="1" applyNumberFormat="1" applyFont="1" applyBorder="1" applyAlignment="1" applyProtection="1">
      <alignment horizontal="center" vertical="center" wrapText="1"/>
    </xf>
    <xf numFmtId="180" fontId="1" fillId="0" borderId="2" xfId="1" applyNumberFormat="1" applyFont="1" applyBorder="1" applyAlignment="1" applyProtection="1">
      <alignment horizontal="left" vertical="center" wrapText="1"/>
    </xf>
    <xf numFmtId="177" fontId="1" fillId="7" borderId="2" xfId="9" applyFont="1" applyFill="1" applyBorder="1" applyAlignment="1" applyProtection="1">
      <alignment horizontal="left" vertical="center"/>
    </xf>
    <xf numFmtId="0" fontId="1" fillId="0" borderId="2" xfId="5" applyNumberFormat="1" applyFont="1" applyBorder="1" applyAlignment="1" applyProtection="1">
      <alignment horizontal="left" vertical="center"/>
    </xf>
    <xf numFmtId="177" fontId="1" fillId="0" borderId="2" xfId="10" applyFont="1" applyBorder="1" applyAlignment="1" applyProtection="1">
      <alignment horizontal="left" vertical="center" wrapText="1"/>
    </xf>
    <xf numFmtId="180" fontId="1" fillId="0" borderId="2" xfId="1" applyNumberFormat="1" applyFont="1" applyBorder="1" applyAlignment="1" applyProtection="1">
      <alignment horizontal="center" vertical="center" wrapText="1"/>
    </xf>
    <xf numFmtId="178" fontId="1" fillId="0" borderId="2" xfId="3" applyNumberFormat="1" applyFont="1" applyBorder="1" applyAlignment="1" applyProtection="1">
      <alignment vertical="center" wrapText="1"/>
    </xf>
    <xf numFmtId="177" fontId="4" fillId="4" borderId="4" xfId="5" applyFont="1" applyFill="1" applyBorder="1" applyAlignment="1" applyProtection="1">
      <alignment horizontal="left" vertical="center"/>
    </xf>
    <xf numFmtId="177" fontId="4" fillId="4" borderId="5" xfId="5" applyFont="1" applyFill="1" applyBorder="1" applyAlignment="1" applyProtection="1">
      <alignment horizontal="left" vertical="center"/>
    </xf>
    <xf numFmtId="180" fontId="4" fillId="4" borderId="5" xfId="1" applyNumberFormat="1" applyFont="1" applyFill="1" applyBorder="1" applyAlignment="1" applyProtection="1">
      <alignment horizontal="center" vertical="center"/>
    </xf>
    <xf numFmtId="180" fontId="4" fillId="4" borderId="5" xfId="1" applyNumberFormat="1" applyFont="1" applyFill="1" applyBorder="1" applyAlignment="1" applyProtection="1">
      <alignment horizontal="left" vertical="center"/>
    </xf>
    <xf numFmtId="180" fontId="4" fillId="4" borderId="5" xfId="1" applyNumberFormat="1" applyFont="1" applyFill="1" applyBorder="1" applyAlignment="1" applyProtection="1">
      <alignment horizontal="left" vertical="center" wrapText="1"/>
    </xf>
    <xf numFmtId="178" fontId="4" fillId="4" borderId="5" xfId="5" applyNumberFormat="1" applyFont="1" applyFill="1" applyBorder="1" applyAlignment="1" applyProtection="1">
      <alignment horizontal="left" vertical="center" wrapText="1"/>
    </xf>
    <xf numFmtId="0" fontId="2" fillId="0" borderId="2" xfId="3" applyNumberFormat="1" applyFont="1" applyBorder="1" applyAlignment="1" applyProtection="1">
      <alignment horizontal="left" vertical="center"/>
    </xf>
    <xf numFmtId="177" fontId="3" fillId="0" borderId="2" xfId="10" applyFont="1" applyBorder="1" applyAlignment="1" applyProtection="1">
      <alignment horizontal="center" vertical="center" wrapText="1"/>
    </xf>
    <xf numFmtId="177" fontId="1" fillId="0" borderId="2" xfId="10" applyFont="1" applyBorder="1" applyAlignment="1" applyProtection="1">
      <alignment vertical="center"/>
    </xf>
    <xf numFmtId="49" fontId="5" fillId="6" borderId="3" xfId="11" applyNumberFormat="1" applyFont="1" applyFill="1" applyBorder="1" applyAlignment="1" applyProtection="1">
      <alignment horizontal="left" vertical="center"/>
    </xf>
    <xf numFmtId="178" fontId="5" fillId="6" borderId="2" xfId="12" applyFont="1" applyFill="1" applyBorder="1" applyAlignment="1" applyProtection="1">
      <alignment horizontal="left" vertical="center"/>
    </xf>
    <xf numFmtId="180" fontId="5" fillId="6" borderId="2" xfId="1" applyNumberFormat="1" applyFont="1" applyFill="1" applyBorder="1" applyAlignment="1" applyProtection="1">
      <alignment horizontal="center" vertical="center"/>
    </xf>
    <xf numFmtId="180" fontId="5" fillId="6" borderId="2" xfId="1" applyNumberFormat="1" applyFont="1" applyFill="1" applyBorder="1" applyAlignment="1" applyProtection="1">
      <alignment horizontal="left" vertical="center"/>
    </xf>
    <xf numFmtId="180" fontId="5" fillId="6" borderId="2" xfId="1" applyNumberFormat="1" applyFont="1" applyFill="1" applyBorder="1" applyAlignment="1" applyProtection="1">
      <alignment horizontal="left" vertical="center" wrapText="1"/>
    </xf>
    <xf numFmtId="178" fontId="5" fillId="6" borderId="2" xfId="12" applyFont="1" applyFill="1" applyBorder="1" applyAlignment="1" applyProtection="1">
      <alignment vertical="center"/>
    </xf>
    <xf numFmtId="178" fontId="5" fillId="6" borderId="2" xfId="7" applyFont="1" applyFill="1" applyBorder="1" applyAlignment="1" applyProtection="1">
      <alignment horizontal="left" vertical="center" wrapText="1"/>
    </xf>
    <xf numFmtId="178" fontId="3" fillId="0" borderId="2" xfId="3" applyNumberFormat="1" applyFont="1" applyBorder="1" applyAlignment="1" applyProtection="1">
      <alignment horizontal="left" vertical="center" wrapText="1"/>
    </xf>
    <xf numFmtId="177" fontId="1" fillId="0" borderId="2" xfId="10" applyFont="1" applyBorder="1" applyAlignment="1" applyProtection="1">
      <alignment horizontal="right" vertical="center"/>
    </xf>
    <xf numFmtId="180" fontId="5" fillId="4" borderId="2" xfId="1" applyNumberFormat="1" applyFont="1" applyFill="1" applyBorder="1" applyAlignment="1" applyProtection="1">
      <alignment horizontal="left" vertical="center"/>
    </xf>
    <xf numFmtId="180" fontId="5" fillId="4" borderId="2" xfId="1" applyNumberFormat="1" applyFont="1" applyFill="1" applyBorder="1" applyAlignment="1" applyProtection="1">
      <alignment horizontal="left" vertical="center" wrapText="1"/>
    </xf>
    <xf numFmtId="178" fontId="5" fillId="4" borderId="2" xfId="4" applyFont="1" applyFill="1" applyBorder="1" applyAlignment="1" applyProtection="1">
      <alignment vertical="center" wrapText="1"/>
    </xf>
    <xf numFmtId="178" fontId="5" fillId="4" borderId="2" xfId="4" applyFont="1" applyFill="1" applyBorder="1" applyAlignment="1" applyProtection="1">
      <alignment horizontal="left" vertical="center" wrapText="1"/>
    </xf>
    <xf numFmtId="178" fontId="1" fillId="0" borderId="2" xfId="3" applyNumberFormat="1" applyFont="1" applyBorder="1" applyAlignment="1" applyProtection="1">
      <alignment horizontal="left" vertical="center" wrapText="1"/>
    </xf>
    <xf numFmtId="177" fontId="4" fillId="3" borderId="2" xfId="5" applyFont="1" applyFill="1" applyBorder="1" applyAlignment="1" applyProtection="1">
      <alignment horizontal="left" vertical="center" wrapText="1"/>
    </xf>
    <xf numFmtId="177" fontId="4" fillId="5" borderId="2" xfId="5" applyFont="1" applyFill="1" applyBorder="1" applyAlignment="1" applyProtection="1">
      <alignment horizontal="left" vertical="center" wrapText="1"/>
    </xf>
    <xf numFmtId="49" fontId="4" fillId="6" borderId="6" xfId="11" applyNumberFormat="1" applyFont="1" applyFill="1" applyBorder="1" applyAlignment="1" applyProtection="1">
      <alignment horizontal="left" vertical="center"/>
    </xf>
    <xf numFmtId="177" fontId="3" fillId="0" borderId="2" xfId="10" applyFont="1" applyBorder="1" applyAlignment="1" applyProtection="1">
      <alignment vertical="center" wrapText="1"/>
    </xf>
    <xf numFmtId="177" fontId="1" fillId="0" borderId="2" xfId="10" applyFont="1" applyBorder="1" applyAlignment="1" applyProtection="1">
      <alignment vertical="center" wrapText="1"/>
    </xf>
    <xf numFmtId="177" fontId="4" fillId="4" borderId="7" xfId="5" applyFont="1" applyFill="1" applyBorder="1" applyAlignment="1" applyProtection="1">
      <alignment horizontal="left" vertical="center" wrapText="1"/>
    </xf>
    <xf numFmtId="49" fontId="5" fillId="6" borderId="6" xfId="11" applyNumberFormat="1" applyFont="1" applyFill="1" applyBorder="1" applyAlignment="1" applyProtection="1">
      <alignment horizontal="left" vertical="center" wrapText="1"/>
    </xf>
    <xf numFmtId="177" fontId="3" fillId="0" borderId="2" xfId="3" applyFont="1" applyBorder="1" applyAlignment="1" applyProtection="1">
      <alignment horizontal="left" vertical="center" wrapText="1"/>
    </xf>
    <xf numFmtId="49" fontId="5" fillId="6" borderId="6" xfId="11" applyNumberFormat="1" applyFont="1" applyFill="1" applyBorder="1" applyAlignment="1" applyProtection="1">
      <alignment horizontal="left" vertical="center"/>
    </xf>
    <xf numFmtId="177" fontId="6" fillId="0" borderId="6" xfId="3" applyFont="1" applyBorder="1" applyAlignment="1" applyProtection="1">
      <alignment horizontal="left" vertical="center" wrapText="1"/>
    </xf>
    <xf numFmtId="177" fontId="1" fillId="0" borderId="2" xfId="3" applyFont="1" applyBorder="1" applyAlignment="1" applyProtection="1">
      <alignment horizontal="left" vertical="center" wrapText="1"/>
    </xf>
    <xf numFmtId="177" fontId="1" fillId="0" borderId="6" xfId="3" applyFont="1" applyBorder="1" applyAlignment="1" applyProtection="1">
      <alignment horizontal="left" vertical="center" wrapText="1"/>
    </xf>
    <xf numFmtId="177" fontId="3" fillId="0" borderId="6" xfId="3" applyFont="1" applyBorder="1" applyAlignment="1" applyProtection="1">
      <alignment horizontal="left" vertical="center" wrapText="1"/>
    </xf>
    <xf numFmtId="49" fontId="3" fillId="0" borderId="2" xfId="9" applyNumberFormat="1" applyFont="1" applyBorder="1" applyAlignment="1" applyProtection="1">
      <alignment horizontal="left" vertical="center"/>
    </xf>
    <xf numFmtId="177" fontId="3" fillId="0" borderId="2" xfId="9" applyFont="1" applyBorder="1" applyAlignment="1" applyProtection="1">
      <alignment horizontal="right" vertical="center"/>
    </xf>
    <xf numFmtId="49" fontId="4" fillId="5" borderId="8" xfId="0" applyNumberFormat="1" applyFont="1" applyFill="1" applyBorder="1" applyAlignment="1">
      <alignment horizontal="left" vertical="center"/>
    </xf>
    <xf numFmtId="0" fontId="4" fillId="5" borderId="8" xfId="0" applyFont="1" applyFill="1" applyBorder="1" applyAlignment="1">
      <alignment horizontal="left" vertical="center"/>
    </xf>
    <xf numFmtId="180" fontId="4" fillId="5" borderId="8" xfId="1" applyNumberFormat="1" applyFont="1" applyFill="1" applyBorder="1" applyAlignment="1" applyProtection="1">
      <alignment horizontal="center" vertical="center"/>
    </xf>
    <xf numFmtId="180" fontId="4" fillId="5" borderId="8" xfId="1" applyNumberFormat="1" applyFont="1" applyFill="1" applyBorder="1" applyAlignment="1" applyProtection="1">
      <alignment horizontal="left" vertical="center"/>
    </xf>
    <xf numFmtId="177" fontId="4" fillId="5" borderId="8" xfId="0" applyNumberFormat="1" applyFont="1" applyFill="1" applyBorder="1" applyAlignment="1">
      <alignment horizontal="left" vertical="center"/>
    </xf>
    <xf numFmtId="49" fontId="4" fillId="0" borderId="9" xfId="0" applyNumberFormat="1" applyFont="1" applyBorder="1" applyAlignment="1">
      <alignment horizontal="left" vertical="center"/>
    </xf>
    <xf numFmtId="0" fontId="4" fillId="0" borderId="10" xfId="0" applyFont="1" applyBorder="1" applyAlignment="1">
      <alignment horizontal="left" vertical="center"/>
    </xf>
    <xf numFmtId="180" fontId="4" fillId="0" borderId="10" xfId="1" applyNumberFormat="1" applyFont="1" applyBorder="1" applyAlignment="1" applyProtection="1">
      <alignment horizontal="center" vertical="center"/>
    </xf>
    <xf numFmtId="180" fontId="4" fillId="0" borderId="10" xfId="1" applyNumberFormat="1" applyFont="1" applyBorder="1" applyAlignment="1" applyProtection="1">
      <alignment horizontal="left" vertical="center"/>
    </xf>
    <xf numFmtId="177" fontId="4" fillId="0" borderId="10" xfId="0" applyNumberFormat="1" applyFont="1" applyBorder="1" applyAlignment="1">
      <alignment horizontal="left" vertical="center"/>
    </xf>
    <xf numFmtId="177" fontId="4" fillId="0" borderId="6" xfId="0" applyNumberFormat="1" applyFont="1" applyBorder="1" applyAlignment="1">
      <alignment horizontal="left" vertical="center"/>
    </xf>
    <xf numFmtId="49" fontId="4" fillId="5" borderId="11" xfId="0" applyNumberFormat="1" applyFont="1" applyFill="1" applyBorder="1" applyAlignment="1">
      <alignment horizontal="left" vertical="center"/>
    </xf>
    <xf numFmtId="0" fontId="4" fillId="5" borderId="11" xfId="0" applyFont="1" applyFill="1" applyBorder="1" applyAlignment="1">
      <alignment horizontal="left" vertical="center"/>
    </xf>
    <xf numFmtId="180" fontId="4" fillId="5" borderId="11" xfId="1" applyNumberFormat="1" applyFont="1" applyFill="1" applyBorder="1" applyAlignment="1" applyProtection="1">
      <alignment horizontal="center" vertical="center"/>
    </xf>
    <xf numFmtId="180" fontId="4" fillId="5" borderId="11" xfId="1" applyNumberFormat="1" applyFont="1" applyFill="1" applyBorder="1" applyAlignment="1" applyProtection="1">
      <alignment horizontal="left" vertical="center"/>
    </xf>
    <xf numFmtId="177" fontId="4" fillId="5" borderId="11" xfId="0" applyNumberFormat="1" applyFont="1" applyFill="1" applyBorder="1" applyAlignment="1">
      <alignment horizontal="left" vertical="center"/>
    </xf>
    <xf numFmtId="178" fontId="4" fillId="5" borderId="11" xfId="0" applyNumberFormat="1" applyFont="1" applyFill="1" applyBorder="1" applyAlignment="1">
      <alignment horizontal="left" vertical="center"/>
    </xf>
    <xf numFmtId="0" fontId="7" fillId="0" borderId="0" xfId="0" applyFont="1" applyAlignment="1"/>
    <xf numFmtId="0" fontId="7" fillId="0" borderId="0" xfId="0" applyFont="1" applyAlignment="1">
      <alignment horizontal="center"/>
    </xf>
    <xf numFmtId="0" fontId="1" fillId="0" borderId="0" xfId="6" applyFont="1" applyAlignment="1">
      <alignment horizontal="left" vertical="center"/>
      <protection locked="0"/>
    </xf>
    <xf numFmtId="0" fontId="5" fillId="8" borderId="12" xfId="6" applyFont="1" applyFill="1" applyBorder="1" applyAlignment="1">
      <alignment vertical="center"/>
      <protection locked="0"/>
    </xf>
    <xf numFmtId="0" fontId="1" fillId="8" borderId="0" xfId="6" applyFont="1" applyFill="1" applyAlignment="1">
      <alignment vertical="center"/>
      <protection locked="0"/>
    </xf>
    <xf numFmtId="0" fontId="8" fillId="8" borderId="9" xfId="6" applyFont="1" applyFill="1" applyBorder="1" applyAlignment="1">
      <alignment vertical="center"/>
      <protection locked="0"/>
    </xf>
    <xf numFmtId="0" fontId="9" fillId="8" borderId="10" xfId="6" applyFont="1" applyFill="1" applyBorder="1" applyAlignment="1">
      <alignment vertical="center"/>
      <protection locked="0"/>
    </xf>
    <xf numFmtId="0" fontId="1" fillId="8" borderId="10" xfId="6" applyFont="1" applyFill="1" applyBorder="1" applyAlignment="1">
      <alignment vertical="center"/>
      <protection locked="0"/>
    </xf>
    <xf numFmtId="0" fontId="8" fillId="8" borderId="12" xfId="6" applyFont="1" applyFill="1" applyBorder="1" applyAlignment="1">
      <alignment vertical="center"/>
      <protection locked="0"/>
    </xf>
    <xf numFmtId="0" fontId="9" fillId="8" borderId="0" xfId="6" applyFont="1" applyFill="1" applyAlignment="1">
      <alignment vertical="center"/>
      <protection locked="0"/>
    </xf>
    <xf numFmtId="0" fontId="8" fillId="8" borderId="13" xfId="6" applyFont="1" applyFill="1" applyBorder="1" applyAlignment="1">
      <alignment vertical="center"/>
      <protection locked="0"/>
    </xf>
    <xf numFmtId="0" fontId="9" fillId="8" borderId="14" xfId="6" applyFont="1" applyFill="1" applyBorder="1" applyAlignment="1">
      <alignment vertical="center"/>
      <protection locked="0"/>
    </xf>
    <xf numFmtId="0" fontId="1" fillId="8" borderId="14" xfId="6" applyFont="1" applyFill="1" applyBorder="1" applyAlignment="1">
      <alignment vertical="center"/>
      <protection locked="0"/>
    </xf>
    <xf numFmtId="0" fontId="9" fillId="8" borderId="12" xfId="6" applyFont="1" applyFill="1" applyBorder="1" applyAlignment="1">
      <alignment vertical="center"/>
      <protection locked="0"/>
    </xf>
    <xf numFmtId="0" fontId="9" fillId="8" borderId="15" xfId="6" applyFont="1" applyFill="1" applyBorder="1" applyAlignment="1">
      <alignment vertical="center"/>
      <protection locked="0"/>
    </xf>
    <xf numFmtId="0" fontId="9" fillId="8" borderId="1" xfId="6" applyFont="1" applyFill="1" applyBorder="1" applyAlignment="1">
      <alignment vertical="center"/>
      <protection locked="0"/>
    </xf>
    <xf numFmtId="0" fontId="1" fillId="8" borderId="1" xfId="6" applyFont="1" applyFill="1" applyBorder="1" applyAlignment="1">
      <alignment vertical="center"/>
      <protection locked="0"/>
    </xf>
    <xf numFmtId="0" fontId="5" fillId="8" borderId="13" xfId="6" applyFont="1" applyFill="1" applyBorder="1" applyAlignment="1">
      <alignment vertical="center"/>
      <protection locked="0"/>
    </xf>
    <xf numFmtId="0" fontId="1" fillId="8" borderId="12" xfId="6" applyFont="1" applyFill="1" applyBorder="1" applyAlignment="1">
      <alignment vertical="center"/>
      <protection locked="0"/>
    </xf>
    <xf numFmtId="0" fontId="1" fillId="8" borderId="15" xfId="6" applyFont="1" applyFill="1" applyBorder="1" applyAlignment="1">
      <alignment vertical="center"/>
      <protection locked="0"/>
    </xf>
    <xf numFmtId="0" fontId="1" fillId="8" borderId="1" xfId="6" applyFont="1" applyFill="1" applyBorder="1" applyAlignment="1">
      <alignment horizontal="center" vertical="center"/>
      <protection locked="0"/>
    </xf>
    <xf numFmtId="0" fontId="1" fillId="0" borderId="0" xfId="6" applyFont="1" applyAlignment="1">
      <alignment vertical="center"/>
      <protection locked="0"/>
    </xf>
    <xf numFmtId="0" fontId="5" fillId="0" borderId="0" xfId="6" applyFont="1" applyAlignment="1">
      <alignment vertical="center"/>
      <protection locked="0"/>
    </xf>
    <xf numFmtId="0" fontId="1" fillId="0" borderId="0" xfId="6" applyFont="1" applyAlignment="1">
      <alignment horizontal="center" vertical="center"/>
      <protection locked="0"/>
    </xf>
    <xf numFmtId="0" fontId="1" fillId="8" borderId="0" xfId="6" applyFont="1" applyFill="1" applyAlignment="1">
      <alignment horizontal="center" vertical="center"/>
      <protection locked="0"/>
    </xf>
    <xf numFmtId="0" fontId="1" fillId="8" borderId="16" xfId="6" applyFont="1" applyFill="1" applyBorder="1" applyAlignment="1">
      <alignment vertical="center"/>
      <protection locked="0"/>
    </xf>
    <xf numFmtId="0" fontId="1" fillId="8" borderId="6" xfId="6" applyFont="1" applyFill="1" applyBorder="1" applyAlignment="1">
      <alignment horizontal="center" vertical="center"/>
      <protection locked="0"/>
    </xf>
    <xf numFmtId="0" fontId="1" fillId="8" borderId="10" xfId="6" applyFont="1" applyFill="1" applyBorder="1" applyAlignment="1">
      <alignment horizontal="center" vertical="center"/>
      <protection locked="0"/>
    </xf>
    <xf numFmtId="0" fontId="1" fillId="8" borderId="14" xfId="6" applyFont="1" applyFill="1" applyBorder="1" applyAlignment="1">
      <alignment horizontal="center" vertical="center"/>
      <protection locked="0"/>
    </xf>
    <xf numFmtId="0" fontId="9" fillId="0" borderId="14" xfId="6" applyFont="1" applyBorder="1" applyAlignment="1">
      <alignment vertical="center"/>
      <protection locked="0"/>
    </xf>
    <xf numFmtId="0" fontId="9" fillId="0" borderId="17" xfId="6" applyFont="1" applyBorder="1" applyAlignment="1">
      <alignment vertical="center"/>
      <protection locked="0"/>
    </xf>
    <xf numFmtId="0" fontId="1" fillId="8" borderId="16" xfId="6" applyFont="1" applyFill="1" applyBorder="1" applyAlignment="1">
      <alignment horizontal="center" vertical="center"/>
      <protection locked="0"/>
    </xf>
    <xf numFmtId="0" fontId="1" fillId="0" borderId="14" xfId="6" applyFont="1" applyBorder="1" applyAlignment="1">
      <alignment vertical="center"/>
      <protection locked="0"/>
    </xf>
    <xf numFmtId="0" fontId="1" fillId="0" borderId="17" xfId="6" applyFont="1" applyBorder="1" applyAlignment="1">
      <alignment vertical="center"/>
      <protection locked="0"/>
    </xf>
    <xf numFmtId="0" fontId="5" fillId="8" borderId="10" xfId="6" applyFont="1" applyFill="1" applyBorder="1" applyAlignment="1">
      <alignment horizontal="center" vertical="center"/>
      <protection locked="0"/>
    </xf>
    <xf numFmtId="9" fontId="7" fillId="0" borderId="9" xfId="6" applyNumberFormat="1" applyFont="1" applyBorder="1" applyAlignment="1">
      <alignment horizontal="center" vertical="center"/>
      <protection locked="0"/>
    </xf>
    <xf numFmtId="177" fontId="23" fillId="0" borderId="2" xfId="10" applyFont="1" applyBorder="1" applyAlignment="1" applyProtection="1">
      <alignment horizontal="left" vertical="center" wrapText="1"/>
    </xf>
    <xf numFmtId="177" fontId="22" fillId="0" borderId="2" xfId="10" applyFont="1" applyBorder="1" applyAlignment="1" applyProtection="1">
      <alignment horizontal="left" vertical="center" wrapText="1"/>
    </xf>
    <xf numFmtId="177" fontId="23" fillId="0" borderId="2" xfId="3" applyFont="1" applyBorder="1" applyAlignment="1" applyProtection="1">
      <alignment horizontal="left" vertical="center" wrapText="1"/>
    </xf>
    <xf numFmtId="177" fontId="22" fillId="0" borderId="2" xfId="3" applyFont="1" applyBorder="1" applyAlignment="1" applyProtection="1">
      <alignment horizontal="left" vertical="center" wrapText="1"/>
    </xf>
    <xf numFmtId="177" fontId="25" fillId="0" borderId="6" xfId="3" applyFont="1" applyBorder="1" applyAlignment="1" applyProtection="1">
      <alignment horizontal="left" vertical="center" wrapText="1"/>
    </xf>
    <xf numFmtId="177" fontId="18" fillId="0" borderId="2" xfId="3" applyFont="1" applyBorder="1" applyAlignment="1" applyProtection="1">
      <alignment horizontal="left" vertical="center" wrapText="1"/>
    </xf>
    <xf numFmtId="177" fontId="23" fillId="0" borderId="6" xfId="3" applyFont="1" applyBorder="1" applyAlignment="1" applyProtection="1">
      <alignment horizontal="left" vertical="center" wrapText="1"/>
    </xf>
    <xf numFmtId="177" fontId="24" fillId="0" borderId="6" xfId="3" applyFont="1" applyBorder="1" applyAlignment="1" applyProtection="1">
      <alignment horizontal="left" vertical="center" wrapText="1"/>
    </xf>
    <xf numFmtId="177" fontId="22" fillId="0" borderId="6" xfId="3" applyFont="1" applyBorder="1" applyAlignment="1" applyProtection="1">
      <alignment horizontal="left" vertical="center" wrapText="1"/>
    </xf>
    <xf numFmtId="177" fontId="26" fillId="0" borderId="2" xfId="3" applyFont="1" applyBorder="1" applyAlignment="1" applyProtection="1">
      <alignment horizontal="left" vertical="center" wrapText="1"/>
    </xf>
    <xf numFmtId="0" fontId="1" fillId="0" borderId="0" xfId="6" applyFont="1" applyAlignment="1">
      <alignment horizontal="left" vertical="justify"/>
      <protection locked="0"/>
    </xf>
    <xf numFmtId="0" fontId="1" fillId="0" borderId="0" xfId="6" applyFont="1" applyAlignment="1">
      <alignment horizontal="center" vertical="justify"/>
      <protection locked="0"/>
    </xf>
    <xf numFmtId="0" fontId="12" fillId="8" borderId="0" xfId="6" applyFont="1" applyFill="1" applyAlignment="1">
      <alignment horizontal="left" vertical="center" wrapText="1"/>
      <protection locked="0"/>
    </xf>
    <xf numFmtId="0" fontId="12" fillId="8" borderId="0" xfId="6" applyFont="1" applyFill="1" applyAlignment="1">
      <alignment horizontal="center" vertical="center" wrapText="1"/>
      <protection locked="0"/>
    </xf>
    <xf numFmtId="0" fontId="12" fillId="8" borderId="0" xfId="6" applyFont="1" applyFill="1" applyAlignment="1">
      <alignment horizontal="left" vertical="center"/>
      <protection locked="0"/>
    </xf>
    <xf numFmtId="0" fontId="12" fillId="8" borderId="0" xfId="6" applyFont="1" applyFill="1" applyAlignment="1">
      <alignment horizontal="center" vertical="center"/>
      <protection locked="0"/>
    </xf>
    <xf numFmtId="0" fontId="1" fillId="0" borderId="0" xfId="6" applyFont="1" applyAlignment="1">
      <alignment horizontal="left" vertical="center" wrapText="1"/>
      <protection locked="0"/>
    </xf>
    <xf numFmtId="0" fontId="1" fillId="0" borderId="0" xfId="6" applyFont="1" applyAlignment="1">
      <alignment horizontal="center" vertical="center" wrapText="1"/>
      <protection locked="0"/>
    </xf>
    <xf numFmtId="0" fontId="5" fillId="0" borderId="9" xfId="6" applyFont="1" applyBorder="1" applyAlignment="1">
      <alignment horizontal="left" vertical="center"/>
      <protection locked="0"/>
    </xf>
    <xf numFmtId="0" fontId="5" fillId="0" borderId="10" xfId="6" applyFont="1" applyBorder="1" applyAlignment="1">
      <alignment horizontal="left" vertical="center"/>
      <protection locked="0"/>
    </xf>
    <xf numFmtId="182" fontId="5" fillId="0" borderId="9" xfId="6" applyNumberFormat="1" applyFont="1" applyBorder="1" applyAlignment="1" applyProtection="1">
      <alignment horizontal="center" vertical="center"/>
    </xf>
    <xf numFmtId="182" fontId="5" fillId="0" borderId="10" xfId="6" applyNumberFormat="1" applyFont="1" applyBorder="1" applyAlignment="1" applyProtection="1">
      <alignment horizontal="center" vertical="center"/>
    </xf>
    <xf numFmtId="182" fontId="5" fillId="0" borderId="6" xfId="6" applyNumberFormat="1" applyFont="1" applyBorder="1" applyAlignment="1" applyProtection="1">
      <alignment horizontal="center" vertical="center"/>
    </xf>
    <xf numFmtId="182" fontId="1" fillId="8" borderId="0" xfId="6" applyNumberFormat="1" applyFont="1" applyFill="1" applyAlignment="1">
      <alignment horizontal="center" vertical="center"/>
      <protection locked="0"/>
    </xf>
    <xf numFmtId="0" fontId="1" fillId="8" borderId="0" xfId="6" applyFont="1" applyFill="1" applyAlignment="1">
      <alignment horizontal="center" vertical="center"/>
      <protection locked="0"/>
    </xf>
    <xf numFmtId="0" fontId="10" fillId="8" borderId="0" xfId="6" applyFont="1" applyFill="1" applyAlignment="1">
      <alignment horizontal="left" vertical="center" wrapText="1"/>
      <protection locked="0"/>
    </xf>
    <xf numFmtId="0" fontId="11" fillId="8" borderId="0" xfId="6" applyFont="1" applyFill="1" applyAlignment="1">
      <alignment horizontal="left" vertical="center"/>
      <protection locked="0"/>
    </xf>
    <xf numFmtId="0" fontId="11" fillId="8" borderId="0" xfId="6" applyFont="1" applyFill="1" applyAlignment="1">
      <alignment horizontal="center" vertical="center"/>
      <protection locked="0"/>
    </xf>
    <xf numFmtId="0" fontId="13" fillId="0" borderId="2" xfId="2" applyFont="1" applyBorder="1" applyAlignment="1">
      <alignment horizontal="center" vertical="center"/>
      <protection locked="0"/>
    </xf>
    <xf numFmtId="0" fontId="9" fillId="0" borderId="2" xfId="6" applyFont="1" applyBorder="1" applyAlignment="1">
      <alignment horizontal="center" vertical="center"/>
      <protection locked="0"/>
    </xf>
    <xf numFmtId="0" fontId="8" fillId="8" borderId="9" xfId="6" applyFont="1" applyFill="1" applyBorder="1" applyAlignment="1">
      <alignment horizontal="left" vertical="center"/>
      <protection locked="0"/>
    </xf>
    <xf numFmtId="0" fontId="8" fillId="8" borderId="10" xfId="6" applyFont="1" applyFill="1" applyBorder="1" applyAlignment="1">
      <alignment horizontal="left" vertical="center"/>
      <protection locked="0"/>
    </xf>
    <xf numFmtId="182" fontId="8" fillId="0" borderId="9" xfId="6" applyNumberFormat="1" applyFont="1" applyBorder="1" applyAlignment="1" applyProtection="1">
      <alignment horizontal="center" vertical="center"/>
    </xf>
    <xf numFmtId="182" fontId="8" fillId="0" borderId="10" xfId="6" applyNumberFormat="1" applyFont="1" applyBorder="1" applyAlignment="1" applyProtection="1">
      <alignment horizontal="center" vertical="center"/>
    </xf>
    <xf numFmtId="182" fontId="8" fillId="0" borderId="6" xfId="6" applyNumberFormat="1" applyFont="1" applyBorder="1" applyAlignment="1" applyProtection="1">
      <alignment horizontal="center" vertical="center"/>
    </xf>
    <xf numFmtId="0" fontId="8" fillId="0" borderId="9" xfId="6" applyFont="1" applyBorder="1" applyAlignment="1">
      <alignment horizontal="left" vertical="center"/>
      <protection locked="0"/>
    </xf>
    <xf numFmtId="0" fontId="8" fillId="0" borderId="10" xfId="6" applyFont="1" applyBorder="1" applyAlignment="1">
      <alignment horizontal="left" vertical="center"/>
      <protection locked="0"/>
    </xf>
    <xf numFmtId="0" fontId="1" fillId="0" borderId="0" xfId="6" applyFont="1" applyAlignment="1">
      <alignment horizontal="left" vertical="center"/>
      <protection locked="0"/>
    </xf>
    <xf numFmtId="0" fontId="1" fillId="0" borderId="0" xfId="6" applyFont="1" applyAlignment="1">
      <alignment horizontal="center" vertical="center"/>
      <protection locked="0"/>
    </xf>
    <xf numFmtId="181" fontId="9" fillId="0" borderId="9" xfId="6" applyNumberFormat="1" applyFont="1" applyBorder="1" applyAlignment="1">
      <alignment horizontal="center" vertical="center"/>
      <protection locked="0"/>
    </xf>
    <xf numFmtId="181" fontId="9" fillId="0" borderId="10" xfId="6" applyNumberFormat="1" applyFont="1" applyBorder="1" applyAlignment="1">
      <alignment horizontal="center" vertical="center"/>
      <protection locked="0"/>
    </xf>
    <xf numFmtId="181" fontId="9" fillId="0" borderId="6" xfId="6" applyNumberFormat="1" applyFont="1" applyBorder="1" applyAlignment="1">
      <alignment horizontal="center" vertical="center"/>
      <protection locked="0"/>
    </xf>
    <xf numFmtId="1" fontId="9" fillId="0" borderId="2" xfId="6" applyNumberFormat="1" applyFont="1" applyBorder="1" applyAlignment="1">
      <alignment horizontal="center" vertical="center"/>
      <protection locked="0"/>
    </xf>
    <xf numFmtId="49" fontId="4" fillId="2" borderId="1" xfId="9" applyNumberFormat="1" applyFont="1" applyFill="1" applyBorder="1" applyAlignment="1" applyProtection="1">
      <alignment horizontal="left" vertical="center"/>
    </xf>
    <xf numFmtId="49" fontId="4" fillId="2" borderId="1" xfId="9" applyNumberFormat="1" applyFont="1" applyFill="1" applyBorder="1" applyAlignment="1" applyProtection="1">
      <alignment horizontal="center" vertical="center"/>
    </xf>
  </cellXfs>
  <cellStyles count="13">
    <cellStyle name="Normal 2" xfId="9" xr:uid="{00000000-0005-0000-0000-000037000000}"/>
    <cellStyle name="Normal 2 2" xfId="5" xr:uid="{00000000-0005-0000-0000-000033000000}"/>
    <cellStyle name="Normal 2 2 2 3" xfId="4" xr:uid="{00000000-0005-0000-0000-000032000000}"/>
    <cellStyle name="Normal 2 2 3 2" xfId="7" xr:uid="{00000000-0005-0000-0000-000035000000}"/>
    <cellStyle name="Normal 3" xfId="10" xr:uid="{00000000-0005-0000-0000-000038000000}"/>
    <cellStyle name="Normal 3 7" xfId="6" xr:uid="{00000000-0005-0000-0000-000034000000}"/>
    <cellStyle name="Normal_mck_ceocircle_20060228 2" xfId="3" xr:uid="{00000000-0005-0000-0000-000031000000}"/>
    <cellStyle name="常规" xfId="0" builtinId="0"/>
    <cellStyle name="常规 5 2 2 3" xfId="11" xr:uid="{00000000-0005-0000-0000-000039000000}"/>
    <cellStyle name="超链接" xfId="2" builtinId="8"/>
    <cellStyle name="千位分隔" xfId="1" builtinId="3"/>
    <cellStyle name="样式 1 2 2 2" xfId="12" xr:uid="{00000000-0005-0000-0000-00003A000000}"/>
    <cellStyle name="样式 1 2 2 2 2 2" xfId="8"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itian@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view="pageBreakPreview" zoomScaleNormal="90" workbookViewId="0">
      <selection activeCell="A20" sqref="A20:L20"/>
    </sheetView>
  </sheetViews>
  <sheetFormatPr defaultColWidth="11.53515625" defaultRowHeight="14.15"/>
  <cols>
    <col min="1" max="3" width="10.69140625" style="96" customWidth="1"/>
    <col min="4" max="8" width="10.53515625" style="96" customWidth="1"/>
    <col min="9" max="9" width="8.07421875" style="97" customWidth="1"/>
    <col min="10" max="12" width="12.53515625" style="96" customWidth="1"/>
    <col min="13" max="16384" width="11.53515625" style="96"/>
  </cols>
  <sheetData>
    <row r="1" spans="1:12" ht="15.45">
      <c r="A1" s="169"/>
      <c r="B1" s="169"/>
      <c r="C1" s="169"/>
      <c r="D1" s="169"/>
      <c r="E1" s="169"/>
      <c r="F1" s="169"/>
      <c r="G1" s="169"/>
      <c r="H1" s="169"/>
      <c r="I1" s="170"/>
      <c r="J1" s="169"/>
      <c r="K1" s="169"/>
      <c r="L1" s="169"/>
    </row>
    <row r="2" spans="1:12" ht="51" customHeight="1">
      <c r="A2" s="99"/>
      <c r="B2" s="100"/>
      <c r="C2" s="100"/>
      <c r="D2" s="100"/>
      <c r="E2" s="100"/>
      <c r="F2" s="100"/>
      <c r="G2" s="100"/>
      <c r="H2" s="100"/>
      <c r="I2" s="120"/>
      <c r="J2" s="100"/>
      <c r="K2" s="100"/>
      <c r="L2" s="121"/>
    </row>
    <row r="3" spans="1:12" ht="16" customHeight="1">
      <c r="A3" s="101" t="s">
        <v>0</v>
      </c>
      <c r="B3" s="102"/>
      <c r="C3" s="102"/>
      <c r="D3" s="102"/>
      <c r="E3" s="102"/>
      <c r="F3" s="102"/>
      <c r="G3" s="102"/>
      <c r="H3" s="103"/>
      <c r="I3" s="122"/>
      <c r="J3" s="161" t="s">
        <v>1</v>
      </c>
      <c r="K3" s="161"/>
      <c r="L3" s="161"/>
    </row>
    <row r="4" spans="1:12" ht="16" customHeight="1">
      <c r="A4" s="101" t="s">
        <v>2</v>
      </c>
      <c r="B4" s="102"/>
      <c r="C4" s="102"/>
      <c r="D4" s="102"/>
      <c r="E4" s="102"/>
      <c r="F4" s="102"/>
      <c r="G4" s="102"/>
      <c r="H4" s="103"/>
      <c r="I4" s="123"/>
      <c r="J4" s="171">
        <v>45246</v>
      </c>
      <c r="K4" s="172"/>
      <c r="L4" s="173"/>
    </row>
    <row r="5" spans="1:12" ht="16" customHeight="1">
      <c r="A5" s="104" t="s">
        <v>3</v>
      </c>
      <c r="B5" s="105"/>
      <c r="C5" s="105"/>
      <c r="D5" s="105"/>
      <c r="E5" s="105"/>
      <c r="F5" s="105"/>
      <c r="G5" s="105"/>
      <c r="H5" s="100"/>
      <c r="I5" s="120"/>
      <c r="J5" s="174"/>
      <c r="K5" s="174"/>
      <c r="L5" s="174"/>
    </row>
    <row r="6" spans="1:12" ht="16" customHeight="1">
      <c r="A6" s="106" t="s">
        <v>4</v>
      </c>
      <c r="B6" s="107"/>
      <c r="C6" s="107"/>
      <c r="D6" s="107"/>
      <c r="E6" s="107"/>
      <c r="F6" s="107"/>
      <c r="G6" s="107"/>
      <c r="H6" s="108"/>
      <c r="I6" s="124"/>
      <c r="J6" s="125"/>
      <c r="K6" s="125"/>
      <c r="L6" s="126"/>
    </row>
    <row r="7" spans="1:12" ht="16" customHeight="1">
      <c r="A7" s="109"/>
      <c r="B7" s="105" t="s">
        <v>5</v>
      </c>
      <c r="C7" s="105"/>
      <c r="D7" s="105"/>
      <c r="E7" s="105"/>
      <c r="F7" s="105"/>
      <c r="G7" s="105"/>
      <c r="H7" s="100"/>
      <c r="I7" s="127"/>
      <c r="J7" s="161" t="s">
        <v>6</v>
      </c>
      <c r="K7" s="161"/>
      <c r="L7" s="161"/>
    </row>
    <row r="8" spans="1:12" ht="16" customHeight="1">
      <c r="A8" s="109"/>
      <c r="B8" s="105" t="s">
        <v>7</v>
      </c>
      <c r="C8" s="105"/>
      <c r="D8" s="105" t="s">
        <v>8</v>
      </c>
      <c r="E8" s="105"/>
      <c r="F8" s="105"/>
      <c r="G8" s="105"/>
      <c r="H8" s="100"/>
      <c r="I8" s="120"/>
      <c r="J8" s="161" t="s">
        <v>9</v>
      </c>
      <c r="K8" s="161"/>
      <c r="L8" s="161"/>
    </row>
    <row r="9" spans="1:12" ht="16" customHeight="1">
      <c r="A9" s="109"/>
      <c r="B9" s="105"/>
      <c r="C9" s="105"/>
      <c r="D9" s="105" t="s">
        <v>10</v>
      </c>
      <c r="E9" s="105"/>
      <c r="F9" s="105"/>
      <c r="G9" s="105"/>
      <c r="H9" s="100"/>
      <c r="I9" s="120"/>
      <c r="J9" s="161" t="s">
        <v>11</v>
      </c>
      <c r="K9" s="161"/>
      <c r="L9" s="161"/>
    </row>
    <row r="10" spans="1:12" ht="16" customHeight="1">
      <c r="A10" s="109"/>
      <c r="B10" s="105"/>
      <c r="C10" s="105"/>
      <c r="D10" s="105" t="s">
        <v>12</v>
      </c>
      <c r="E10" s="105"/>
      <c r="F10" s="105"/>
      <c r="G10" s="105"/>
      <c r="H10" s="100"/>
      <c r="I10" s="120"/>
      <c r="J10" s="161" t="s">
        <v>13</v>
      </c>
      <c r="K10" s="161"/>
      <c r="L10" s="161"/>
    </row>
    <row r="11" spans="1:12" ht="16" customHeight="1">
      <c r="A11" s="109"/>
      <c r="B11" s="105"/>
      <c r="C11" s="105"/>
      <c r="D11" s="105" t="s">
        <v>14</v>
      </c>
      <c r="E11" s="105"/>
      <c r="F11" s="105"/>
      <c r="G11" s="105"/>
      <c r="H11" s="100"/>
      <c r="I11" s="120"/>
      <c r="J11" s="161">
        <v>15614419726</v>
      </c>
      <c r="K11" s="161"/>
      <c r="L11" s="161"/>
    </row>
    <row r="12" spans="1:12" ht="16" customHeight="1">
      <c r="A12" s="109"/>
      <c r="B12" s="105"/>
      <c r="C12" s="105"/>
      <c r="D12" s="105" t="s">
        <v>15</v>
      </c>
      <c r="E12" s="105"/>
      <c r="F12" s="105"/>
      <c r="G12" s="105"/>
      <c r="H12" s="100"/>
      <c r="I12" s="120"/>
      <c r="J12" s="161"/>
      <c r="K12" s="161"/>
      <c r="L12" s="161"/>
    </row>
    <row r="13" spans="1:12" ht="16" customHeight="1">
      <c r="A13" s="110"/>
      <c r="B13" s="111"/>
      <c r="C13" s="111"/>
      <c r="D13" s="111" t="s">
        <v>16</v>
      </c>
      <c r="E13" s="111"/>
      <c r="F13" s="111"/>
      <c r="G13" s="111"/>
      <c r="H13" s="112"/>
      <c r="I13" s="116"/>
      <c r="J13" s="160" t="s">
        <v>17</v>
      </c>
      <c r="K13" s="161"/>
      <c r="L13" s="161"/>
    </row>
    <row r="14" spans="1:12" ht="24" customHeight="1">
      <c r="A14" s="113" t="s">
        <v>18</v>
      </c>
      <c r="B14" s="108"/>
      <c r="C14" s="108"/>
      <c r="D14" s="108"/>
      <c r="E14" s="108"/>
      <c r="F14" s="108"/>
      <c r="G14" s="108"/>
      <c r="H14" s="108"/>
      <c r="I14" s="124"/>
      <c r="J14" s="128"/>
      <c r="K14" s="128"/>
      <c r="L14" s="129"/>
    </row>
    <row r="15" spans="1:12" ht="24" customHeight="1">
      <c r="A15" s="99" t="s">
        <v>19</v>
      </c>
      <c r="B15" s="100"/>
      <c r="C15" s="100"/>
      <c r="D15" s="162" t="s">
        <v>20</v>
      </c>
      <c r="E15" s="163"/>
      <c r="F15" s="163"/>
      <c r="G15" s="163"/>
      <c r="H15" s="163"/>
      <c r="I15" s="130"/>
      <c r="J15" s="164">
        <f>Detail!H2</f>
        <v>1877600</v>
      </c>
      <c r="K15" s="165"/>
      <c r="L15" s="166"/>
    </row>
    <row r="16" spans="1:12" ht="24" customHeight="1">
      <c r="A16" s="114"/>
      <c r="B16" s="100"/>
      <c r="C16" s="100"/>
      <c r="D16" s="167" t="s">
        <v>21</v>
      </c>
      <c r="E16" s="168"/>
      <c r="F16" s="168"/>
      <c r="G16" s="168"/>
      <c r="H16" s="168"/>
      <c r="I16" s="131">
        <v>0.06</v>
      </c>
      <c r="J16" s="164">
        <f>J15*6%</f>
        <v>112656</v>
      </c>
      <c r="K16" s="165"/>
      <c r="L16" s="166"/>
    </row>
    <row r="17" spans="1:12" ht="24" customHeight="1">
      <c r="A17" s="115"/>
      <c r="B17" s="116"/>
      <c r="C17" s="112"/>
      <c r="D17" s="150" t="s">
        <v>22</v>
      </c>
      <c r="E17" s="151"/>
      <c r="F17" s="151"/>
      <c r="G17" s="151"/>
      <c r="H17" s="151"/>
      <c r="I17" s="122"/>
      <c r="J17" s="152">
        <f>J15+J16</f>
        <v>1990256</v>
      </c>
      <c r="K17" s="153"/>
      <c r="L17" s="154"/>
    </row>
    <row r="18" spans="1:12" ht="20.05" customHeight="1">
      <c r="A18" s="100"/>
      <c r="B18" s="100"/>
      <c r="C18" s="100"/>
      <c r="D18" s="100"/>
      <c r="E18" s="100"/>
      <c r="F18" s="100"/>
      <c r="G18" s="100"/>
      <c r="H18" s="100"/>
      <c r="I18" s="120"/>
      <c r="J18" s="155"/>
      <c r="K18" s="156"/>
      <c r="L18" s="156"/>
    </row>
    <row r="19" spans="1:12" ht="20.05" customHeight="1">
      <c r="A19" s="157" t="s">
        <v>23</v>
      </c>
      <c r="B19" s="158"/>
      <c r="C19" s="158"/>
      <c r="D19" s="158"/>
      <c r="E19" s="158"/>
      <c r="F19" s="158"/>
      <c r="G19" s="158"/>
      <c r="H19" s="158"/>
      <c r="I19" s="159"/>
      <c r="J19" s="158"/>
      <c r="K19" s="158"/>
      <c r="L19" s="158"/>
    </row>
    <row r="20" spans="1:12" ht="20.05" customHeight="1">
      <c r="A20" s="144" t="s">
        <v>24</v>
      </c>
      <c r="B20" s="146"/>
      <c r="C20" s="146"/>
      <c r="D20" s="146"/>
      <c r="E20" s="146"/>
      <c r="F20" s="146"/>
      <c r="G20" s="146"/>
      <c r="H20" s="146"/>
      <c r="I20" s="147"/>
      <c r="J20" s="146"/>
      <c r="K20" s="146"/>
      <c r="L20" s="146"/>
    </row>
    <row r="21" spans="1:12" ht="20.05" customHeight="1">
      <c r="A21" s="144" t="s">
        <v>25</v>
      </c>
      <c r="B21" s="144"/>
      <c r="C21" s="144"/>
      <c r="D21" s="144"/>
      <c r="E21" s="144"/>
      <c r="F21" s="144"/>
      <c r="G21" s="144"/>
      <c r="H21" s="144"/>
      <c r="I21" s="145"/>
      <c r="J21" s="144"/>
      <c r="K21" s="144"/>
      <c r="L21" s="144"/>
    </row>
    <row r="22" spans="1:12" ht="20.05" customHeight="1">
      <c r="A22" s="144" t="s">
        <v>26</v>
      </c>
      <c r="B22" s="144"/>
      <c r="C22" s="144"/>
      <c r="D22" s="144"/>
      <c r="E22" s="144"/>
      <c r="F22" s="144"/>
      <c r="G22" s="144"/>
      <c r="H22" s="144"/>
      <c r="I22" s="145"/>
      <c r="J22" s="144"/>
      <c r="K22" s="144"/>
      <c r="L22" s="144"/>
    </row>
    <row r="23" spans="1:12" ht="20.05" customHeight="1">
      <c r="A23" s="144" t="s">
        <v>27</v>
      </c>
      <c r="B23" s="144"/>
      <c r="C23" s="144"/>
      <c r="D23" s="144"/>
      <c r="E23" s="144"/>
      <c r="F23" s="144"/>
      <c r="G23" s="144"/>
      <c r="H23" s="144"/>
      <c r="I23" s="145"/>
      <c r="J23" s="144"/>
      <c r="K23" s="144"/>
      <c r="L23" s="144"/>
    </row>
    <row r="24" spans="1:12" ht="20.05" customHeight="1">
      <c r="A24" s="144" t="s">
        <v>28</v>
      </c>
      <c r="B24" s="146"/>
      <c r="C24" s="146"/>
      <c r="D24" s="146"/>
      <c r="E24" s="146"/>
      <c r="F24" s="146"/>
      <c r="G24" s="146"/>
      <c r="H24" s="146"/>
      <c r="I24" s="147"/>
      <c r="J24" s="146"/>
      <c r="K24" s="146"/>
      <c r="L24" s="146"/>
    </row>
    <row r="25" spans="1:12" ht="20.05" customHeight="1">
      <c r="A25" s="117"/>
      <c r="B25" s="117"/>
      <c r="C25" s="117"/>
      <c r="D25" s="117"/>
      <c r="E25" s="117"/>
      <c r="F25" s="117"/>
      <c r="G25" s="117"/>
      <c r="H25" s="117"/>
      <c r="I25" s="119"/>
      <c r="J25" s="117"/>
      <c r="K25" s="117"/>
      <c r="L25" s="117"/>
    </row>
    <row r="26" spans="1:12" ht="20.05" customHeight="1">
      <c r="A26" s="117"/>
      <c r="B26" s="117"/>
      <c r="C26" s="117"/>
      <c r="D26" s="117"/>
      <c r="E26" s="117"/>
      <c r="F26" s="117"/>
      <c r="G26" s="117"/>
      <c r="H26" s="117"/>
      <c r="I26" s="119"/>
      <c r="J26" s="117"/>
      <c r="K26" s="117"/>
      <c r="L26" s="117"/>
    </row>
    <row r="27" spans="1:12" ht="20.05" customHeight="1">
      <c r="A27" s="117" t="s">
        <v>29</v>
      </c>
      <c r="B27" s="117"/>
      <c r="C27" s="117"/>
      <c r="D27" s="117"/>
      <c r="E27" s="117"/>
      <c r="F27" s="117" t="s">
        <v>30</v>
      </c>
      <c r="G27" s="117" t="s">
        <v>31</v>
      </c>
      <c r="H27" s="117"/>
      <c r="I27" s="119"/>
      <c r="J27" s="117"/>
      <c r="K27" s="117"/>
      <c r="L27" s="117"/>
    </row>
    <row r="28" spans="1:12" ht="20.05" customHeight="1">
      <c r="A28" s="117"/>
      <c r="B28" s="117"/>
      <c r="C28" s="117"/>
      <c r="D28" s="117"/>
      <c r="E28" s="117"/>
      <c r="F28" s="117"/>
      <c r="G28" s="117"/>
      <c r="H28" s="117"/>
      <c r="I28" s="119"/>
      <c r="J28" s="117"/>
      <c r="K28" s="117"/>
      <c r="L28" s="117"/>
    </row>
    <row r="29" spans="1:12" ht="20.05" customHeight="1">
      <c r="A29" s="117"/>
      <c r="B29" s="117"/>
      <c r="C29" s="117"/>
      <c r="D29" s="117"/>
      <c r="E29" s="117"/>
      <c r="F29" s="117"/>
      <c r="G29" s="117"/>
      <c r="H29" s="117"/>
      <c r="I29" s="119"/>
      <c r="J29" s="117"/>
      <c r="K29" s="117"/>
      <c r="L29" s="117"/>
    </row>
    <row r="30" spans="1:12" ht="20.05" customHeight="1">
      <c r="A30" s="118" t="s">
        <v>32</v>
      </c>
      <c r="B30" s="117"/>
      <c r="C30" s="117"/>
      <c r="D30" s="117"/>
      <c r="E30" s="117"/>
      <c r="F30" s="117"/>
      <c r="G30" s="117"/>
      <c r="H30" s="117"/>
      <c r="I30" s="119"/>
      <c r="J30" s="117"/>
      <c r="K30" s="117"/>
      <c r="L30" s="117"/>
    </row>
    <row r="31" spans="1:12" ht="20.05" customHeight="1">
      <c r="A31" s="98">
        <v>1</v>
      </c>
      <c r="B31" s="117" t="s">
        <v>33</v>
      </c>
      <c r="C31" s="117"/>
      <c r="D31" s="117"/>
      <c r="E31" s="117"/>
      <c r="F31" s="117"/>
      <c r="G31" s="117"/>
      <c r="H31" s="117"/>
      <c r="I31" s="119"/>
      <c r="J31" s="117"/>
      <c r="K31" s="117"/>
      <c r="L31" s="117"/>
    </row>
    <row r="32" spans="1:12" ht="20.05" customHeight="1">
      <c r="A32" s="98"/>
      <c r="B32" s="117" t="s">
        <v>34</v>
      </c>
      <c r="C32" s="117"/>
      <c r="D32" s="117"/>
      <c r="E32" s="117"/>
      <c r="F32" s="117"/>
      <c r="G32" s="117"/>
      <c r="H32" s="117"/>
      <c r="I32" s="119"/>
      <c r="J32" s="117"/>
      <c r="K32" s="117"/>
      <c r="L32" s="117"/>
    </row>
    <row r="33" spans="1:12" ht="20.05" customHeight="1">
      <c r="A33" s="98"/>
      <c r="B33" s="117" t="s">
        <v>35</v>
      </c>
      <c r="C33" s="117"/>
      <c r="D33" s="117"/>
      <c r="E33" s="117"/>
      <c r="F33" s="117"/>
      <c r="G33" s="117"/>
      <c r="H33" s="117"/>
      <c r="I33" s="119"/>
      <c r="J33" s="117"/>
      <c r="K33" s="117"/>
      <c r="L33" s="117"/>
    </row>
    <row r="34" spans="1:12" ht="20.05" customHeight="1">
      <c r="A34" s="98">
        <v>2</v>
      </c>
      <c r="B34" s="148" t="s">
        <v>36</v>
      </c>
      <c r="C34" s="148"/>
      <c r="D34" s="148"/>
      <c r="E34" s="148"/>
      <c r="F34" s="148"/>
      <c r="G34" s="148"/>
      <c r="H34" s="148"/>
      <c r="I34" s="149"/>
      <c r="J34" s="148"/>
      <c r="K34" s="148"/>
      <c r="L34" s="148"/>
    </row>
    <row r="35" spans="1:12" ht="20.05" customHeight="1">
      <c r="A35" s="117"/>
      <c r="B35" s="117" t="s">
        <v>37</v>
      </c>
      <c r="C35" s="117"/>
      <c r="D35" s="117"/>
      <c r="E35" s="117"/>
      <c r="F35" s="117"/>
      <c r="G35" s="117"/>
      <c r="H35" s="117"/>
      <c r="I35" s="119"/>
      <c r="J35" s="117"/>
      <c r="K35" s="117"/>
      <c r="L35" s="117"/>
    </row>
    <row r="36" spans="1:12" ht="20.05" customHeight="1">
      <c r="A36" s="98">
        <v>3</v>
      </c>
      <c r="B36" s="117" t="s">
        <v>38</v>
      </c>
      <c r="C36" s="117"/>
      <c r="D36" s="117"/>
      <c r="E36" s="117"/>
      <c r="F36" s="117"/>
      <c r="G36" s="117"/>
      <c r="H36" s="117"/>
      <c r="I36" s="119"/>
      <c r="J36" s="117"/>
      <c r="K36" s="117"/>
      <c r="L36" s="117"/>
    </row>
    <row r="37" spans="1:12" ht="20.05" customHeight="1">
      <c r="A37" s="117"/>
      <c r="B37" s="117" t="s">
        <v>39</v>
      </c>
      <c r="C37" s="117"/>
      <c r="D37" s="117"/>
      <c r="E37" s="117"/>
      <c r="F37" s="117"/>
      <c r="G37" s="117"/>
      <c r="H37" s="117"/>
      <c r="I37" s="119"/>
      <c r="J37" s="117"/>
      <c r="K37" s="117"/>
      <c r="L37" s="117"/>
    </row>
    <row r="38" spans="1:12" ht="20.05" customHeight="1">
      <c r="A38" s="98">
        <v>4</v>
      </c>
      <c r="B38" s="117" t="s">
        <v>40</v>
      </c>
      <c r="C38" s="117"/>
      <c r="D38" s="117"/>
      <c r="E38" s="117"/>
      <c r="F38" s="117"/>
      <c r="G38" s="117"/>
      <c r="H38" s="117"/>
      <c r="I38" s="119"/>
      <c r="J38" s="117"/>
      <c r="K38" s="117"/>
      <c r="L38" s="117"/>
    </row>
    <row r="39" spans="1:12" ht="20.05" customHeight="1">
      <c r="A39" s="118" t="s">
        <v>41</v>
      </c>
      <c r="B39" s="117"/>
      <c r="C39" s="117"/>
      <c r="D39" s="117"/>
      <c r="E39" s="117"/>
      <c r="F39" s="117"/>
      <c r="G39" s="117"/>
      <c r="H39" s="117"/>
      <c r="I39" s="119"/>
      <c r="J39" s="117"/>
      <c r="K39" s="117"/>
      <c r="L39" s="117"/>
    </row>
    <row r="40" spans="1:12" ht="33" customHeight="1">
      <c r="A40" s="98">
        <v>1</v>
      </c>
      <c r="B40" s="142" t="s">
        <v>42</v>
      </c>
      <c r="C40" s="142"/>
      <c r="D40" s="142"/>
      <c r="E40" s="142"/>
      <c r="F40" s="142"/>
      <c r="G40" s="142"/>
      <c r="H40" s="142"/>
      <c r="I40" s="143"/>
      <c r="J40" s="142"/>
      <c r="K40" s="142"/>
      <c r="L40" s="142"/>
    </row>
    <row r="41" spans="1:12" ht="33" customHeight="1">
      <c r="A41" s="98"/>
      <c r="B41" s="142" t="s">
        <v>43</v>
      </c>
      <c r="C41" s="142"/>
      <c r="D41" s="142"/>
      <c r="E41" s="142"/>
      <c r="F41" s="142"/>
      <c r="G41" s="142"/>
      <c r="H41" s="142"/>
      <c r="I41" s="143"/>
      <c r="J41" s="142"/>
      <c r="K41" s="142"/>
      <c r="L41" s="142"/>
    </row>
    <row r="42" spans="1:12" ht="25" customHeight="1">
      <c r="A42" s="98">
        <v>2</v>
      </c>
      <c r="B42" s="117" t="s">
        <v>44</v>
      </c>
      <c r="C42" s="117"/>
      <c r="D42" s="117"/>
      <c r="E42" s="117"/>
      <c r="F42" s="117"/>
      <c r="G42" s="117"/>
      <c r="H42" s="117"/>
      <c r="I42" s="119"/>
      <c r="J42" s="117"/>
      <c r="K42" s="117"/>
      <c r="L42" s="117"/>
    </row>
    <row r="43" spans="1:12" ht="25" customHeight="1">
      <c r="A43" s="98"/>
      <c r="B43" s="117" t="s">
        <v>45</v>
      </c>
      <c r="C43" s="117"/>
      <c r="D43" s="117"/>
      <c r="E43" s="117"/>
      <c r="F43" s="117"/>
      <c r="G43" s="117"/>
      <c r="H43" s="117"/>
      <c r="I43" s="119"/>
      <c r="J43" s="117"/>
      <c r="K43" s="117"/>
      <c r="L43" s="117"/>
    </row>
    <row r="44" spans="1:12" ht="33" customHeight="1">
      <c r="A44" s="98"/>
      <c r="B44" s="142" t="s">
        <v>46</v>
      </c>
      <c r="C44" s="142"/>
      <c r="D44" s="142"/>
      <c r="E44" s="142"/>
      <c r="F44" s="142"/>
      <c r="G44" s="142"/>
      <c r="H44" s="142"/>
      <c r="I44" s="143"/>
      <c r="J44" s="142"/>
      <c r="K44" s="142"/>
      <c r="L44" s="142"/>
    </row>
    <row r="45" spans="1:12" ht="25" customHeight="1">
      <c r="A45" s="98">
        <v>3</v>
      </c>
      <c r="B45" s="117" t="s">
        <v>47</v>
      </c>
      <c r="C45" s="117"/>
      <c r="D45" s="117"/>
      <c r="E45" s="117"/>
      <c r="F45" s="117"/>
      <c r="G45" s="117"/>
      <c r="H45" s="117"/>
      <c r="I45" s="119"/>
      <c r="J45" s="117"/>
      <c r="K45" s="117"/>
      <c r="L45" s="117"/>
    </row>
    <row r="46" spans="1:12" ht="25" customHeight="1">
      <c r="A46" s="117"/>
      <c r="B46" s="117" t="s">
        <v>48</v>
      </c>
      <c r="C46" s="117"/>
      <c r="D46" s="117"/>
      <c r="E46" s="117"/>
      <c r="F46" s="117"/>
      <c r="G46" s="117"/>
      <c r="H46" s="117"/>
      <c r="I46" s="119"/>
      <c r="J46" s="117"/>
      <c r="K46" s="117"/>
      <c r="L46" s="117"/>
    </row>
    <row r="47" spans="1:12" ht="25" customHeight="1">
      <c r="A47" s="98">
        <v>4</v>
      </c>
      <c r="B47" s="117" t="s">
        <v>49</v>
      </c>
      <c r="C47" s="117"/>
      <c r="D47" s="117"/>
      <c r="E47" s="117"/>
      <c r="F47" s="117"/>
      <c r="G47" s="117"/>
      <c r="H47" s="117"/>
      <c r="I47" s="119"/>
      <c r="J47" s="117"/>
      <c r="K47" s="117"/>
      <c r="L47" s="117"/>
    </row>
    <row r="48" spans="1:12" ht="15.45">
      <c r="A48" s="117"/>
      <c r="B48" s="117"/>
      <c r="C48" s="117"/>
      <c r="D48" s="117"/>
      <c r="E48" s="117"/>
      <c r="F48" s="117"/>
      <c r="G48" s="117"/>
      <c r="H48" s="117"/>
      <c r="I48" s="119"/>
      <c r="J48" s="117"/>
      <c r="K48" s="117"/>
      <c r="L48" s="117"/>
    </row>
    <row r="49" spans="1:12" ht="15.45">
      <c r="A49" s="117"/>
      <c r="B49" s="117"/>
      <c r="C49" s="117"/>
      <c r="D49" s="117"/>
      <c r="E49" s="117"/>
      <c r="F49" s="117"/>
      <c r="G49" s="117"/>
      <c r="H49" s="117"/>
      <c r="I49" s="119"/>
      <c r="J49" s="117"/>
      <c r="K49" s="117"/>
      <c r="L49" s="117"/>
    </row>
    <row r="50" spans="1:12" ht="15.45">
      <c r="A50" s="117"/>
      <c r="B50" s="117"/>
      <c r="C50" s="117"/>
      <c r="D50" s="117"/>
      <c r="E50" s="117"/>
      <c r="F50" s="117"/>
      <c r="G50" s="117"/>
      <c r="H50" s="117"/>
      <c r="I50" s="119"/>
      <c r="J50" s="117"/>
      <c r="K50" s="117"/>
      <c r="L50" s="117"/>
    </row>
    <row r="51" spans="1:12" ht="15.45">
      <c r="A51" s="117"/>
      <c r="B51" s="117"/>
      <c r="C51" s="117"/>
      <c r="D51" s="117"/>
      <c r="E51" s="117"/>
      <c r="F51" s="117"/>
      <c r="G51" s="117"/>
      <c r="H51" s="117"/>
      <c r="I51" s="119"/>
      <c r="J51" s="117"/>
      <c r="K51" s="117"/>
      <c r="L51" s="117"/>
    </row>
    <row r="52" spans="1:12" ht="15.45">
      <c r="A52" s="117"/>
      <c r="B52" s="117"/>
      <c r="C52" s="117"/>
      <c r="D52" s="117"/>
      <c r="E52" s="117"/>
      <c r="F52" s="117"/>
      <c r="G52" s="117"/>
      <c r="H52" s="117"/>
      <c r="I52" s="119"/>
      <c r="J52" s="117"/>
      <c r="K52" s="117"/>
      <c r="L52" s="117"/>
    </row>
  </sheetData>
  <mergeCells count="28">
    <mergeCell ref="A1:L1"/>
    <mergeCell ref="J3:L3"/>
    <mergeCell ref="J4:L4"/>
    <mergeCell ref="J5:L5"/>
    <mergeCell ref="J7:L7"/>
    <mergeCell ref="J8:L8"/>
    <mergeCell ref="J9:L9"/>
    <mergeCell ref="J10:L10"/>
    <mergeCell ref="J11:L11"/>
    <mergeCell ref="J12:L12"/>
    <mergeCell ref="J13:L13"/>
    <mergeCell ref="D15:H15"/>
    <mergeCell ref="J15:L15"/>
    <mergeCell ref="D16:H16"/>
    <mergeCell ref="J16:L16"/>
    <mergeCell ref="D17:H17"/>
    <mergeCell ref="J17:L17"/>
    <mergeCell ref="J18:L18"/>
    <mergeCell ref="A19:L19"/>
    <mergeCell ref="A20:L20"/>
    <mergeCell ref="B40:L40"/>
    <mergeCell ref="B41:L41"/>
    <mergeCell ref="B44:L44"/>
    <mergeCell ref="A21:L21"/>
    <mergeCell ref="A22:L22"/>
    <mergeCell ref="A23:L23"/>
    <mergeCell ref="A24:L24"/>
    <mergeCell ref="B34:L34"/>
  </mergeCells>
  <phoneticPr fontId="21" type="noConversion"/>
  <dataValidations count="1">
    <dataValidation type="list" showInputMessage="1" showErrorMessage="1" sqref="I16" xr:uid="{00000000-0002-0000-0000-000000000000}">
      <formula1>"NA,0%,2%,3%,4%,6%,11%,13%,17%"</formula1>
    </dataValidation>
  </dataValidations>
  <hyperlinks>
    <hyperlink ref="J13" r:id="rId1" tooltip="mailto:lisitian@cct.cn" xr:uid="{00000000-0004-0000-0000-000000000000}"/>
  </hyperlinks>
  <printOptions horizontalCentered="1"/>
  <pageMargins left="0.35763888888888901" right="0.35763888888888901" top="0.60624999999999996" bottom="1" header="0.5" footer="0.5"/>
  <pageSetup paperSize="9"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47"/>
  <sheetViews>
    <sheetView view="pageBreakPreview" zoomScale="50" zoomScaleNormal="55" zoomScaleSheetLayoutView="50" workbookViewId="0">
      <pane ySplit="3" topLeftCell="A4" activePane="bottomLeft" state="frozen"/>
      <selection pane="bottomLeft" activeCell="G99" sqref="G99"/>
    </sheetView>
  </sheetViews>
  <sheetFormatPr defaultColWidth="46.921875" defaultRowHeight="15.45" outlineLevelRow="2"/>
  <cols>
    <col min="1" max="1" width="18.4609375" style="5" customWidth="1"/>
    <col min="2" max="2" width="52.4609375" style="4" customWidth="1"/>
    <col min="3" max="3" width="18.921875" style="6" customWidth="1"/>
    <col min="4" max="4" width="21.07421875" style="7" customWidth="1"/>
    <col min="5" max="5" width="20.07421875" style="7" customWidth="1"/>
    <col min="6" max="6" width="8.4609375" style="7" customWidth="1"/>
    <col min="7" max="7" width="17" style="4" customWidth="1"/>
    <col min="8" max="8" width="20.4609375" style="8" customWidth="1"/>
    <col min="9" max="9" width="91.4609375" style="4" customWidth="1"/>
    <col min="10" max="32" width="9.3828125" style="4" customWidth="1"/>
    <col min="33" max="16384" width="46.921875" style="4"/>
  </cols>
  <sheetData>
    <row r="1" spans="1:9" ht="31.5" customHeight="1">
      <c r="A1" s="175" t="s">
        <v>50</v>
      </c>
      <c r="B1" s="175"/>
      <c r="C1" s="176"/>
      <c r="D1" s="175"/>
      <c r="E1" s="175"/>
      <c r="F1" s="175"/>
      <c r="G1" s="175"/>
      <c r="H1" s="175"/>
      <c r="I1" s="175"/>
    </row>
    <row r="2" spans="1:9" ht="31.5" customHeight="1">
      <c r="A2" s="9"/>
      <c r="B2" s="10" t="s">
        <v>51</v>
      </c>
      <c r="C2" s="11"/>
      <c r="D2" s="12"/>
      <c r="E2" s="12"/>
      <c r="F2" s="12"/>
      <c r="G2" s="13"/>
      <c r="H2" s="14">
        <f>H16+H27+H59+H69+H80+H86+H95</f>
        <v>1877600</v>
      </c>
      <c r="I2" s="64"/>
    </row>
    <row r="3" spans="1:9" ht="17.149999999999999" customHeight="1">
      <c r="A3" s="15" t="s">
        <v>52</v>
      </c>
      <c r="B3" s="15" t="s">
        <v>53</v>
      </c>
      <c r="C3" s="16" t="s">
        <v>54</v>
      </c>
      <c r="D3" s="17" t="s">
        <v>55</v>
      </c>
      <c r="E3" s="18" t="s">
        <v>56</v>
      </c>
      <c r="F3" s="18" t="s">
        <v>57</v>
      </c>
      <c r="G3" s="19" t="s">
        <v>58</v>
      </c>
      <c r="H3" s="19" t="s">
        <v>59</v>
      </c>
      <c r="I3" s="19" t="s">
        <v>60</v>
      </c>
    </row>
    <row r="4" spans="1:9" ht="37" customHeight="1" outlineLevel="1">
      <c r="A4" s="20"/>
      <c r="B4" s="21" t="s">
        <v>61</v>
      </c>
      <c r="C4" s="22"/>
      <c r="D4" s="23"/>
      <c r="E4" s="23"/>
      <c r="F4" s="23"/>
      <c r="G4" s="24"/>
      <c r="H4" s="25"/>
      <c r="I4" s="65"/>
    </row>
    <row r="5" spans="1:9" ht="37" customHeight="1" outlineLevel="2">
      <c r="A5" s="26"/>
      <c r="B5" s="27" t="s">
        <v>62</v>
      </c>
      <c r="C5" s="28"/>
      <c r="D5" s="29"/>
      <c r="E5" s="30"/>
      <c r="F5" s="29"/>
      <c r="G5" s="27"/>
      <c r="H5" s="31"/>
      <c r="I5" s="66"/>
    </row>
    <row r="6" spans="1:9" ht="39" customHeight="1" outlineLevel="2">
      <c r="A6" s="32" t="s">
        <v>63</v>
      </c>
      <c r="B6" s="33" t="s">
        <v>64</v>
      </c>
      <c r="C6" s="34" t="s">
        <v>65</v>
      </c>
      <c r="D6" s="35">
        <v>4</v>
      </c>
      <c r="E6" s="35">
        <v>2</v>
      </c>
      <c r="F6" s="35">
        <v>4</v>
      </c>
      <c r="G6" s="35">
        <v>3000</v>
      </c>
      <c r="H6" s="36">
        <f t="shared" ref="H6:H14" si="0">D6*E6*F6*G6</f>
        <v>96000</v>
      </c>
      <c r="I6" s="67" t="s">
        <v>66</v>
      </c>
    </row>
    <row r="7" spans="1:9" s="1" customFormat="1" ht="37" customHeight="1" outlineLevel="2">
      <c r="A7" s="37" t="s">
        <v>67</v>
      </c>
      <c r="B7" s="38" t="s">
        <v>68</v>
      </c>
      <c r="C7" s="39" t="s">
        <v>65</v>
      </c>
      <c r="D7" s="35">
        <v>4</v>
      </c>
      <c r="E7" s="35">
        <v>2</v>
      </c>
      <c r="F7" s="35">
        <v>4</v>
      </c>
      <c r="G7" s="35">
        <v>2800</v>
      </c>
      <c r="H7" s="36">
        <f t="shared" si="0"/>
        <v>89600</v>
      </c>
      <c r="I7" s="68" t="s">
        <v>66</v>
      </c>
    </row>
    <row r="8" spans="1:9" s="1" customFormat="1" ht="37" customHeight="1" outlineLevel="2">
      <c r="A8" s="37" t="s">
        <v>69</v>
      </c>
      <c r="B8" s="38" t="s">
        <v>70</v>
      </c>
      <c r="C8" s="39" t="s">
        <v>65</v>
      </c>
      <c r="D8" s="35">
        <v>1</v>
      </c>
      <c r="E8" s="35">
        <v>1</v>
      </c>
      <c r="F8" s="35">
        <v>1</v>
      </c>
      <c r="G8" s="40">
        <v>6000</v>
      </c>
      <c r="H8" s="36">
        <f t="shared" si="0"/>
        <v>6000</v>
      </c>
      <c r="I8" s="68" t="s">
        <v>71</v>
      </c>
    </row>
    <row r="9" spans="1:9" ht="37" customHeight="1" outlineLevel="1">
      <c r="A9" s="41" t="s">
        <v>72</v>
      </c>
      <c r="B9" s="42" t="s">
        <v>73</v>
      </c>
      <c r="C9" s="43"/>
      <c r="D9" s="44"/>
      <c r="E9" s="45"/>
      <c r="F9" s="45"/>
      <c r="G9" s="46"/>
      <c r="H9" s="46">
        <f>SUM(H6:H8)</f>
        <v>191600</v>
      </c>
      <c r="I9" s="69"/>
    </row>
    <row r="10" spans="1:9" ht="37" customHeight="1" outlineLevel="2">
      <c r="A10" s="26"/>
      <c r="B10" s="27" t="s">
        <v>74</v>
      </c>
      <c r="C10" s="28"/>
      <c r="D10" s="29"/>
      <c r="E10" s="30"/>
      <c r="F10" s="29"/>
      <c r="G10" s="27"/>
      <c r="H10" s="31"/>
      <c r="I10" s="31"/>
    </row>
    <row r="11" spans="1:9" s="2" customFormat="1" ht="38.049999999999997" customHeight="1" outlineLevel="2">
      <c r="A11" s="47" t="s">
        <v>75</v>
      </c>
      <c r="B11" s="38" t="s">
        <v>64</v>
      </c>
      <c r="C11" s="48" t="s">
        <v>65</v>
      </c>
      <c r="D11" s="35">
        <v>1</v>
      </c>
      <c r="E11" s="35">
        <v>1</v>
      </c>
      <c r="F11" s="35">
        <v>20</v>
      </c>
      <c r="G11" s="49">
        <v>500</v>
      </c>
      <c r="H11" s="33">
        <f t="shared" si="0"/>
        <v>10000</v>
      </c>
      <c r="I11" s="132" t="s">
        <v>201</v>
      </c>
    </row>
    <row r="12" spans="1:9" s="3" customFormat="1" ht="35.049999999999997" customHeight="1" outlineLevel="2">
      <c r="A12" s="33" t="s">
        <v>254</v>
      </c>
      <c r="B12" s="38" t="s">
        <v>76</v>
      </c>
      <c r="C12" s="48" t="s">
        <v>65</v>
      </c>
      <c r="D12" s="35">
        <v>2</v>
      </c>
      <c r="E12" s="35">
        <v>1</v>
      </c>
      <c r="F12" s="35">
        <v>20</v>
      </c>
      <c r="G12" s="49">
        <v>500</v>
      </c>
      <c r="H12" s="33">
        <f t="shared" si="0"/>
        <v>20000</v>
      </c>
      <c r="I12" s="132" t="s">
        <v>201</v>
      </c>
    </row>
    <row r="13" spans="1:9" s="3" customFormat="1" ht="35.049999999999997" customHeight="1" outlineLevel="2">
      <c r="A13" s="47" t="s">
        <v>255</v>
      </c>
      <c r="B13" s="38" t="s">
        <v>13</v>
      </c>
      <c r="C13" s="48" t="s">
        <v>65</v>
      </c>
      <c r="D13" s="35">
        <v>1</v>
      </c>
      <c r="E13" s="35">
        <v>1</v>
      </c>
      <c r="F13" s="35">
        <v>17</v>
      </c>
      <c r="G13" s="49">
        <v>500</v>
      </c>
      <c r="H13" s="33">
        <f t="shared" si="0"/>
        <v>8500</v>
      </c>
      <c r="I13" s="133" t="s">
        <v>202</v>
      </c>
    </row>
    <row r="14" spans="1:9" s="3" customFormat="1" ht="35.049999999999997" customHeight="1" outlineLevel="2">
      <c r="A14" s="33" t="s">
        <v>77</v>
      </c>
      <c r="B14" s="38" t="s">
        <v>78</v>
      </c>
      <c r="C14" s="48" t="s">
        <v>65</v>
      </c>
      <c r="D14" s="35">
        <v>1</v>
      </c>
      <c r="E14" s="35">
        <v>4</v>
      </c>
      <c r="F14" s="35">
        <v>17</v>
      </c>
      <c r="G14" s="49">
        <v>500</v>
      </c>
      <c r="H14" s="33">
        <f t="shared" si="0"/>
        <v>34000</v>
      </c>
      <c r="I14" s="132" t="s">
        <v>203</v>
      </c>
    </row>
    <row r="15" spans="1:9" ht="37" customHeight="1" outlineLevel="1">
      <c r="A15" s="41" t="s">
        <v>79</v>
      </c>
      <c r="B15" s="42" t="s">
        <v>80</v>
      </c>
      <c r="C15" s="43"/>
      <c r="D15" s="44"/>
      <c r="E15" s="45"/>
      <c r="F15" s="45"/>
      <c r="G15" s="46"/>
      <c r="H15" s="46">
        <f>SUM(H11:H14)</f>
        <v>72500</v>
      </c>
      <c r="I15" s="69"/>
    </row>
    <row r="16" spans="1:9" ht="37" customHeight="1">
      <c r="A16" s="20" t="s">
        <v>81</v>
      </c>
      <c r="B16" s="21" t="s">
        <v>82</v>
      </c>
      <c r="C16" s="22"/>
      <c r="D16" s="23"/>
      <c r="E16" s="23"/>
      <c r="F16" s="23"/>
      <c r="G16" s="24"/>
      <c r="H16" s="25">
        <f>H9+H15</f>
        <v>264100</v>
      </c>
      <c r="I16" s="65"/>
    </row>
    <row r="17" spans="1:9" ht="37" customHeight="1"/>
    <row r="18" spans="1:9" ht="37" customHeight="1" outlineLevel="1">
      <c r="A18" s="20"/>
      <c r="B18" s="21" t="s">
        <v>83</v>
      </c>
      <c r="C18" s="22"/>
      <c r="D18" s="23"/>
      <c r="E18" s="23"/>
      <c r="F18" s="23"/>
      <c r="G18" s="24"/>
      <c r="H18" s="25"/>
      <c r="I18" s="65"/>
    </row>
    <row r="19" spans="1:9" ht="37" customHeight="1" outlineLevel="1">
      <c r="A19" s="15" t="s">
        <v>52</v>
      </c>
      <c r="B19" s="15" t="s">
        <v>53</v>
      </c>
      <c r="C19" s="16" t="s">
        <v>54</v>
      </c>
      <c r="D19" s="17" t="s">
        <v>55</v>
      </c>
      <c r="E19" s="17" t="s">
        <v>56</v>
      </c>
      <c r="F19" s="18" t="s">
        <v>57</v>
      </c>
      <c r="G19" s="19" t="s">
        <v>58</v>
      </c>
      <c r="H19" s="19" t="s">
        <v>59</v>
      </c>
      <c r="I19" s="19" t="s">
        <v>84</v>
      </c>
    </row>
    <row r="20" spans="1:9" s="1" customFormat="1" ht="37" customHeight="1" outlineLevel="2">
      <c r="A20" s="50"/>
      <c r="B20" s="51" t="s">
        <v>85</v>
      </c>
      <c r="C20" s="52"/>
      <c r="D20" s="53"/>
      <c r="E20" s="54"/>
      <c r="F20" s="53"/>
      <c r="G20" s="55"/>
      <c r="H20" s="56"/>
      <c r="I20" s="70" t="s">
        <v>86</v>
      </c>
    </row>
    <row r="21" spans="1:9" ht="35.049999999999997" customHeight="1" outlineLevel="2">
      <c r="A21" s="32" t="s">
        <v>256</v>
      </c>
      <c r="B21" s="33" t="s">
        <v>87</v>
      </c>
      <c r="C21" s="34" t="s">
        <v>65</v>
      </c>
      <c r="D21" s="35">
        <v>1</v>
      </c>
      <c r="E21" s="35">
        <v>4</v>
      </c>
      <c r="F21" s="35">
        <v>19</v>
      </c>
      <c r="G21" s="49">
        <v>500</v>
      </c>
      <c r="H21" s="57">
        <f t="shared" ref="H21:H25" si="1">D21*E21*F21*G21</f>
        <v>38000</v>
      </c>
      <c r="I21" s="134" t="s">
        <v>243</v>
      </c>
    </row>
    <row r="22" spans="1:9" s="1" customFormat="1" ht="35.049999999999997" customHeight="1" outlineLevel="2">
      <c r="A22" s="32" t="s">
        <v>257</v>
      </c>
      <c r="B22" s="33" t="s">
        <v>204</v>
      </c>
      <c r="C22" s="34" t="s">
        <v>90</v>
      </c>
      <c r="D22" s="35">
        <v>1</v>
      </c>
      <c r="E22" s="35">
        <v>2</v>
      </c>
      <c r="F22" s="35">
        <v>6</v>
      </c>
      <c r="G22" s="49">
        <v>1200</v>
      </c>
      <c r="H22" s="57">
        <f t="shared" si="1"/>
        <v>14400</v>
      </c>
      <c r="I22" s="135" t="s">
        <v>205</v>
      </c>
    </row>
    <row r="23" spans="1:9" s="1" customFormat="1" ht="35.049999999999997" customHeight="1" outlineLevel="2">
      <c r="A23" s="32" t="s">
        <v>88</v>
      </c>
      <c r="B23" s="33" t="s">
        <v>89</v>
      </c>
      <c r="C23" s="34" t="s">
        <v>90</v>
      </c>
      <c r="D23" s="35">
        <v>1</v>
      </c>
      <c r="E23" s="35">
        <v>4</v>
      </c>
      <c r="F23" s="35">
        <v>6</v>
      </c>
      <c r="G23" s="49">
        <v>1500</v>
      </c>
      <c r="H23" s="57">
        <f t="shared" ref="H23" si="2">D23*E23*F23*G23</f>
        <v>36000</v>
      </c>
      <c r="I23" s="134" t="s">
        <v>242</v>
      </c>
    </row>
    <row r="24" spans="1:9" s="1" customFormat="1" ht="35.049999999999997" customHeight="1" outlineLevel="2">
      <c r="A24" s="32" t="s">
        <v>91</v>
      </c>
      <c r="B24" s="33" t="s">
        <v>92</v>
      </c>
      <c r="C24" s="34" t="s">
        <v>90</v>
      </c>
      <c r="D24" s="35">
        <v>1</v>
      </c>
      <c r="E24" s="35">
        <v>8</v>
      </c>
      <c r="F24" s="35">
        <v>20</v>
      </c>
      <c r="G24" s="49">
        <v>100</v>
      </c>
      <c r="H24" s="57">
        <f t="shared" si="1"/>
        <v>16000</v>
      </c>
      <c r="I24" s="134" t="s">
        <v>247</v>
      </c>
    </row>
    <row r="25" spans="1:9" s="1" customFormat="1" ht="35.049999999999997" customHeight="1" outlineLevel="2">
      <c r="A25" s="32" t="s">
        <v>93</v>
      </c>
      <c r="B25" s="33" t="s">
        <v>94</v>
      </c>
      <c r="C25" s="34" t="s">
        <v>90</v>
      </c>
      <c r="D25" s="35">
        <v>1</v>
      </c>
      <c r="E25" s="35">
        <v>8</v>
      </c>
      <c r="F25" s="35">
        <v>20</v>
      </c>
      <c r="G25" s="49">
        <v>100</v>
      </c>
      <c r="H25" s="57">
        <f t="shared" si="1"/>
        <v>16000</v>
      </c>
      <c r="I25" s="134" t="s">
        <v>248</v>
      </c>
    </row>
    <row r="26" spans="1:9" ht="37" customHeight="1" outlineLevel="1">
      <c r="A26" s="26" t="s">
        <v>95</v>
      </c>
      <c r="B26" s="27" t="s">
        <v>96</v>
      </c>
      <c r="C26" s="28"/>
      <c r="D26" s="29"/>
      <c r="E26" s="30"/>
      <c r="F26" s="29"/>
      <c r="G26" s="27"/>
      <c r="H26" s="31">
        <f>SUM(H21:H25)</f>
        <v>120400</v>
      </c>
      <c r="I26" s="66"/>
    </row>
    <row r="27" spans="1:9" ht="37" customHeight="1">
      <c r="A27" s="20" t="s">
        <v>97</v>
      </c>
      <c r="B27" s="21" t="s">
        <v>98</v>
      </c>
      <c r="C27" s="22"/>
      <c r="D27" s="23"/>
      <c r="E27" s="23"/>
      <c r="F27" s="23"/>
      <c r="G27" s="24"/>
      <c r="H27" s="25">
        <f>H26</f>
        <v>120400</v>
      </c>
      <c r="I27" s="65"/>
    </row>
    <row r="28" spans="1:9" ht="37" customHeight="1"/>
    <row r="29" spans="1:9" ht="37" customHeight="1" outlineLevel="1">
      <c r="A29" s="20"/>
      <c r="B29" s="21" t="s">
        <v>99</v>
      </c>
      <c r="C29" s="22"/>
      <c r="D29" s="23"/>
      <c r="E29" s="23"/>
      <c r="F29" s="23"/>
      <c r="G29" s="24"/>
      <c r="H29" s="25"/>
      <c r="I29" s="65"/>
    </row>
    <row r="30" spans="1:9" ht="37" customHeight="1" outlineLevel="1">
      <c r="A30" s="15" t="s">
        <v>52</v>
      </c>
      <c r="B30" s="15" t="s">
        <v>53</v>
      </c>
      <c r="C30" s="16" t="s">
        <v>54</v>
      </c>
      <c r="D30" s="17" t="s">
        <v>55</v>
      </c>
      <c r="E30" s="17" t="s">
        <v>56</v>
      </c>
      <c r="F30" s="18" t="s">
        <v>57</v>
      </c>
      <c r="G30" s="19" t="s">
        <v>58</v>
      </c>
      <c r="H30" s="19" t="s">
        <v>59</v>
      </c>
      <c r="I30" s="19" t="s">
        <v>84</v>
      </c>
    </row>
    <row r="31" spans="1:9" s="1" customFormat="1" ht="37" customHeight="1" outlineLevel="2">
      <c r="A31" s="50"/>
      <c r="B31" s="51" t="s">
        <v>100</v>
      </c>
      <c r="C31" s="52"/>
      <c r="D31" s="53"/>
      <c r="E31" s="54"/>
      <c r="F31" s="53"/>
      <c r="G31" s="55"/>
      <c r="H31" s="56"/>
      <c r="I31" s="72"/>
    </row>
    <row r="32" spans="1:9" ht="35.049999999999997" customHeight="1" outlineLevel="2">
      <c r="A32" s="32" t="s">
        <v>101</v>
      </c>
      <c r="B32" s="33" t="s">
        <v>102</v>
      </c>
      <c r="C32" s="34" t="s">
        <v>90</v>
      </c>
      <c r="D32" s="35">
        <v>4</v>
      </c>
      <c r="E32" s="35">
        <v>1</v>
      </c>
      <c r="F32" s="35">
        <v>2</v>
      </c>
      <c r="G32" s="49">
        <v>20000</v>
      </c>
      <c r="H32" s="57">
        <f>D32*E32*F32*G32</f>
        <v>160000</v>
      </c>
      <c r="I32" s="134" t="s">
        <v>218</v>
      </c>
    </row>
    <row r="33" spans="1:9" ht="35.049999999999997" customHeight="1" outlineLevel="2">
      <c r="A33" s="32" t="s">
        <v>103</v>
      </c>
      <c r="B33" s="33" t="s">
        <v>104</v>
      </c>
      <c r="C33" s="34" t="s">
        <v>90</v>
      </c>
      <c r="D33" s="35">
        <v>4</v>
      </c>
      <c r="E33" s="35">
        <v>3</v>
      </c>
      <c r="F33" s="35">
        <v>1</v>
      </c>
      <c r="G33" s="49">
        <v>2800</v>
      </c>
      <c r="H33" s="57">
        <f>D33*E33*F33*G33</f>
        <v>33600</v>
      </c>
      <c r="I33" s="134" t="s">
        <v>206</v>
      </c>
    </row>
    <row r="34" spans="1:9" s="1" customFormat="1" ht="37" customHeight="1" outlineLevel="2">
      <c r="A34" s="32" t="s">
        <v>258</v>
      </c>
      <c r="B34" s="33" t="s">
        <v>105</v>
      </c>
      <c r="C34" s="39" t="s">
        <v>90</v>
      </c>
      <c r="D34" s="35">
        <v>4</v>
      </c>
      <c r="E34" s="35">
        <v>2</v>
      </c>
      <c r="F34" s="35">
        <v>3</v>
      </c>
      <c r="G34" s="58">
        <v>1500</v>
      </c>
      <c r="H34" s="57">
        <f>D34*E34*F34*G34</f>
        <v>36000</v>
      </c>
      <c r="I34" s="136" t="s">
        <v>207</v>
      </c>
    </row>
    <row r="35" spans="1:9" ht="37" customHeight="1" outlineLevel="1">
      <c r="A35" s="41" t="s">
        <v>106</v>
      </c>
      <c r="B35" s="42" t="s">
        <v>107</v>
      </c>
      <c r="C35" s="43"/>
      <c r="D35" s="44"/>
      <c r="E35" s="45"/>
      <c r="F35" s="45"/>
      <c r="G35" s="46"/>
      <c r="H35" s="46">
        <f>SUM(H32:H34)</f>
        <v>229600</v>
      </c>
      <c r="I35" s="69"/>
    </row>
    <row r="36" spans="1:9" s="1" customFormat="1" ht="37" customHeight="1" outlineLevel="2">
      <c r="A36" s="50"/>
      <c r="B36" s="51" t="s">
        <v>108</v>
      </c>
      <c r="C36" s="53"/>
      <c r="D36" s="59" t="s">
        <v>55</v>
      </c>
      <c r="E36" s="60" t="s">
        <v>56</v>
      </c>
      <c r="F36" s="60" t="s">
        <v>57</v>
      </c>
      <c r="G36" s="61" t="s">
        <v>58</v>
      </c>
      <c r="H36" s="62" t="s">
        <v>59</v>
      </c>
      <c r="I36" s="72"/>
    </row>
    <row r="37" spans="1:9" s="1" customFormat="1" ht="35.049999999999997" customHeight="1" outlineLevel="2">
      <c r="A37" s="32" t="s">
        <v>109</v>
      </c>
      <c r="B37" s="33" t="s">
        <v>110</v>
      </c>
      <c r="C37" s="39" t="s">
        <v>90</v>
      </c>
      <c r="D37" s="35">
        <v>1</v>
      </c>
      <c r="E37" s="35">
        <v>8</v>
      </c>
      <c r="F37" s="35">
        <v>1</v>
      </c>
      <c r="G37" s="58">
        <v>50</v>
      </c>
      <c r="H37" s="63">
        <f t="shared" ref="H37:H45" si="3">D37*E37*F37*G37</f>
        <v>400</v>
      </c>
      <c r="I37" s="74" t="s">
        <v>111</v>
      </c>
    </row>
    <row r="38" spans="1:9" s="1" customFormat="1" ht="35.049999999999997" customHeight="1" outlineLevel="2">
      <c r="A38" s="32" t="s">
        <v>112</v>
      </c>
      <c r="B38" s="33" t="s">
        <v>113</v>
      </c>
      <c r="C38" s="39" t="s">
        <v>90</v>
      </c>
      <c r="D38" s="35">
        <v>4</v>
      </c>
      <c r="E38" s="35">
        <v>30</v>
      </c>
      <c r="F38" s="35">
        <v>1</v>
      </c>
      <c r="G38" s="58">
        <v>5</v>
      </c>
      <c r="H38" s="63">
        <f t="shared" si="3"/>
        <v>600</v>
      </c>
      <c r="I38" s="75" t="s">
        <v>114</v>
      </c>
    </row>
    <row r="39" spans="1:9" s="1" customFormat="1" ht="35.049999999999997" customHeight="1" outlineLevel="2">
      <c r="A39" s="32" t="s">
        <v>115</v>
      </c>
      <c r="B39" s="33" t="s">
        <v>116</v>
      </c>
      <c r="C39" s="39" t="s">
        <v>90</v>
      </c>
      <c r="D39" s="35">
        <v>4</v>
      </c>
      <c r="E39" s="35">
        <v>80</v>
      </c>
      <c r="F39" s="35">
        <v>1</v>
      </c>
      <c r="G39" s="58">
        <v>40</v>
      </c>
      <c r="H39" s="63">
        <f t="shared" si="3"/>
        <v>12800</v>
      </c>
      <c r="I39" s="137" t="s">
        <v>208</v>
      </c>
    </row>
    <row r="40" spans="1:9" s="1" customFormat="1" ht="35.049999999999997" customHeight="1" outlineLevel="2">
      <c r="A40" s="32" t="s">
        <v>117</v>
      </c>
      <c r="B40" s="33" t="s">
        <v>118</v>
      </c>
      <c r="C40" s="39" t="s">
        <v>90</v>
      </c>
      <c r="D40" s="35">
        <v>4</v>
      </c>
      <c r="E40" s="35">
        <v>80</v>
      </c>
      <c r="F40" s="35">
        <v>1</v>
      </c>
      <c r="G40" s="58">
        <v>1</v>
      </c>
      <c r="H40" s="63">
        <f t="shared" si="3"/>
        <v>320</v>
      </c>
      <c r="I40" s="73" t="s">
        <v>119</v>
      </c>
    </row>
    <row r="41" spans="1:9" s="1" customFormat="1" ht="35.049999999999997" customHeight="1" outlineLevel="2">
      <c r="A41" s="32" t="s">
        <v>120</v>
      </c>
      <c r="B41" s="33" t="s">
        <v>121</v>
      </c>
      <c r="C41" s="39" t="s">
        <v>90</v>
      </c>
      <c r="D41" s="35">
        <v>3</v>
      </c>
      <c r="E41" s="35">
        <v>1</v>
      </c>
      <c r="F41" s="35">
        <v>1</v>
      </c>
      <c r="G41" s="58">
        <v>500</v>
      </c>
      <c r="H41" s="63">
        <f t="shared" si="3"/>
        <v>1500</v>
      </c>
      <c r="I41" s="136" t="s">
        <v>209</v>
      </c>
    </row>
    <row r="42" spans="1:9" s="1" customFormat="1" ht="35.049999999999997" customHeight="1" outlineLevel="2">
      <c r="A42" s="32" t="s">
        <v>122</v>
      </c>
      <c r="B42" s="33" t="s">
        <v>123</v>
      </c>
      <c r="C42" s="39" t="s">
        <v>90</v>
      </c>
      <c r="D42" s="35">
        <v>3</v>
      </c>
      <c r="E42" s="35">
        <v>6</v>
      </c>
      <c r="F42" s="35">
        <v>1</v>
      </c>
      <c r="G42" s="58">
        <v>80</v>
      </c>
      <c r="H42" s="63">
        <f t="shared" si="3"/>
        <v>1440</v>
      </c>
      <c r="I42" s="136" t="s">
        <v>210</v>
      </c>
    </row>
    <row r="43" spans="1:9" s="1" customFormat="1" ht="35.049999999999997" customHeight="1" outlineLevel="2">
      <c r="A43" s="32" t="s">
        <v>124</v>
      </c>
      <c r="B43" s="33" t="s">
        <v>125</v>
      </c>
      <c r="C43" s="39" t="s">
        <v>90</v>
      </c>
      <c r="D43" s="35">
        <v>4</v>
      </c>
      <c r="E43" s="35">
        <v>3</v>
      </c>
      <c r="F43" s="35">
        <v>4</v>
      </c>
      <c r="G43" s="58">
        <v>50</v>
      </c>
      <c r="H43" s="63">
        <f t="shared" si="3"/>
        <v>2400</v>
      </c>
      <c r="I43" s="73" t="s">
        <v>126</v>
      </c>
    </row>
    <row r="44" spans="1:9" ht="35.049999999999997" customHeight="1" outlineLevel="2">
      <c r="A44" s="32" t="s">
        <v>127</v>
      </c>
      <c r="B44" s="33" t="s">
        <v>128</v>
      </c>
      <c r="C44" s="34" t="s">
        <v>90</v>
      </c>
      <c r="D44" s="35">
        <v>4</v>
      </c>
      <c r="E44" s="35">
        <v>2</v>
      </c>
      <c r="F44" s="35">
        <v>1</v>
      </c>
      <c r="G44" s="58">
        <v>500</v>
      </c>
      <c r="H44" s="63">
        <f t="shared" si="3"/>
        <v>4000</v>
      </c>
      <c r="I44" s="138" t="s">
        <v>211</v>
      </c>
    </row>
    <row r="45" spans="1:9" s="1" customFormat="1" ht="35.049999999999997" customHeight="1" outlineLevel="2">
      <c r="A45" s="32" t="s">
        <v>129</v>
      </c>
      <c r="B45" s="33" t="s">
        <v>130</v>
      </c>
      <c r="C45" s="39" t="s">
        <v>90</v>
      </c>
      <c r="D45" s="35">
        <v>4</v>
      </c>
      <c r="E45" s="35">
        <v>80</v>
      </c>
      <c r="F45" s="35">
        <v>1</v>
      </c>
      <c r="G45" s="58">
        <v>100</v>
      </c>
      <c r="H45" s="63">
        <f t="shared" si="3"/>
        <v>32000</v>
      </c>
      <c r="I45" s="73" t="s">
        <v>131</v>
      </c>
    </row>
    <row r="46" spans="1:9" s="1" customFormat="1" ht="35.049999999999997" customHeight="1" outlineLevel="2">
      <c r="A46" s="32" t="s">
        <v>132</v>
      </c>
      <c r="B46" s="33" t="s">
        <v>133</v>
      </c>
      <c r="C46" s="39" t="s">
        <v>90</v>
      </c>
      <c r="D46" s="35">
        <v>4</v>
      </c>
      <c r="E46" s="35">
        <v>80</v>
      </c>
      <c r="F46" s="35">
        <v>1</v>
      </c>
      <c r="G46" s="58">
        <v>300</v>
      </c>
      <c r="H46" s="63">
        <f t="shared" ref="H46:H57" si="4">D46*E46*F46*G46</f>
        <v>96000</v>
      </c>
      <c r="I46" s="136" t="s">
        <v>240</v>
      </c>
    </row>
    <row r="47" spans="1:9" s="1" customFormat="1" ht="35.049999999999997" customHeight="1" outlineLevel="2">
      <c r="A47" s="32" t="s">
        <v>222</v>
      </c>
      <c r="B47" s="33" t="s">
        <v>238</v>
      </c>
      <c r="C47" s="39" t="s">
        <v>90</v>
      </c>
      <c r="D47" s="35">
        <v>4</v>
      </c>
      <c r="E47" s="35">
        <v>80</v>
      </c>
      <c r="F47" s="35">
        <v>1</v>
      </c>
      <c r="G47" s="58">
        <v>40</v>
      </c>
      <c r="H47" s="63">
        <f t="shared" si="4"/>
        <v>12800</v>
      </c>
      <c r="I47" s="139" t="s">
        <v>241</v>
      </c>
    </row>
    <row r="48" spans="1:9" s="1" customFormat="1" ht="35.049999999999997" customHeight="1" outlineLevel="2">
      <c r="A48" s="32" t="s">
        <v>134</v>
      </c>
      <c r="B48" s="33" t="s">
        <v>135</v>
      </c>
      <c r="C48" s="39" t="s">
        <v>90</v>
      </c>
      <c r="D48" s="35">
        <v>4</v>
      </c>
      <c r="E48" s="35">
        <v>1</v>
      </c>
      <c r="F48" s="35">
        <v>1</v>
      </c>
      <c r="G48" s="58">
        <v>2000</v>
      </c>
      <c r="H48" s="63">
        <f t="shared" si="4"/>
        <v>8000</v>
      </c>
      <c r="I48" s="139" t="s">
        <v>212</v>
      </c>
    </row>
    <row r="49" spans="1:9" s="1" customFormat="1" ht="35.049999999999997" customHeight="1" outlineLevel="2">
      <c r="A49" s="32" t="s">
        <v>136</v>
      </c>
      <c r="B49" s="33" t="s">
        <v>137</v>
      </c>
      <c r="C49" s="39" t="s">
        <v>90</v>
      </c>
      <c r="D49" s="35">
        <v>4</v>
      </c>
      <c r="E49" s="35">
        <v>1</v>
      </c>
      <c r="F49" s="35">
        <v>1</v>
      </c>
      <c r="G49" s="58">
        <v>18000</v>
      </c>
      <c r="H49" s="63">
        <f t="shared" si="4"/>
        <v>72000</v>
      </c>
      <c r="I49" s="139" t="s">
        <v>213</v>
      </c>
    </row>
    <row r="50" spans="1:9" s="1" customFormat="1" ht="35.049999999999997" customHeight="1" outlineLevel="2">
      <c r="A50" s="32" t="s">
        <v>138</v>
      </c>
      <c r="B50" s="33" t="s">
        <v>139</v>
      </c>
      <c r="C50" s="39" t="s">
        <v>90</v>
      </c>
      <c r="D50" s="35">
        <v>4</v>
      </c>
      <c r="E50" s="35">
        <v>1</v>
      </c>
      <c r="F50" s="35">
        <v>1</v>
      </c>
      <c r="G50" s="58">
        <v>2000</v>
      </c>
      <c r="H50" s="63">
        <f t="shared" si="4"/>
        <v>8000</v>
      </c>
      <c r="I50" s="73" t="s">
        <v>140</v>
      </c>
    </row>
    <row r="51" spans="1:9" s="1" customFormat="1" ht="35.049999999999997" customHeight="1" outlineLevel="2">
      <c r="A51" s="32" t="s">
        <v>142</v>
      </c>
      <c r="B51" s="33" t="s">
        <v>139</v>
      </c>
      <c r="C51" s="39" t="s">
        <v>90</v>
      </c>
      <c r="D51" s="35">
        <v>4</v>
      </c>
      <c r="E51" s="35">
        <v>5</v>
      </c>
      <c r="F51" s="35">
        <v>3</v>
      </c>
      <c r="G51" s="58">
        <v>100</v>
      </c>
      <c r="H51" s="63">
        <f t="shared" si="4"/>
        <v>6000</v>
      </c>
      <c r="I51" s="73" t="s">
        <v>141</v>
      </c>
    </row>
    <row r="52" spans="1:9" s="1" customFormat="1" ht="35.049999999999997" customHeight="1" outlineLevel="2">
      <c r="A52" s="32" t="s">
        <v>144</v>
      </c>
      <c r="B52" s="33" t="s">
        <v>230</v>
      </c>
      <c r="C52" s="39" t="s">
        <v>90</v>
      </c>
      <c r="D52" s="35">
        <v>4</v>
      </c>
      <c r="E52" s="35">
        <v>2</v>
      </c>
      <c r="F52" s="35">
        <v>1</v>
      </c>
      <c r="G52" s="58">
        <v>900</v>
      </c>
      <c r="H52" s="63">
        <f t="shared" si="4"/>
        <v>7200</v>
      </c>
      <c r="I52" s="139" t="s">
        <v>231</v>
      </c>
    </row>
    <row r="53" spans="1:9" s="1" customFormat="1" ht="35.049999999999997" customHeight="1" outlineLevel="2">
      <c r="A53" s="32" t="s">
        <v>223</v>
      </c>
      <c r="B53" s="33" t="s">
        <v>233</v>
      </c>
      <c r="C53" s="39" t="s">
        <v>90</v>
      </c>
      <c r="D53" s="35">
        <v>4</v>
      </c>
      <c r="E53" s="35">
        <v>80</v>
      </c>
      <c r="F53" s="35">
        <v>1</v>
      </c>
      <c r="G53" s="58">
        <v>40</v>
      </c>
      <c r="H53" s="63">
        <f t="shared" si="4"/>
        <v>12800</v>
      </c>
      <c r="I53" s="139" t="s">
        <v>214</v>
      </c>
    </row>
    <row r="54" spans="1:9" s="1" customFormat="1" ht="35.049999999999997" customHeight="1" outlineLevel="2">
      <c r="A54" s="32" t="s">
        <v>224</v>
      </c>
      <c r="B54" s="33" t="s">
        <v>225</v>
      </c>
      <c r="C54" s="39" t="s">
        <v>226</v>
      </c>
      <c r="D54" s="35">
        <v>4</v>
      </c>
      <c r="E54" s="35">
        <v>320</v>
      </c>
      <c r="F54" s="35">
        <v>1</v>
      </c>
      <c r="G54" s="58">
        <v>2</v>
      </c>
      <c r="H54" s="63">
        <f t="shared" si="4"/>
        <v>2560</v>
      </c>
      <c r="I54" s="139" t="s">
        <v>227</v>
      </c>
    </row>
    <row r="55" spans="1:9" s="1" customFormat="1" ht="35.049999999999997" customHeight="1" outlineLevel="2">
      <c r="A55" s="32" t="s">
        <v>229</v>
      </c>
      <c r="B55" s="33" t="s">
        <v>237</v>
      </c>
      <c r="C55" s="39" t="s">
        <v>90</v>
      </c>
      <c r="D55" s="35">
        <v>4</v>
      </c>
      <c r="E55" s="35">
        <v>1</v>
      </c>
      <c r="F55" s="35">
        <v>1</v>
      </c>
      <c r="G55" s="58">
        <v>2000</v>
      </c>
      <c r="H55" s="63">
        <f t="shared" si="4"/>
        <v>8000</v>
      </c>
      <c r="I55" s="73" t="s">
        <v>143</v>
      </c>
    </row>
    <row r="56" spans="1:9" s="1" customFormat="1" ht="35.049999999999997" customHeight="1" outlineLevel="2">
      <c r="A56" s="32" t="s">
        <v>239</v>
      </c>
      <c r="B56" s="33" t="s">
        <v>251</v>
      </c>
      <c r="C56" s="39" t="s">
        <v>90</v>
      </c>
      <c r="D56" s="35">
        <v>4</v>
      </c>
      <c r="E56" s="35">
        <v>2</v>
      </c>
      <c r="F56" s="35">
        <v>1</v>
      </c>
      <c r="G56" s="58">
        <v>23000</v>
      </c>
      <c r="H56" s="63">
        <f t="shared" si="4"/>
        <v>184000</v>
      </c>
      <c r="I56" s="139" t="s">
        <v>253</v>
      </c>
    </row>
    <row r="57" spans="1:9" s="1" customFormat="1" ht="35.049999999999997" customHeight="1" outlineLevel="2">
      <c r="A57" s="32" t="s">
        <v>252</v>
      </c>
      <c r="B57" s="33" t="s">
        <v>145</v>
      </c>
      <c r="C57" s="39" t="s">
        <v>90</v>
      </c>
      <c r="D57" s="35">
        <v>4</v>
      </c>
      <c r="E57" s="35">
        <v>1</v>
      </c>
      <c r="F57" s="35">
        <v>1</v>
      </c>
      <c r="G57" s="49">
        <v>4000</v>
      </c>
      <c r="H57" s="63">
        <f t="shared" si="4"/>
        <v>16000</v>
      </c>
      <c r="I57" s="73" t="s">
        <v>146</v>
      </c>
    </row>
    <row r="58" spans="1:9" ht="37" customHeight="1" outlineLevel="1">
      <c r="A58" s="41" t="s">
        <v>147</v>
      </c>
      <c r="B58" s="42" t="s">
        <v>148</v>
      </c>
      <c r="C58" s="43"/>
      <c r="D58" s="44"/>
      <c r="E58" s="45"/>
      <c r="F58" s="45"/>
      <c r="G58" s="46"/>
      <c r="H58" s="46">
        <f>SUM(H37:H57)</f>
        <v>488820</v>
      </c>
      <c r="I58" s="69"/>
    </row>
    <row r="59" spans="1:9" ht="37" customHeight="1" outlineLevel="2">
      <c r="A59" s="20" t="s">
        <v>149</v>
      </c>
      <c r="B59" s="21" t="s">
        <v>150</v>
      </c>
      <c r="C59" s="22"/>
      <c r="D59" s="23"/>
      <c r="E59" s="23"/>
      <c r="F59" s="23"/>
      <c r="G59" s="24"/>
      <c r="H59" s="25">
        <f>H58+H35</f>
        <v>718420</v>
      </c>
      <c r="I59" s="24"/>
    </row>
    <row r="60" spans="1:9" ht="37" customHeight="1" outlineLevel="2"/>
    <row r="61" spans="1:9" ht="37" customHeight="1" outlineLevel="2">
      <c r="A61" s="20"/>
      <c r="B61" s="21" t="s">
        <v>151</v>
      </c>
      <c r="C61" s="22"/>
      <c r="D61" s="23"/>
      <c r="E61" s="23"/>
      <c r="F61" s="23"/>
      <c r="G61" s="24"/>
      <c r="H61" s="25"/>
      <c r="I61" s="65"/>
    </row>
    <row r="62" spans="1:9" ht="37" customHeight="1" outlineLevel="2">
      <c r="A62" s="15"/>
      <c r="B62" s="15" t="s">
        <v>53</v>
      </c>
      <c r="C62" s="16" t="s">
        <v>54</v>
      </c>
      <c r="D62" s="17" t="s">
        <v>55</v>
      </c>
      <c r="E62" s="17" t="s">
        <v>56</v>
      </c>
      <c r="F62" s="18" t="s">
        <v>57</v>
      </c>
      <c r="G62" s="19" t="s">
        <v>58</v>
      </c>
      <c r="H62" s="19" t="s">
        <v>59</v>
      </c>
      <c r="I62" s="19" t="s">
        <v>84</v>
      </c>
    </row>
    <row r="63" spans="1:9" s="1" customFormat="1" ht="37" customHeight="1" outlineLevel="2">
      <c r="A63" s="38" t="s">
        <v>152</v>
      </c>
      <c r="B63" s="38" t="s">
        <v>153</v>
      </c>
      <c r="C63" s="39" t="s">
        <v>154</v>
      </c>
      <c r="D63" s="35"/>
      <c r="E63" s="35"/>
      <c r="F63" s="35"/>
      <c r="G63" s="35"/>
      <c r="H63" s="63">
        <f t="shared" ref="H63:H67" si="5">D63*E63*F63*G63</f>
        <v>0</v>
      </c>
      <c r="I63" s="74"/>
    </row>
    <row r="64" spans="1:9" s="1" customFormat="1" ht="35.049999999999997" customHeight="1" outlineLevel="2">
      <c r="A64" s="38" t="s">
        <v>234</v>
      </c>
      <c r="B64" s="38" t="s">
        <v>156</v>
      </c>
      <c r="C64" s="39" t="s">
        <v>154</v>
      </c>
      <c r="D64" s="35">
        <v>4</v>
      </c>
      <c r="E64" s="35">
        <v>95</v>
      </c>
      <c r="F64" s="35">
        <v>1</v>
      </c>
      <c r="G64" s="49">
        <v>100</v>
      </c>
      <c r="H64" s="63">
        <f t="shared" si="5"/>
        <v>38000</v>
      </c>
      <c r="I64" s="74" t="s">
        <v>157</v>
      </c>
    </row>
    <row r="65" spans="1:32" s="1" customFormat="1" ht="35.049999999999997" customHeight="1" outlineLevel="2">
      <c r="A65" s="38" t="s">
        <v>155</v>
      </c>
      <c r="B65" s="38" t="s">
        <v>159</v>
      </c>
      <c r="C65" s="39" t="s">
        <v>154</v>
      </c>
      <c r="D65" s="35">
        <v>4</v>
      </c>
      <c r="E65" s="35">
        <v>95</v>
      </c>
      <c r="F65" s="35">
        <v>1</v>
      </c>
      <c r="G65" s="49">
        <v>200</v>
      </c>
      <c r="H65" s="63">
        <f t="shared" si="5"/>
        <v>76000</v>
      </c>
      <c r="I65" s="74" t="s">
        <v>160</v>
      </c>
    </row>
    <row r="66" spans="1:32" s="1" customFormat="1" ht="35.049999999999997" customHeight="1" outlineLevel="2">
      <c r="A66" s="38" t="s">
        <v>235</v>
      </c>
      <c r="B66" s="38" t="s">
        <v>237</v>
      </c>
      <c r="C66" s="39" t="s">
        <v>154</v>
      </c>
      <c r="D66" s="35">
        <v>4</v>
      </c>
      <c r="E66" s="35">
        <v>1</v>
      </c>
      <c r="F66" s="35">
        <v>1</v>
      </c>
      <c r="G66" s="49">
        <v>6000</v>
      </c>
      <c r="H66" s="63">
        <f t="shared" si="5"/>
        <v>24000</v>
      </c>
      <c r="I66" s="137" t="s">
        <v>236</v>
      </c>
    </row>
    <row r="67" spans="1:32" s="1" customFormat="1" ht="35.049999999999997" customHeight="1" outlineLevel="2">
      <c r="A67" s="38" t="s">
        <v>158</v>
      </c>
      <c r="B67" s="38" t="s">
        <v>161</v>
      </c>
      <c r="C67" s="39" t="s">
        <v>154</v>
      </c>
      <c r="D67" s="35">
        <v>4</v>
      </c>
      <c r="E67" s="35">
        <v>95</v>
      </c>
      <c r="F67" s="35">
        <v>2</v>
      </c>
      <c r="G67" s="49">
        <v>248</v>
      </c>
      <c r="H67" s="63">
        <f t="shared" si="5"/>
        <v>188480</v>
      </c>
      <c r="I67" s="137" t="s">
        <v>228</v>
      </c>
    </row>
    <row r="68" spans="1:32" ht="37" customHeight="1" outlineLevel="2">
      <c r="A68" s="41" t="s">
        <v>162</v>
      </c>
      <c r="B68" s="42" t="s">
        <v>163</v>
      </c>
      <c r="C68" s="43"/>
      <c r="D68" s="44"/>
      <c r="E68" s="45"/>
      <c r="F68" s="45"/>
      <c r="G68" s="46"/>
      <c r="H68" s="46">
        <f>SUM(H63:H67)</f>
        <v>326480</v>
      </c>
      <c r="I68" s="69"/>
    </row>
    <row r="69" spans="1:32" ht="37" customHeight="1" outlineLevel="2">
      <c r="A69" s="20" t="s">
        <v>164</v>
      </c>
      <c r="B69" s="21" t="s">
        <v>165</v>
      </c>
      <c r="C69" s="22"/>
      <c r="D69" s="23"/>
      <c r="E69" s="23"/>
      <c r="F69" s="23"/>
      <c r="G69" s="24"/>
      <c r="H69" s="25">
        <f>H68</f>
        <v>326480</v>
      </c>
      <c r="I69" s="65"/>
    </row>
    <row r="70" spans="1:32" ht="37" customHeight="1" outlineLevel="2"/>
    <row r="71" spans="1:32" ht="37" customHeight="1" outlineLevel="2">
      <c r="A71" s="20"/>
      <c r="B71" s="21" t="s">
        <v>166</v>
      </c>
      <c r="C71" s="22"/>
      <c r="D71" s="23"/>
      <c r="E71" s="23"/>
      <c r="F71" s="23"/>
      <c r="G71" s="24"/>
      <c r="H71" s="25"/>
      <c r="I71" s="65" t="s">
        <v>167</v>
      </c>
    </row>
    <row r="72" spans="1:32" ht="37" customHeight="1" outlineLevel="2">
      <c r="A72" s="15"/>
      <c r="B72" s="15" t="s">
        <v>53</v>
      </c>
      <c r="C72" s="16" t="s">
        <v>54</v>
      </c>
      <c r="D72" s="17" t="s">
        <v>55</v>
      </c>
      <c r="E72" s="17" t="s">
        <v>56</v>
      </c>
      <c r="F72" s="18" t="s">
        <v>57</v>
      </c>
      <c r="G72" s="19" t="s">
        <v>58</v>
      </c>
      <c r="H72" s="19" t="s">
        <v>59</v>
      </c>
      <c r="I72" s="19" t="s">
        <v>168</v>
      </c>
    </row>
    <row r="73" spans="1:32" s="1" customFormat="1" ht="35.049999999999997" customHeight="1" outlineLevel="2">
      <c r="A73" s="32" t="s">
        <v>169</v>
      </c>
      <c r="B73" s="33" t="s">
        <v>170</v>
      </c>
      <c r="C73" s="34" t="s">
        <v>90</v>
      </c>
      <c r="D73" s="35">
        <v>4</v>
      </c>
      <c r="E73" s="35">
        <v>1</v>
      </c>
      <c r="F73" s="35">
        <v>1</v>
      </c>
      <c r="G73" s="58">
        <v>5000</v>
      </c>
      <c r="H73" s="63">
        <f t="shared" ref="H73:H78" si="6">D73*E73*F73*G73</f>
        <v>20000</v>
      </c>
      <c r="I73" s="76" t="s">
        <v>171</v>
      </c>
      <c r="J73" s="4"/>
      <c r="K73" s="4"/>
      <c r="L73" s="4"/>
      <c r="M73" s="4"/>
      <c r="N73" s="4"/>
      <c r="O73" s="4"/>
      <c r="P73" s="4"/>
      <c r="Q73" s="4"/>
      <c r="R73" s="4"/>
      <c r="S73" s="4"/>
      <c r="T73" s="4"/>
      <c r="U73" s="4"/>
      <c r="V73" s="4"/>
      <c r="W73" s="4"/>
      <c r="X73" s="4"/>
      <c r="Y73" s="4"/>
      <c r="Z73" s="4"/>
      <c r="AA73" s="4"/>
      <c r="AB73" s="4"/>
      <c r="AC73" s="4"/>
      <c r="AD73" s="4"/>
      <c r="AE73" s="4"/>
      <c r="AF73" s="4"/>
    </row>
    <row r="74" spans="1:32" s="1" customFormat="1" ht="35.049999999999997" customHeight="1" outlineLevel="2">
      <c r="A74" s="32" t="s">
        <v>249</v>
      </c>
      <c r="B74" s="133" t="s">
        <v>245</v>
      </c>
      <c r="C74" s="34" t="s">
        <v>90</v>
      </c>
      <c r="D74" s="35">
        <v>3</v>
      </c>
      <c r="E74" s="35">
        <v>1</v>
      </c>
      <c r="F74" s="35">
        <v>1</v>
      </c>
      <c r="G74" s="58">
        <v>8000</v>
      </c>
      <c r="H74" s="63">
        <f t="shared" si="6"/>
        <v>24000</v>
      </c>
      <c r="I74" s="140" t="s">
        <v>246</v>
      </c>
      <c r="J74" s="4"/>
      <c r="K74" s="4"/>
      <c r="L74" s="4"/>
      <c r="M74" s="4"/>
      <c r="N74" s="4"/>
      <c r="O74" s="4"/>
      <c r="P74" s="4"/>
      <c r="Q74" s="4"/>
      <c r="R74" s="4"/>
      <c r="S74" s="4"/>
      <c r="T74" s="4"/>
      <c r="U74" s="4"/>
      <c r="V74" s="4"/>
      <c r="W74" s="4"/>
      <c r="X74" s="4"/>
      <c r="Y74" s="4"/>
      <c r="Z74" s="4"/>
      <c r="AA74" s="4"/>
      <c r="AB74" s="4"/>
      <c r="AC74" s="4"/>
      <c r="AD74" s="4"/>
      <c r="AE74" s="4"/>
      <c r="AF74" s="4"/>
    </row>
    <row r="75" spans="1:32" s="1" customFormat="1" ht="35.049999999999997" customHeight="1" outlineLevel="2">
      <c r="A75" s="32" t="s">
        <v>172</v>
      </c>
      <c r="B75" s="133" t="s">
        <v>221</v>
      </c>
      <c r="C75" s="34" t="s">
        <v>90</v>
      </c>
      <c r="D75" s="35">
        <v>4</v>
      </c>
      <c r="E75" s="35">
        <v>1</v>
      </c>
      <c r="F75" s="35">
        <v>1</v>
      </c>
      <c r="G75" s="58">
        <v>4000</v>
      </c>
      <c r="H75" s="63">
        <f t="shared" si="6"/>
        <v>16000</v>
      </c>
      <c r="I75" s="140" t="s">
        <v>232</v>
      </c>
      <c r="J75" s="4"/>
      <c r="K75" s="4"/>
      <c r="L75" s="4"/>
      <c r="M75" s="4"/>
      <c r="N75" s="4"/>
      <c r="O75" s="4"/>
      <c r="P75" s="4"/>
      <c r="Q75" s="4"/>
      <c r="R75" s="4"/>
      <c r="S75" s="4"/>
      <c r="T75" s="4"/>
      <c r="U75" s="4"/>
      <c r="V75" s="4"/>
      <c r="W75" s="4"/>
      <c r="X75" s="4"/>
      <c r="Y75" s="4"/>
      <c r="Z75" s="4"/>
      <c r="AA75" s="4"/>
      <c r="AB75" s="4"/>
      <c r="AC75" s="4"/>
      <c r="AD75" s="4"/>
      <c r="AE75" s="4"/>
      <c r="AF75" s="4"/>
    </row>
    <row r="76" spans="1:32" s="3" customFormat="1" ht="35.049999999999997" customHeight="1">
      <c r="A76" s="32" t="s">
        <v>175</v>
      </c>
      <c r="B76" s="33" t="s">
        <v>173</v>
      </c>
      <c r="C76" s="34" t="s">
        <v>90</v>
      </c>
      <c r="D76" s="35">
        <v>3</v>
      </c>
      <c r="E76" s="35">
        <v>8</v>
      </c>
      <c r="F76" s="35">
        <v>1</v>
      </c>
      <c r="G76" s="58">
        <v>900</v>
      </c>
      <c r="H76" s="63">
        <f t="shared" si="6"/>
        <v>21600</v>
      </c>
      <c r="I76" s="76" t="s">
        <v>174</v>
      </c>
    </row>
    <row r="77" spans="1:32" s="3" customFormat="1" ht="35.049999999999997" customHeight="1">
      <c r="A77" s="32" t="s">
        <v>177</v>
      </c>
      <c r="B77" s="33" t="s">
        <v>176</v>
      </c>
      <c r="C77" s="34" t="s">
        <v>90</v>
      </c>
      <c r="D77" s="35">
        <v>3</v>
      </c>
      <c r="E77" s="35">
        <v>4</v>
      </c>
      <c r="F77" s="35">
        <v>1</v>
      </c>
      <c r="G77" s="58">
        <v>300</v>
      </c>
      <c r="H77" s="63">
        <f t="shared" si="6"/>
        <v>3600</v>
      </c>
      <c r="I77" s="140" t="s">
        <v>219</v>
      </c>
    </row>
    <row r="78" spans="1:32" s="3" customFormat="1" ht="45">
      <c r="A78" s="32" t="s">
        <v>244</v>
      </c>
      <c r="B78" s="33" t="s">
        <v>178</v>
      </c>
      <c r="C78" s="34" t="s">
        <v>90</v>
      </c>
      <c r="D78" s="35">
        <v>3</v>
      </c>
      <c r="E78" s="35">
        <v>1</v>
      </c>
      <c r="F78" s="35">
        <v>1</v>
      </c>
      <c r="G78" s="58">
        <v>60000</v>
      </c>
      <c r="H78" s="63">
        <f t="shared" si="6"/>
        <v>180000</v>
      </c>
      <c r="I78" s="135" t="s">
        <v>220</v>
      </c>
    </row>
    <row r="79" spans="1:32" ht="37" customHeight="1" outlineLevel="2">
      <c r="A79" s="41" t="s">
        <v>179</v>
      </c>
      <c r="B79" s="42" t="s">
        <v>180</v>
      </c>
      <c r="C79" s="43"/>
      <c r="D79" s="44"/>
      <c r="E79" s="45"/>
      <c r="F79" s="45"/>
      <c r="G79" s="46"/>
      <c r="H79" s="46">
        <f>SUM(H73:H78)</f>
        <v>265200</v>
      </c>
      <c r="I79" s="69"/>
    </row>
    <row r="80" spans="1:32" ht="37" customHeight="1" outlineLevel="2">
      <c r="A80" s="20" t="s">
        <v>181</v>
      </c>
      <c r="B80" s="21" t="s">
        <v>182</v>
      </c>
      <c r="C80" s="22"/>
      <c r="D80" s="23"/>
      <c r="E80" s="23"/>
      <c r="F80" s="23"/>
      <c r="G80" s="24"/>
      <c r="H80" s="24">
        <f>H79</f>
        <v>265200</v>
      </c>
      <c r="I80" s="65"/>
    </row>
    <row r="81" spans="1:9" ht="37" customHeight="1" outlineLevel="2">
      <c r="I81" s="71"/>
    </row>
    <row r="82" spans="1:9" ht="37" customHeight="1" outlineLevel="2">
      <c r="A82" s="20" t="s">
        <v>183</v>
      </c>
      <c r="B82" s="21" t="s">
        <v>184</v>
      </c>
      <c r="C82" s="22"/>
      <c r="D82" s="23"/>
      <c r="E82" s="23"/>
      <c r="F82" s="23"/>
      <c r="G82" s="24"/>
      <c r="H82" s="25"/>
      <c r="I82" s="25"/>
    </row>
    <row r="83" spans="1:9" ht="37" customHeight="1" outlineLevel="2">
      <c r="A83" s="15"/>
      <c r="B83" s="15" t="s">
        <v>53</v>
      </c>
      <c r="C83" s="16" t="s">
        <v>54</v>
      </c>
      <c r="D83" s="17" t="s">
        <v>55</v>
      </c>
      <c r="E83" s="17" t="s">
        <v>56</v>
      </c>
      <c r="F83" s="18" t="s">
        <v>57</v>
      </c>
      <c r="G83" s="19" t="s">
        <v>58</v>
      </c>
      <c r="H83" s="19" t="s">
        <v>59</v>
      </c>
      <c r="I83" s="19" t="s">
        <v>84</v>
      </c>
    </row>
    <row r="84" spans="1:9" ht="35.049999999999997" customHeight="1" outlineLevel="2">
      <c r="A84" s="77" t="s">
        <v>185</v>
      </c>
      <c r="B84" s="33" t="s">
        <v>184</v>
      </c>
      <c r="C84" s="34" t="s">
        <v>90</v>
      </c>
      <c r="D84" s="35">
        <v>4</v>
      </c>
      <c r="E84" s="35">
        <v>1</v>
      </c>
      <c r="F84" s="35">
        <v>1</v>
      </c>
      <c r="G84" s="78">
        <v>30000</v>
      </c>
      <c r="H84" s="63">
        <f>D84*E84*F84*G84</f>
        <v>120000</v>
      </c>
      <c r="I84" s="135" t="s">
        <v>250</v>
      </c>
    </row>
    <row r="85" spans="1:9" ht="37" customHeight="1" outlineLevel="2">
      <c r="A85" s="41" t="s">
        <v>186</v>
      </c>
      <c r="B85" s="42" t="s">
        <v>187</v>
      </c>
      <c r="C85" s="43"/>
      <c r="D85" s="44"/>
      <c r="E85" s="45"/>
      <c r="F85" s="45"/>
      <c r="G85" s="46"/>
      <c r="H85" s="46">
        <f>SUM(H84:H84)</f>
        <v>120000</v>
      </c>
      <c r="I85" s="69"/>
    </row>
    <row r="86" spans="1:9" ht="37" customHeight="1" outlineLevel="2">
      <c r="A86" s="79" t="s">
        <v>183</v>
      </c>
      <c r="B86" s="80" t="s">
        <v>188</v>
      </c>
      <c r="C86" s="81"/>
      <c r="D86" s="82"/>
      <c r="E86" s="82"/>
      <c r="F86" s="82"/>
      <c r="G86" s="83"/>
      <c r="H86" s="83">
        <f>SUM(H85)</f>
        <v>120000</v>
      </c>
      <c r="I86" s="65"/>
    </row>
    <row r="87" spans="1:9" ht="37" customHeight="1" outlineLevel="2">
      <c r="A87" s="84"/>
      <c r="B87" s="85"/>
      <c r="C87" s="86"/>
      <c r="D87" s="87"/>
      <c r="E87" s="87"/>
      <c r="F87" s="87"/>
      <c r="G87" s="88"/>
      <c r="H87" s="89"/>
      <c r="I87" s="76"/>
    </row>
    <row r="88" spans="1:9" ht="37" customHeight="1" outlineLevel="1">
      <c r="A88" s="90"/>
      <c r="B88" s="91" t="s">
        <v>189</v>
      </c>
      <c r="C88" s="92"/>
      <c r="D88" s="93"/>
      <c r="E88" s="93"/>
      <c r="F88" s="93"/>
      <c r="G88" s="94"/>
      <c r="H88" s="95"/>
      <c r="I88" s="25"/>
    </row>
    <row r="89" spans="1:9" ht="37" customHeight="1" outlineLevel="2">
      <c r="A89" s="15"/>
      <c r="B89" s="15" t="s">
        <v>53</v>
      </c>
      <c r="C89" s="16" t="s">
        <v>54</v>
      </c>
      <c r="D89" s="17" t="s">
        <v>55</v>
      </c>
      <c r="E89" s="17" t="s">
        <v>56</v>
      </c>
      <c r="F89" s="17" t="s">
        <v>57</v>
      </c>
      <c r="G89" s="19" t="s">
        <v>58</v>
      </c>
      <c r="H89" s="17" t="s">
        <v>59</v>
      </c>
      <c r="I89" s="19"/>
    </row>
    <row r="90" spans="1:9" ht="37" customHeight="1" outlineLevel="2">
      <c r="A90" s="41"/>
      <c r="B90" s="42" t="s">
        <v>190</v>
      </c>
      <c r="C90" s="43"/>
      <c r="D90" s="44"/>
      <c r="E90" s="45"/>
      <c r="F90" s="45"/>
      <c r="G90" s="46"/>
      <c r="H90" s="46"/>
      <c r="I90" s="69"/>
    </row>
    <row r="91" spans="1:9" s="3" customFormat="1" ht="45" customHeight="1" outlineLevel="2">
      <c r="A91" s="38" t="s">
        <v>191</v>
      </c>
      <c r="B91" s="38" t="s">
        <v>192</v>
      </c>
      <c r="C91" s="38" t="s">
        <v>193</v>
      </c>
      <c r="D91" s="35">
        <v>4</v>
      </c>
      <c r="E91" s="35">
        <v>1</v>
      </c>
      <c r="F91" s="35">
        <v>2</v>
      </c>
      <c r="G91" s="49">
        <v>2800</v>
      </c>
      <c r="H91" s="63">
        <f>D91*E91*F91*G91</f>
        <v>22400</v>
      </c>
      <c r="I91" s="74" t="s">
        <v>216</v>
      </c>
    </row>
    <row r="92" spans="1:9" s="3" customFormat="1" ht="35.049999999999997" customHeight="1" outlineLevel="2">
      <c r="A92" s="38" t="s">
        <v>194</v>
      </c>
      <c r="B92" s="38" t="s">
        <v>195</v>
      </c>
      <c r="C92" s="38" t="s">
        <v>193</v>
      </c>
      <c r="D92" s="35">
        <v>4</v>
      </c>
      <c r="E92" s="35">
        <v>1</v>
      </c>
      <c r="F92" s="35">
        <v>2</v>
      </c>
      <c r="G92" s="49">
        <v>3200</v>
      </c>
      <c r="H92" s="63">
        <f>D92*E92*F92*G92</f>
        <v>25600</v>
      </c>
      <c r="I92" s="141" t="s">
        <v>217</v>
      </c>
    </row>
    <row r="93" spans="1:9" s="3" customFormat="1" ht="35.049999999999997" customHeight="1" outlineLevel="2">
      <c r="A93" s="38" t="s">
        <v>196</v>
      </c>
      <c r="B93" s="38" t="s">
        <v>197</v>
      </c>
      <c r="C93" s="38" t="s">
        <v>90</v>
      </c>
      <c r="D93" s="35">
        <v>1</v>
      </c>
      <c r="E93" s="35">
        <v>1</v>
      </c>
      <c r="F93" s="35">
        <v>1</v>
      </c>
      <c r="G93" s="49">
        <v>15000</v>
      </c>
      <c r="H93" s="63">
        <f>D93*E93*F93*G93</f>
        <v>15000</v>
      </c>
      <c r="I93" s="141" t="s">
        <v>215</v>
      </c>
    </row>
    <row r="94" spans="1:9" ht="37" customHeight="1" outlineLevel="2">
      <c r="A94" s="41" t="s">
        <v>198</v>
      </c>
      <c r="B94" s="42" t="str">
        <f>CONCATENATE("Subtotal ",B90)</f>
        <v>Subtotal Photo &amp;Video crew</v>
      </c>
      <c r="C94" s="43"/>
      <c r="D94" s="44"/>
      <c r="E94" s="45"/>
      <c r="F94" s="45"/>
      <c r="G94" s="46"/>
      <c r="H94" s="46">
        <f>SUM(H91:H93)</f>
        <v>63000</v>
      </c>
      <c r="I94" s="69"/>
    </row>
    <row r="95" spans="1:9" ht="37" customHeight="1" outlineLevel="1">
      <c r="A95" s="20" t="s">
        <v>199</v>
      </c>
      <c r="B95" s="21" t="s">
        <v>200</v>
      </c>
      <c r="C95" s="22"/>
      <c r="D95" s="23"/>
      <c r="E95" s="23"/>
      <c r="F95" s="23"/>
      <c r="G95" s="24"/>
      <c r="H95" s="25">
        <f>H94</f>
        <v>63000</v>
      </c>
      <c r="I95" s="65"/>
    </row>
    <row r="96" spans="1:9" ht="37" customHeight="1" outlineLevel="1">
      <c r="A96" s="20"/>
      <c r="B96" s="21" t="s">
        <v>51</v>
      </c>
      <c r="C96" s="22"/>
      <c r="D96" s="23"/>
      <c r="E96" s="23"/>
      <c r="F96" s="23"/>
      <c r="G96" s="24"/>
      <c r="H96" s="25">
        <f>H16+H27+H59+H69+H80+H86+H95</f>
        <v>1877600</v>
      </c>
      <c r="I96" s="65"/>
    </row>
    <row r="97" spans="1:8" ht="37" customHeight="1"/>
    <row r="98" spans="1:8" ht="37" customHeight="1" outlineLevel="1"/>
    <row r="99" spans="1:8" ht="37" customHeight="1" outlineLevel="1"/>
    <row r="100" spans="1:8" ht="37" customHeight="1" outlineLevel="2"/>
    <row r="101" spans="1:8" ht="37" customHeight="1" outlineLevel="2">
      <c r="A101" s="4"/>
      <c r="H101" s="4"/>
    </row>
    <row r="102" spans="1:8" ht="37" customHeight="1" outlineLevel="2"/>
    <row r="103" spans="1:8" ht="37" customHeight="1" outlineLevel="2"/>
    <row r="104" spans="1:8" ht="37" customHeight="1" outlineLevel="2"/>
    <row r="105" spans="1:8" ht="37" customHeight="1" outlineLevel="2"/>
    <row r="106" spans="1:8" ht="37" customHeight="1" outlineLevel="2"/>
    <row r="107" spans="1:8" ht="37" customHeight="1" outlineLevel="2"/>
    <row r="108" spans="1:8" ht="37" customHeight="1" outlineLevel="2"/>
    <row r="109" spans="1:8" ht="37" customHeight="1" outlineLevel="2"/>
    <row r="110" spans="1:8" ht="37" customHeight="1" outlineLevel="2"/>
    <row r="111" spans="1:8" ht="37" customHeight="1" outlineLevel="1"/>
    <row r="112" spans="1:8" ht="37" customHeight="1" outlineLevel="2"/>
    <row r="113" ht="37" customHeight="1" outlineLevel="2"/>
    <row r="114" ht="37" customHeight="1" outlineLevel="2"/>
    <row r="115" outlineLevel="2"/>
    <row r="116" outlineLevel="2"/>
    <row r="117" outlineLevel="2"/>
    <row r="118" outlineLevel="2"/>
    <row r="119" outlineLevel="2"/>
    <row r="120" outlineLevel="2"/>
    <row r="121" outlineLevel="2"/>
    <row r="122" outlineLevel="2"/>
    <row r="123" outlineLevel="1"/>
    <row r="124" outlineLevel="2"/>
    <row r="125" outlineLevel="2"/>
    <row r="126" outlineLevel="2"/>
    <row r="127" outlineLevel="2"/>
    <row r="128" outlineLevel="2"/>
    <row r="129" outlineLevel="2"/>
    <row r="130" outlineLevel="2"/>
    <row r="131" outlineLevel="2"/>
    <row r="132" outlineLevel="2"/>
    <row r="133" outlineLevel="2"/>
    <row r="134" outlineLevel="2"/>
    <row r="135" outlineLevel="1"/>
    <row r="136" outlineLevel="2"/>
    <row r="137" outlineLevel="2"/>
    <row r="138" outlineLevel="2"/>
    <row r="139" outlineLevel="2"/>
    <row r="140" outlineLevel="2"/>
    <row r="141" outlineLevel="2"/>
    <row r="142" outlineLevel="2"/>
    <row r="143" outlineLevel="2"/>
    <row r="144" outlineLevel="2"/>
    <row r="145" outlineLevel="2"/>
    <row r="146" outlineLevel="2"/>
    <row r="147" outlineLevel="1"/>
  </sheetData>
  <mergeCells count="1">
    <mergeCell ref="A1:I1"/>
  </mergeCells>
  <phoneticPr fontId="21" type="noConversion"/>
  <printOptions horizontalCentered="1"/>
  <pageMargins left="0.196527777777778" right="0.196527777777778" top="0.16111111111111101" bottom="0.16111111111111101" header="0.29861111111111099" footer="0.29861111111111099"/>
  <pageSetup paperSize="9" scale="2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Summary</vt:lpstr>
      <vt:lpstr>Detail</vt:lpstr>
      <vt:lpstr>Detail!Print_Area</vt:lpstr>
      <vt:lpstr>Summary!Print_Area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lihanbin581127@outlook.com</cp:lastModifiedBy>
  <dcterms:created xsi:type="dcterms:W3CDTF">2016-11-14T01:10:00Z</dcterms:created>
  <dcterms:modified xsi:type="dcterms:W3CDTF">2023-11-17T08:26:14Z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D13E2EED10B44AECB79262479508A514</vt:lpwstr>
  </property>
</Properties>
</file>