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827"/>
  <workbookPr/>
  <mc:AlternateContent xmlns:mc="http://schemas.openxmlformats.org/markup-compatibility/2006">
    <mc:Choice Requires="x15">
      <x15ac:absPath xmlns:x15ac="http://schemas.microsoft.com/office/spreadsheetml/2010/11/ac" url="C:\Users\王凤雨\Desktop\"/>
    </mc:Choice>
  </mc:AlternateContent>
  <xr:revisionPtr revIDLastSave="0" documentId="13_ncr:1_{3D469FBC-D969-4B8A-8064-C9B1E335E864}" xr6:coauthVersionLast="47" xr6:coauthVersionMax="47" xr10:uidLastSave="{00000000-0000-0000-0000-000000000000}"/>
  <bookViews>
    <workbookView xWindow="-98" yWindow="-98" windowWidth="22695" windowHeight="14595" activeTab="1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3" i="2" l="1"/>
  <c r="G26" i="2" s="1"/>
  <c r="H23" i="2"/>
  <c r="B26" i="2" s="1"/>
  <c r="G23" i="2"/>
  <c r="F55" i="3"/>
  <c r="E60" i="3" s="1"/>
  <c r="G54" i="3"/>
  <c r="F54" i="3"/>
  <c r="D54" i="3"/>
  <c r="D55" i="3" s="1"/>
  <c r="C54" i="3"/>
  <c r="C55" i="3" s="1"/>
  <c r="H53" i="3"/>
  <c r="H52" i="3"/>
  <c r="H51" i="3"/>
  <c r="H50" i="3"/>
  <c r="H49" i="3"/>
  <c r="H48" i="3"/>
  <c r="H47" i="3"/>
  <c r="H54" i="3" s="1"/>
  <c r="E47" i="3"/>
  <c r="E54" i="3" s="1"/>
  <c r="G46" i="3"/>
  <c r="F46" i="3"/>
  <c r="D46" i="3"/>
  <c r="C46" i="3"/>
  <c r="H45" i="3"/>
  <c r="H44" i="3"/>
  <c r="H43" i="3"/>
  <c r="H46" i="3" s="1"/>
  <c r="E43" i="3"/>
  <c r="E46" i="3" s="1"/>
  <c r="G42" i="3"/>
  <c r="F42" i="3"/>
  <c r="E42" i="3"/>
  <c r="D42" i="3"/>
  <c r="C42" i="3"/>
  <c r="H41" i="3"/>
  <c r="H40" i="3"/>
  <c r="H42" i="3" s="1"/>
  <c r="E40" i="3"/>
  <c r="G39" i="3"/>
  <c r="F39" i="3"/>
  <c r="E39" i="3"/>
  <c r="D39" i="3"/>
  <c r="C39" i="3"/>
  <c r="H38" i="3"/>
  <c r="H37" i="3"/>
  <c r="H36" i="3"/>
  <c r="H35" i="3"/>
  <c r="H39" i="3" s="1"/>
  <c r="E35" i="3"/>
  <c r="G34" i="3"/>
  <c r="G55" i="3" s="1"/>
  <c r="G60" i="3" s="1"/>
  <c r="F34" i="3"/>
  <c r="D34" i="3"/>
  <c r="C34" i="3"/>
  <c r="H33" i="3"/>
  <c r="H32" i="3"/>
  <c r="H31" i="3"/>
  <c r="H30" i="3"/>
  <c r="H34" i="3" s="1"/>
  <c r="E30" i="3"/>
  <c r="E34" i="3" s="1"/>
  <c r="G29" i="3"/>
  <c r="F29" i="3"/>
  <c r="E29" i="3"/>
  <c r="D29" i="3"/>
  <c r="C29" i="3"/>
  <c r="H28" i="3"/>
  <c r="H27" i="3"/>
  <c r="H29" i="3" s="1"/>
  <c r="E27" i="3"/>
  <c r="G26" i="3"/>
  <c r="F26" i="3"/>
  <c r="E26" i="3"/>
  <c r="D26" i="3"/>
  <c r="C26" i="3"/>
  <c r="H25" i="3"/>
  <c r="H24" i="3"/>
  <c r="H26" i="3" s="1"/>
  <c r="E24" i="3"/>
  <c r="G23" i="3"/>
  <c r="F23" i="3"/>
  <c r="E23" i="3"/>
  <c r="D23" i="3"/>
  <c r="C23" i="3"/>
  <c r="H22" i="3"/>
  <c r="H21" i="3"/>
  <c r="H20" i="3"/>
  <c r="H19" i="3"/>
  <c r="H23" i="3" s="1"/>
  <c r="E19" i="3"/>
  <c r="H18" i="3"/>
  <c r="G18" i="3"/>
  <c r="F18" i="3"/>
  <c r="D18" i="3"/>
  <c r="C18" i="3"/>
  <c r="H17" i="3"/>
  <c r="H16" i="3"/>
  <c r="E16" i="3"/>
  <c r="E18" i="3" s="1"/>
  <c r="G15" i="3"/>
  <c r="F15" i="3"/>
  <c r="D15" i="3"/>
  <c r="C15" i="3"/>
  <c r="H14" i="3"/>
  <c r="H13" i="3"/>
  <c r="H12" i="3"/>
  <c r="H15" i="3" s="1"/>
  <c r="H11" i="3"/>
  <c r="H10" i="3"/>
  <c r="H9" i="3"/>
  <c r="H8" i="3"/>
  <c r="E8" i="3"/>
  <c r="E15" i="3" s="1"/>
  <c r="K26" i="2" l="1"/>
  <c r="H55" i="3"/>
  <c r="C60" i="3" s="1"/>
  <c r="E55" i="3"/>
  <c r="A60" i="3" s="1"/>
  <c r="I60" i="3" s="1"/>
</calcChain>
</file>

<file path=xl/sharedStrings.xml><?xml version="1.0" encoding="utf-8"?>
<sst xmlns="http://schemas.openxmlformats.org/spreadsheetml/2006/main" count="107" uniqueCount="101">
  <si>
    <t>【借款报销单】</t>
  </si>
  <si>
    <t>团号：HMZA-220101-KGG690</t>
  </si>
  <si>
    <t>会议日期：1.15-16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</si>
  <si>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</si>
  <si>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</si>
  <si>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</si>
  <si>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</si>
  <si>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</si>
  <si>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</si>
  <si>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</si>
  <si>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</si>
  <si>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</si>
  <si>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</si>
  <si>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</si>
  <si>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</si>
  <si>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</si>
  <si>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0104 信阳东-广州南 商务座 酷狗 王子（赵俊明）</t>
  </si>
  <si>
    <t>可用项目：租车费、大交通、过路费、过桥费。
加油费（仅试驾活动可用，且只可使用活动当时当地的加油票）</t>
  </si>
  <si>
    <t>0104 深圳北-广州南 商务座 酷狗 九儿（刘翠）</t>
  </si>
  <si>
    <t>0104 株洲西-广州南 商务座 酷狗 七秒（何敏）</t>
  </si>
  <si>
    <t>0104 日照西-广州南 一等座 酷狗 黑墨（宋祥）</t>
  </si>
  <si>
    <t>K歌 羽音（谢梦婷）退票费</t>
  </si>
  <si>
    <t>K歌  杨帆（王伟利）退票费</t>
  </si>
  <si>
    <t>0118 广州南-日照西 商务座 酷狗 黑墨（宋祥）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</si>
  <si>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</si>
  <si>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</si>
  <si>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</si>
  <si>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</si>
  <si>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</si>
  <si>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</si>
  <si>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</si>
  <si>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</si>
  <si>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会场用餐、after party</t>
  </si>
  <si>
    <t>需提供刷卡联、菜单（小票）</t>
  </si>
  <si>
    <t>活动餐费合计</t>
  </si>
  <si>
    <t>现地采买费用</t>
  </si>
  <si>
    <t>零食采购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</si>
  <si>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</si>
  <si>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</si>
  <si>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</si>
  <si>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</si>
  <si>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</si>
  <si>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</si>
  <si>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</si>
  <si>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</si>
  <si>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</si>
  <si>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</si>
  <si>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</si>
  <si>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</si>
  <si>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</si>
  <si>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</si>
  <si>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防疫、花束、纸巾、会场用水等其他采购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</si>
  <si>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</si>
  <si>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</si>
  <si>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</si>
  <si>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</si>
  <si>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</si>
  <si>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</si>
  <si>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</si>
  <si>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</si>
  <si>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</si>
  <si>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</si>
  <si>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</si>
  <si>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</si>
  <si>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</si>
  <si>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王凤雨</t>
  </si>
  <si>
    <t>职位:</t>
  </si>
  <si>
    <t>助理</t>
  </si>
  <si>
    <t>发生地:</t>
  </si>
  <si>
    <t>北京</t>
  </si>
  <si>
    <t>部门:</t>
  </si>
  <si>
    <t>企划活动部</t>
  </si>
  <si>
    <t>发生日期:</t>
  </si>
  <si>
    <t>报销日期:</t>
  </si>
  <si>
    <t>团号:</t>
  </si>
  <si>
    <t>HMZA-191113-XKH685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</si>
  <si>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</si>
  <si>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</si>
  <si>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</si>
  <si>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</si>
  <si>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</si>
  <si>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</si>
  <si>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</si>
  <si>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</si>
  <si>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</si>
  <si>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</si>
  <si>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餐费</t>
  </si>
  <si>
    <t>1231 晚餐</t>
  </si>
  <si>
    <t>0101 早餐</t>
  </si>
  <si>
    <t>0102 午餐</t>
  </si>
  <si>
    <t>0104 四人晚餐</t>
  </si>
  <si>
    <t>0107 晚餐</t>
  </si>
  <si>
    <t>顺丰快递费</t>
  </si>
  <si>
    <t>核酸</t>
  </si>
  <si>
    <t>补票金额</t>
  </si>
  <si>
    <t>报销总金额</t>
  </si>
  <si>
    <t>报销人:</t>
  </si>
  <si>
    <t>合规:</t>
  </si>
  <si>
    <t>0102 晚餐</t>
    <phoneticPr fontId="13" type="noConversion"/>
  </si>
  <si>
    <t>1.15日会场肯德基</t>
    <phoneticPr fontId="13" type="noConversion"/>
  </si>
  <si>
    <t xml:space="preserve"> 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</si>
</sst>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0_);[Red]\(#,##0.00\)"/>
    <numFmt numFmtId="177" formatCode="#,##0.00;[Red]#,##0.00"/>
    <numFmt numFmtId="178" formatCode="0.00_);[Red]\(0.00\)"/>
    <numFmt numFmtId="179" formatCode="#,##0.00_ "/>
    <numFmt numFmtId="180" formatCode="0.00_ "/>
  </numFmts>
  <fonts count="16" x14ac:knownFonts="1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1"/>
      <color rgb="FFFF0000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</cellStyleXfs>
  <cellXfs count="124">
    <xf numFmtId="0" fontId="0" fillId="0" borderId="0" xfId="0">
      <alignment vertical="center"/>
    </xf>
    <xf numFmtId="0" fontId="1" fillId="0" borderId="0" xfId="3">
      <alignment vertical="center"/>
    </xf>
    <xf numFmtId="0" fontId="3" fillId="0" borderId="0" xfId="3" applyFont="1">
      <alignment vertical="center"/>
    </xf>
    <xf numFmtId="0" fontId="4" fillId="0" borderId="1" xfId="3" applyFont="1" applyBorder="1">
      <alignment vertical="center"/>
    </xf>
    <xf numFmtId="0" fontId="4" fillId="0" borderId="2" xfId="3" applyFont="1" applyBorder="1">
      <alignment vertical="center"/>
    </xf>
    <xf numFmtId="0" fontId="4" fillId="0" borderId="2" xfId="3" applyFont="1" applyBorder="1" applyAlignment="1">
      <alignment horizontal="right" vertical="center"/>
    </xf>
    <xf numFmtId="0" fontId="4" fillId="0" borderId="3" xfId="3" applyFont="1" applyBorder="1">
      <alignment vertical="center"/>
    </xf>
    <xf numFmtId="0" fontId="4" fillId="0" borderId="0" xfId="3" applyFont="1" applyBorder="1">
      <alignment vertical="center"/>
    </xf>
    <xf numFmtId="0" fontId="4" fillId="0" borderId="0" xfId="3" applyFont="1" applyBorder="1" applyAlignment="1">
      <alignment horizontal="right" vertical="center"/>
    </xf>
    <xf numFmtId="0" fontId="4" fillId="0" borderId="4" xfId="3" applyFont="1" applyBorder="1">
      <alignment vertical="center"/>
    </xf>
    <xf numFmtId="0" fontId="4" fillId="0" borderId="5" xfId="3" applyFont="1" applyBorder="1">
      <alignment vertical="center"/>
    </xf>
    <xf numFmtId="0" fontId="4" fillId="0" borderId="5" xfId="3" applyFont="1" applyBorder="1" applyAlignment="1">
      <alignment horizontal="right" vertical="center"/>
    </xf>
    <xf numFmtId="0" fontId="4" fillId="0" borderId="0" xfId="3" applyFont="1">
      <alignment vertical="center"/>
    </xf>
    <xf numFmtId="0" fontId="5" fillId="0" borderId="6" xfId="3" applyFont="1" applyBorder="1" applyAlignment="1">
      <alignment horizontal="center" vertical="center"/>
    </xf>
    <xf numFmtId="0" fontId="4" fillId="2" borderId="9" xfId="3" applyFont="1" applyFill="1" applyBorder="1" applyAlignment="1">
      <alignment horizontal="center" vertical="center"/>
    </xf>
    <xf numFmtId="0" fontId="5" fillId="0" borderId="12" xfId="3" applyFont="1" applyBorder="1" applyAlignment="1">
      <alignment horizontal="center" vertical="center"/>
    </xf>
    <xf numFmtId="0" fontId="4" fillId="3" borderId="5" xfId="3" applyFont="1" applyFill="1" applyBorder="1" applyAlignment="1">
      <alignment horizontal="center" vertical="center"/>
    </xf>
    <xf numFmtId="0" fontId="5" fillId="0" borderId="7" xfId="3" applyFont="1" applyBorder="1" applyAlignment="1">
      <alignment horizontal="center" vertical="center"/>
    </xf>
    <xf numFmtId="178" fontId="4" fillId="2" borderId="12" xfId="3" applyNumberFormat="1" applyFont="1" applyFill="1" applyBorder="1" applyAlignment="1">
      <alignment horizontal="center" vertical="center"/>
    </xf>
    <xf numFmtId="0" fontId="4" fillId="2" borderId="3" xfId="3" applyFont="1" applyFill="1" applyBorder="1" applyAlignment="1">
      <alignment horizontal="center" vertical="center"/>
    </xf>
    <xf numFmtId="0" fontId="4" fillId="2" borderId="14" xfId="3" applyFont="1" applyFill="1" applyBorder="1" applyAlignment="1">
      <alignment horizontal="center" vertical="center"/>
    </xf>
    <xf numFmtId="177" fontId="5" fillId="0" borderId="12" xfId="3" applyNumberFormat="1" applyFont="1" applyBorder="1" applyAlignment="1">
      <alignment horizontal="center" vertical="center"/>
    </xf>
    <xf numFmtId="0" fontId="6" fillId="0" borderId="0" xfId="3" applyFont="1" applyAlignment="1">
      <alignment horizontal="right" vertical="center"/>
    </xf>
    <xf numFmtId="0" fontId="4" fillId="0" borderId="0" xfId="3" applyFont="1" applyFill="1" applyBorder="1">
      <alignment vertical="center"/>
    </xf>
    <xf numFmtId="0" fontId="4" fillId="0" borderId="5" xfId="3" applyFont="1" applyFill="1" applyBorder="1">
      <alignment vertical="center"/>
    </xf>
    <xf numFmtId="178" fontId="4" fillId="2" borderId="6" xfId="3" applyNumberFormat="1" applyFont="1" applyFill="1" applyBorder="1" applyAlignment="1">
      <alignment horizontal="center" vertical="center"/>
    </xf>
    <xf numFmtId="178" fontId="4" fillId="2" borderId="7" xfId="3" applyNumberFormat="1" applyFont="1" applyFill="1" applyBorder="1" applyAlignment="1">
      <alignment horizontal="center" vertical="center"/>
    </xf>
    <xf numFmtId="0" fontId="4" fillId="2" borderId="12" xfId="3" applyFont="1" applyFill="1" applyBorder="1" applyAlignment="1">
      <alignment vertical="center"/>
    </xf>
    <xf numFmtId="0" fontId="5" fillId="0" borderId="12" xfId="3" applyFont="1" applyBorder="1" applyAlignment="1">
      <alignment vertical="center"/>
    </xf>
    <xf numFmtId="179" fontId="4" fillId="0" borderId="0" xfId="3" applyNumberFormat="1" applyFont="1" applyBorder="1" applyAlignment="1">
      <alignment horizontal="left" vertical="center"/>
    </xf>
    <xf numFmtId="180" fontId="5" fillId="0" borderId="12" xfId="3" applyNumberFormat="1" applyFont="1" applyBorder="1" applyAlignment="1">
      <alignment horizontal="center" vertical="center"/>
    </xf>
    <xf numFmtId="0" fontId="7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180" fontId="8" fillId="6" borderId="12" xfId="0" applyNumberFormat="1" applyFont="1" applyFill="1" applyBorder="1" applyAlignment="1">
      <alignment horizontal="center" vertical="center"/>
    </xf>
    <xf numFmtId="176" fontId="8" fillId="6" borderId="12" xfId="0" applyNumberFormat="1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176" fontId="0" fillId="0" borderId="12" xfId="0" applyNumberFormat="1" applyBorder="1" applyAlignment="1">
      <alignment horizontal="right" vertical="center"/>
    </xf>
    <xf numFmtId="0" fontId="7" fillId="7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176" fontId="7" fillId="7" borderId="12" xfId="0" applyNumberFormat="1" applyFont="1" applyFill="1" applyBorder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176" fontId="7" fillId="0" borderId="0" xfId="0" applyNumberFormat="1" applyFont="1" applyAlignment="1">
      <alignment horizontal="center" vertical="center"/>
    </xf>
    <xf numFmtId="180" fontId="8" fillId="8" borderId="12" xfId="0" applyNumberFormat="1" applyFont="1" applyFill="1" applyBorder="1" applyAlignment="1">
      <alignment horizontal="center" vertical="center"/>
    </xf>
    <xf numFmtId="176" fontId="10" fillId="0" borderId="12" xfId="0" applyNumberFormat="1" applyFont="1" applyBorder="1" applyAlignment="1">
      <alignment horizontal="right" vertical="center"/>
    </xf>
    <xf numFmtId="0" fontId="2" fillId="0" borderId="0" xfId="3" applyFont="1" applyAlignment="1">
      <alignment vertical="center"/>
    </xf>
    <xf numFmtId="0" fontId="10" fillId="0" borderId="12" xfId="0" applyFont="1" applyBorder="1">
      <alignment vertical="center"/>
    </xf>
    <xf numFmtId="0" fontId="0" fillId="0" borderId="12" xfId="0" applyBorder="1">
      <alignment vertical="center"/>
    </xf>
    <xf numFmtId="0" fontId="7" fillId="7" borderId="12" xfId="0" applyFont="1" applyFill="1" applyBorder="1">
      <alignment vertical="center"/>
    </xf>
    <xf numFmtId="0" fontId="1" fillId="0" borderId="12" xfId="0" applyFont="1" applyBorder="1">
      <alignment vertical="center"/>
    </xf>
    <xf numFmtId="0" fontId="1" fillId="0" borderId="12" xfId="0" applyFont="1" applyBorder="1" applyAlignment="1">
      <alignment vertical="center" wrapText="1"/>
    </xf>
    <xf numFmtId="0" fontId="11" fillId="0" borderId="12" xfId="0" applyFont="1" applyBorder="1">
      <alignment vertical="center"/>
    </xf>
    <xf numFmtId="0" fontId="8" fillId="9" borderId="12" xfId="0" applyFont="1" applyFill="1" applyBorder="1" applyAlignment="1">
      <alignment horizontal="center" vertical="center"/>
    </xf>
    <xf numFmtId="180" fontId="9" fillId="0" borderId="12" xfId="0" applyNumberFormat="1" applyFont="1" applyBorder="1" applyAlignment="1">
      <alignment horizontal="center" vertical="center"/>
    </xf>
    <xf numFmtId="0" fontId="14" fillId="2" borderId="12" xfId="3" applyFont="1" applyFill="1" applyBorder="1" applyAlignment="1">
      <alignment vertical="center"/>
    </xf>
    <xf numFmtId="178" fontId="4" fillId="0" borderId="7" xfId="3" applyNumberFormat="1" applyFont="1" applyFill="1" applyBorder="1" applyAlignment="1">
      <alignment horizontal="center" vertical="center"/>
    </xf>
    <xf numFmtId="178" fontId="4" fillId="0" borderId="12" xfId="3" applyNumberFormat="1" applyFont="1" applyFill="1" applyBorder="1" applyAlignment="1">
      <alignment horizontal="center" vertical="center"/>
    </xf>
    <xf numFmtId="178" fontId="4" fillId="0" borderId="6" xfId="3" applyNumberFormat="1" applyFont="1" applyFill="1" applyBorder="1" applyAlignment="1">
      <alignment horizontal="center" vertical="center"/>
    </xf>
    <xf numFmtId="0" fontId="4" fillId="2" borderId="9" xfId="3" applyFont="1" applyFill="1" applyBorder="1" applyAlignment="1">
      <alignment vertical="center"/>
    </xf>
    <xf numFmtId="0" fontId="4" fillId="2" borderId="10" xfId="3" applyFont="1" applyFill="1" applyBorder="1" applyAlignment="1">
      <alignment vertical="center"/>
    </xf>
    <xf numFmtId="0" fontId="15" fillId="0" borderId="0" xfId="0" applyFont="1">
      <alignment vertical="center"/>
    </xf>
    <xf numFmtId="0" fontId="2" fillId="0" borderId="0" xfId="3" applyFont="1" applyAlignment="1">
      <alignment horizontal="center" vertical="center"/>
    </xf>
    <xf numFmtId="180" fontId="8" fillId="6" borderId="12" xfId="0" applyNumberFormat="1" applyFont="1" applyFill="1" applyBorder="1" applyAlignment="1">
      <alignment horizontal="center" vertical="center"/>
    </xf>
    <xf numFmtId="180" fontId="8" fillId="8" borderId="12" xfId="0" applyNumberFormat="1" applyFont="1" applyFill="1" applyBorder="1" applyAlignment="1">
      <alignment horizontal="center" vertical="center"/>
    </xf>
    <xf numFmtId="0" fontId="9" fillId="6" borderId="6" xfId="0" applyFont="1" applyFill="1" applyBorder="1" applyAlignment="1">
      <alignment horizontal="center" vertical="center"/>
    </xf>
    <xf numFmtId="0" fontId="9" fillId="6" borderId="11" xfId="0" applyFont="1" applyFill="1" applyBorder="1" applyAlignment="1">
      <alignment horizontal="center" vertical="center"/>
    </xf>
    <xf numFmtId="0" fontId="8" fillId="8" borderId="11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179" fontId="9" fillId="2" borderId="6" xfId="0" applyNumberFormat="1" applyFont="1" applyFill="1" applyBorder="1" applyAlignment="1">
      <alignment horizontal="center" vertical="center"/>
    </xf>
    <xf numFmtId="179" fontId="9" fillId="2" borderId="11" xfId="0" applyNumberFormat="1" applyFont="1" applyFill="1" applyBorder="1" applyAlignment="1">
      <alignment horizontal="center" vertical="center"/>
    </xf>
    <xf numFmtId="0" fontId="0" fillId="4" borderId="12" xfId="0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8" fillId="5" borderId="12" xfId="0" applyFont="1" applyFill="1" applyBorder="1" applyAlignment="1">
      <alignment horizontal="center" vertical="center"/>
    </xf>
    <xf numFmtId="176" fontId="0" fillId="0" borderId="12" xfId="0" applyNumberFormat="1" applyBorder="1" applyAlignment="1">
      <alignment horizontal="right" vertical="center"/>
    </xf>
    <xf numFmtId="176" fontId="0" fillId="0" borderId="8" xfId="0" applyNumberFormat="1" applyBorder="1" applyAlignment="1">
      <alignment horizontal="center" vertical="center"/>
    </xf>
    <xf numFmtId="176" fontId="0" fillId="0" borderId="10" xfId="0" applyNumberFormat="1" applyBorder="1" applyAlignment="1">
      <alignment horizontal="center" vertical="center"/>
    </xf>
    <xf numFmtId="0" fontId="0" fillId="0" borderId="12" xfId="0" applyBorder="1" applyAlignment="1">
      <alignment horizontal="right" vertical="center"/>
    </xf>
    <xf numFmtId="0" fontId="11" fillId="0" borderId="8" xfId="0" applyFont="1" applyBorder="1" applyAlignment="1">
      <alignment horizontal="left" vertical="center" wrapText="1"/>
    </xf>
    <xf numFmtId="0" fontId="11" fillId="0" borderId="9" xfId="0" applyFont="1" applyBorder="1" applyAlignment="1">
      <alignment horizontal="left" vertical="center" wrapText="1"/>
    </xf>
    <xf numFmtId="0" fontId="11" fillId="0" borderId="10" xfId="0" applyFont="1" applyBorder="1" applyAlignment="1">
      <alignment horizontal="left" vertical="center" wrapText="1"/>
    </xf>
    <xf numFmtId="0" fontId="11" fillId="0" borderId="8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11" fillId="0" borderId="8" xfId="0" applyFont="1" applyBorder="1" applyAlignment="1">
      <alignment horizontal="left" vertical="center"/>
    </xf>
    <xf numFmtId="0" fontId="11" fillId="0" borderId="9" xfId="0" applyFont="1" applyBorder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4" fillId="3" borderId="2" xfId="3" applyFont="1" applyFill="1" applyBorder="1" applyAlignment="1">
      <alignment horizontal="center" vertical="center"/>
    </xf>
    <xf numFmtId="0" fontId="4" fillId="3" borderId="13" xfId="3" applyFont="1" applyFill="1" applyBorder="1" applyAlignment="1">
      <alignment horizontal="center" vertical="center"/>
    </xf>
    <xf numFmtId="0" fontId="4" fillId="3" borderId="0" xfId="3" applyFont="1" applyFill="1" applyBorder="1" applyAlignment="1">
      <alignment horizontal="center" vertical="center"/>
    </xf>
    <xf numFmtId="0" fontId="4" fillId="3" borderId="14" xfId="3" applyFont="1" applyFill="1" applyBorder="1" applyAlignment="1">
      <alignment horizontal="center" vertical="center"/>
    </xf>
    <xf numFmtId="58" fontId="4" fillId="3" borderId="0" xfId="3" applyNumberFormat="1" applyFont="1" applyFill="1" applyBorder="1" applyAlignment="1">
      <alignment horizontal="center" vertical="center"/>
    </xf>
    <xf numFmtId="0" fontId="4" fillId="3" borderId="5" xfId="3" applyFont="1" applyFill="1" applyBorder="1" applyAlignment="1">
      <alignment horizontal="center" vertical="center"/>
    </xf>
    <xf numFmtId="0" fontId="4" fillId="3" borderId="15" xfId="3" applyFont="1" applyFill="1" applyBorder="1" applyAlignment="1">
      <alignment horizontal="center" vertical="center"/>
    </xf>
    <xf numFmtId="0" fontId="5" fillId="0" borderId="6" xfId="3" applyFont="1" applyFill="1" applyBorder="1" applyAlignment="1">
      <alignment horizontal="center" vertical="center"/>
    </xf>
    <xf numFmtId="0" fontId="5" fillId="0" borderId="7" xfId="3" applyFont="1" applyFill="1" applyBorder="1" applyAlignment="1">
      <alignment horizontal="center" vertical="center"/>
    </xf>
    <xf numFmtId="0" fontId="5" fillId="0" borderId="6" xfId="3" applyFont="1" applyBorder="1" applyAlignment="1">
      <alignment horizontal="center" vertical="center"/>
    </xf>
    <xf numFmtId="0" fontId="5" fillId="0" borderId="7" xfId="3" applyFont="1" applyBorder="1" applyAlignment="1">
      <alignment horizontal="center" vertical="center"/>
    </xf>
    <xf numFmtId="0" fontId="4" fillId="2" borderId="6" xfId="3" applyFont="1" applyFill="1" applyBorder="1" applyAlignment="1">
      <alignment horizontal="center" vertical="center"/>
    </xf>
    <xf numFmtId="0" fontId="4" fillId="2" borderId="7" xfId="3" applyFont="1" applyFill="1" applyBorder="1" applyAlignment="1">
      <alignment horizontal="center" vertical="center"/>
    </xf>
    <xf numFmtId="178" fontId="4" fillId="2" borderId="6" xfId="3" applyNumberFormat="1" applyFont="1" applyFill="1" applyBorder="1" applyAlignment="1">
      <alignment horizontal="center" vertical="center"/>
    </xf>
    <xf numFmtId="178" fontId="4" fillId="2" borderId="7" xfId="3" applyNumberFormat="1" applyFont="1" applyFill="1" applyBorder="1" applyAlignment="1">
      <alignment horizontal="center" vertical="center"/>
    </xf>
    <xf numFmtId="178" fontId="4" fillId="0" borderId="6" xfId="3" applyNumberFormat="1" applyFont="1" applyFill="1" applyBorder="1" applyAlignment="1">
      <alignment horizontal="center" vertical="center"/>
    </xf>
    <xf numFmtId="178" fontId="4" fillId="0" borderId="7" xfId="3" applyNumberFormat="1" applyFont="1" applyFill="1" applyBorder="1" applyAlignment="1">
      <alignment horizontal="center" vertical="center"/>
    </xf>
    <xf numFmtId="177" fontId="5" fillId="0" borderId="6" xfId="3" applyNumberFormat="1" applyFont="1" applyBorder="1" applyAlignment="1">
      <alignment horizontal="center" vertical="center"/>
    </xf>
    <xf numFmtId="177" fontId="5" fillId="0" borderId="7" xfId="3" applyNumberFormat="1" applyFont="1" applyBorder="1" applyAlignment="1">
      <alignment horizontal="center" vertical="center"/>
    </xf>
    <xf numFmtId="0" fontId="4" fillId="2" borderId="12" xfId="3" applyFont="1" applyFill="1" applyBorder="1" applyAlignment="1">
      <alignment horizontal="center" vertical="center"/>
    </xf>
    <xf numFmtId="0" fontId="5" fillId="0" borderId="12" xfId="3" applyFont="1" applyBorder="1" applyAlignment="1">
      <alignment horizontal="center" vertical="center"/>
    </xf>
    <xf numFmtId="179" fontId="5" fillId="2" borderId="12" xfId="3" applyNumberFormat="1" applyFont="1" applyFill="1" applyBorder="1" applyAlignment="1">
      <alignment horizontal="center" vertical="center"/>
    </xf>
    <xf numFmtId="0" fontId="4" fillId="2" borderId="8" xfId="3" applyFont="1" applyFill="1" applyBorder="1" applyAlignment="1">
      <alignment horizontal="center" vertical="center"/>
    </xf>
    <xf numFmtId="0" fontId="4" fillId="2" borderId="9" xfId="3" applyFont="1" applyFill="1" applyBorder="1" applyAlignment="1">
      <alignment horizontal="center" vertical="center"/>
    </xf>
    <xf numFmtId="0" fontId="4" fillId="2" borderId="10" xfId="3" applyFont="1" applyFill="1" applyBorder="1" applyAlignment="1">
      <alignment horizontal="center" vertical="center"/>
    </xf>
    <xf numFmtId="0" fontId="4" fillId="2" borderId="1" xfId="3" applyFont="1" applyFill="1" applyBorder="1" applyAlignment="1">
      <alignment horizontal="center" vertical="center"/>
    </xf>
    <xf numFmtId="0" fontId="4" fillId="2" borderId="13" xfId="3" applyFont="1" applyFill="1" applyBorder="1" applyAlignment="1">
      <alignment horizontal="center" vertical="center"/>
    </xf>
    <xf numFmtId="0" fontId="4" fillId="2" borderId="3" xfId="3" applyFont="1" applyFill="1" applyBorder="1" applyAlignment="1">
      <alignment horizontal="center" vertical="center"/>
    </xf>
    <xf numFmtId="0" fontId="4" fillId="2" borderId="14" xfId="3" applyFont="1" applyFill="1" applyBorder="1" applyAlignment="1">
      <alignment horizontal="center" vertical="center"/>
    </xf>
    <xf numFmtId="0" fontId="5" fillId="0" borderId="11" xfId="3" applyFont="1" applyBorder="1" applyAlignment="1">
      <alignment horizontal="center" vertical="center"/>
    </xf>
  </cellXfs>
  <cellStyles count="4">
    <cellStyle name="常规" xfId="0" builtinId="0"/>
    <cellStyle name="常规 2" xfId="2" xr:uid="{00000000-0005-0000-0000-000002000000}"/>
    <cellStyle name="常规 3" xfId="3" xr:uid="{00000000-0005-0000-0000-000032000000}"/>
    <cellStyle name="常规 4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06045" y="19050"/>
          <a:ext cx="116776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2"/>
  <sheetViews>
    <sheetView workbookViewId="0">
      <selection activeCell="I16" sqref="I16"/>
    </sheetView>
  </sheetViews>
  <sheetFormatPr defaultColWidth="9" defaultRowHeight="21" customHeight="1" x14ac:dyDescent="0.3"/>
  <cols>
    <col min="1" max="1" width="9" style="32"/>
    <col min="2" max="2" width="16.73046875" customWidth="1"/>
    <col min="3" max="3" width="13" style="33" customWidth="1"/>
    <col min="5" max="5" width="13" customWidth="1"/>
    <col min="6" max="6" width="16.796875" customWidth="1"/>
    <col min="7" max="7" width="11.06640625" customWidth="1"/>
    <col min="8" max="8" width="13" customWidth="1"/>
    <col min="9" max="9" width="63" customWidth="1"/>
    <col min="10" max="10" width="46.59765625" customWidth="1"/>
  </cols>
  <sheetData>
    <row r="2" spans="1:12" ht="21" customHeight="1" x14ac:dyDescent="0.3">
      <c r="C2" s="62" t="s">
        <v>0</v>
      </c>
      <c r="D2" s="62"/>
      <c r="E2" s="62"/>
      <c r="F2" s="62"/>
      <c r="G2" s="62"/>
      <c r="H2" s="62"/>
      <c r="I2" s="46"/>
      <c r="J2" s="46"/>
      <c r="K2" s="46"/>
      <c r="L2" s="46"/>
    </row>
    <row r="4" spans="1:12" ht="21" customHeight="1" x14ac:dyDescent="0.3">
      <c r="H4" s="89" t="s">
        <v>1</v>
      </c>
      <c r="I4" s="89"/>
      <c r="J4" s="89" t="s">
        <v>2</v>
      </c>
    </row>
    <row r="5" spans="1:12" ht="21" customHeight="1" x14ac:dyDescent="0.3">
      <c r="H5" s="90"/>
      <c r="I5" s="90"/>
      <c r="J5" s="90"/>
    </row>
    <row r="6" spans="1:12" ht="21" customHeight="1" x14ac:dyDescent="0.3">
      <c r="A6" s="73" t="s">
        <v>3</v>
      </c>
      <c r="B6" s="78" t="s">
        <v>4</v>
      </c>
      <c r="C6" s="63" t="s">
        <v>5</v>
      </c>
      <c r="D6" s="63"/>
      <c r="E6" s="63"/>
      <c r="F6" s="64" t="s">
        <v>6</v>
      </c>
      <c r="G6" s="64"/>
      <c r="H6" s="64"/>
      <c r="I6" s="64"/>
      <c r="J6" s="78" t="s">
        <v>7</v>
      </c>
    </row>
    <row r="7" spans="1:12" ht="21" customHeight="1" x14ac:dyDescent="0.3">
      <c r="A7" s="73"/>
      <c r="B7" s="78"/>
      <c r="C7" s="35" t="s">
        <v>8</v>
      </c>
      <c r="D7" s="36" t="s">
        <v>9</v>
      </c>
      <c r="E7" s="34" t="s">
        <v>10</v>
      </c>
      <c r="F7" s="44" t="s">
        <v>11</v>
      </c>
      <c r="G7" s="44" t="s">
        <v>12</v>
      </c>
      <c r="H7" s="44" t="s">
        <v>13</v>
      </c>
      <c r="I7" s="44" t="s">
        <v>14</v>
      </c>
      <c r="J7" s="78"/>
    </row>
    <row r="8" spans="1:12" ht="21" customHeight="1" x14ac:dyDescent="0.3">
      <c r="A8" s="74">
        <v>1</v>
      </c>
      <c r="B8" s="68" t="s">
        <v>15</v>
      </c>
      <c r="C8" s="79">
        <v>5000</v>
      </c>
      <c r="D8" s="82">
        <v>1</v>
      </c>
      <c r="E8" s="79">
        <f>C8*D8</f>
        <v>5000</v>
      </c>
      <c r="F8" s="45">
        <v>1688.5</v>
      </c>
      <c r="G8" s="45">
        <v>0</v>
      </c>
      <c r="H8" s="45">
        <f t="shared" ref="H8:H13" si="0">F8+G8</f>
        <v>1688.5</v>
      </c>
      <c r="I8" s="47" t="s">
        <v>16</v>
      </c>
      <c r="J8" s="83" t="s">
        <v>17</v>
      </c>
    </row>
    <row r="9" spans="1:12" ht="21" customHeight="1" x14ac:dyDescent="0.3">
      <c r="A9" s="74"/>
      <c r="B9" s="68"/>
      <c r="C9" s="79"/>
      <c r="D9" s="82"/>
      <c r="E9" s="79"/>
      <c r="F9" s="37">
        <v>199.5</v>
      </c>
      <c r="G9" s="37">
        <v>0</v>
      </c>
      <c r="H9" s="37">
        <f t="shared" si="0"/>
        <v>199.5</v>
      </c>
      <c r="I9" s="48" t="s">
        <v>18</v>
      </c>
      <c r="J9" s="84"/>
    </row>
    <row r="10" spans="1:12" ht="21" customHeight="1" x14ac:dyDescent="0.3">
      <c r="A10" s="74"/>
      <c r="B10" s="68"/>
      <c r="C10" s="79"/>
      <c r="D10" s="82"/>
      <c r="E10" s="79"/>
      <c r="F10" s="37">
        <v>927</v>
      </c>
      <c r="G10" s="37">
        <v>0</v>
      </c>
      <c r="H10" s="37">
        <f t="shared" si="0"/>
        <v>927</v>
      </c>
      <c r="I10" s="48" t="s">
        <v>19</v>
      </c>
      <c r="J10" s="84"/>
    </row>
    <row r="11" spans="1:12" ht="21" customHeight="1" x14ac:dyDescent="0.3">
      <c r="A11" s="74"/>
      <c r="B11" s="68"/>
      <c r="C11" s="79"/>
      <c r="D11" s="82"/>
      <c r="E11" s="79"/>
      <c r="F11" s="45">
        <v>1418.5</v>
      </c>
      <c r="G11" s="45">
        <v>0</v>
      </c>
      <c r="H11" s="45">
        <f t="shared" si="0"/>
        <v>1418.5</v>
      </c>
      <c r="I11" s="47" t="s">
        <v>20</v>
      </c>
      <c r="J11" s="84"/>
    </row>
    <row r="12" spans="1:12" ht="21" customHeight="1" x14ac:dyDescent="0.3">
      <c r="A12" s="74"/>
      <c r="B12" s="68"/>
      <c r="C12" s="79"/>
      <c r="D12" s="82"/>
      <c r="E12" s="79"/>
      <c r="F12" s="37">
        <v>18.5</v>
      </c>
      <c r="G12" s="37">
        <v>0</v>
      </c>
      <c r="H12" s="37">
        <f t="shared" si="0"/>
        <v>18.5</v>
      </c>
      <c r="I12" s="48" t="s">
        <v>21</v>
      </c>
      <c r="J12" s="84"/>
    </row>
    <row r="13" spans="1:12" ht="21" customHeight="1" x14ac:dyDescent="0.3">
      <c r="A13" s="74"/>
      <c r="B13" s="68"/>
      <c r="C13" s="79"/>
      <c r="D13" s="82"/>
      <c r="E13" s="79"/>
      <c r="F13" s="37">
        <v>34</v>
      </c>
      <c r="G13" s="37">
        <v>0</v>
      </c>
      <c r="H13" s="37">
        <f t="shared" si="0"/>
        <v>34</v>
      </c>
      <c r="I13" s="48" t="s">
        <v>22</v>
      </c>
      <c r="J13" s="84"/>
    </row>
    <row r="14" spans="1:12" ht="21" customHeight="1" x14ac:dyDescent="0.3">
      <c r="A14" s="74"/>
      <c r="B14" s="68"/>
      <c r="C14" s="79"/>
      <c r="D14" s="82"/>
      <c r="E14" s="79"/>
      <c r="F14" s="45">
        <v>2789.5</v>
      </c>
      <c r="G14" s="45">
        <v>0</v>
      </c>
      <c r="H14" s="45">
        <f t="shared" ref="H14:H45" si="1">F14+G14</f>
        <v>2789.5</v>
      </c>
      <c r="I14" s="47" t="s">
        <v>23</v>
      </c>
      <c r="J14" s="84"/>
    </row>
    <row r="15" spans="1:12" s="31" customFormat="1" ht="21" customHeight="1" x14ac:dyDescent="0.3">
      <c r="A15" s="38"/>
      <c r="B15" s="39" t="s">
        <v>24</v>
      </c>
      <c r="C15" s="40">
        <f>SUM(C8)</f>
        <v>5000</v>
      </c>
      <c r="D15" s="40">
        <f>SUM(D8)</f>
        <v>1</v>
      </c>
      <c r="E15" s="40">
        <f>SUM(E8)</f>
        <v>5000</v>
      </c>
      <c r="F15" s="40">
        <f>SUM(F8:F14)</f>
        <v>7075.5</v>
      </c>
      <c r="G15" s="40">
        <f>SUM(G8:G14)</f>
        <v>0</v>
      </c>
      <c r="H15" s="40">
        <f>SUM(H8:H14)</f>
        <v>7075.5</v>
      </c>
      <c r="I15" s="49"/>
      <c r="J15" s="85"/>
    </row>
    <row r="16" spans="1:12" ht="21" customHeight="1" x14ac:dyDescent="0.3">
      <c r="A16" s="75">
        <v>2</v>
      </c>
      <c r="B16" s="69" t="s">
        <v>25</v>
      </c>
      <c r="C16" s="80">
        <v>0</v>
      </c>
      <c r="D16" s="75"/>
      <c r="E16" s="80">
        <f t="shared" ref="E16:E47" si="2">C16*D16</f>
        <v>0</v>
      </c>
      <c r="F16" s="37">
        <v>0</v>
      </c>
      <c r="G16" s="37">
        <v>0</v>
      </c>
      <c r="H16" s="37">
        <f t="shared" si="1"/>
        <v>0</v>
      </c>
      <c r="I16" s="48"/>
      <c r="J16" s="83" t="s">
        <v>26</v>
      </c>
    </row>
    <row r="17" spans="1:10" ht="21" customHeight="1" x14ac:dyDescent="0.3">
      <c r="A17" s="76"/>
      <c r="B17" s="70"/>
      <c r="C17" s="81"/>
      <c r="D17" s="76"/>
      <c r="E17" s="81"/>
      <c r="F17" s="37">
        <v>0</v>
      </c>
      <c r="G17" s="37">
        <v>0</v>
      </c>
      <c r="H17" s="37">
        <f t="shared" ref="H17" si="3">F17+G17</f>
        <v>0</v>
      </c>
      <c r="I17" s="48"/>
      <c r="J17" s="84"/>
    </row>
    <row r="18" spans="1:10" s="31" customFormat="1" ht="21" customHeight="1" x14ac:dyDescent="0.3">
      <c r="A18" s="38"/>
      <c r="B18" s="39" t="s">
        <v>27</v>
      </c>
      <c r="C18" s="40">
        <f>SUM(C16)</f>
        <v>0</v>
      </c>
      <c r="D18" s="40">
        <f>SUM(D16)</f>
        <v>0</v>
      </c>
      <c r="E18" s="40">
        <f>SUM(E16)</f>
        <v>0</v>
      </c>
      <c r="F18" s="40">
        <f>SUM(F16:F17)</f>
        <v>0</v>
      </c>
      <c r="G18" s="40">
        <f>SUM(G16:G17)</f>
        <v>0</v>
      </c>
      <c r="H18" s="40">
        <f>SUM(H16:H17)</f>
        <v>0</v>
      </c>
      <c r="I18" s="49"/>
      <c r="J18" s="85"/>
    </row>
    <row r="19" spans="1:10" ht="21" customHeight="1" x14ac:dyDescent="0.3">
      <c r="A19" s="74">
        <v>3</v>
      </c>
      <c r="B19" s="68" t="s">
        <v>28</v>
      </c>
      <c r="C19" s="79">
        <v>0</v>
      </c>
      <c r="D19" s="82"/>
      <c r="E19" s="79">
        <f t="shared" si="2"/>
        <v>0</v>
      </c>
      <c r="F19" s="37">
        <v>0</v>
      </c>
      <c r="G19" s="37">
        <v>0</v>
      </c>
      <c r="H19" s="37">
        <f t="shared" si="1"/>
        <v>0</v>
      </c>
      <c r="I19" s="48"/>
      <c r="J19" s="91" t="s">
        <v>29</v>
      </c>
    </row>
    <row r="20" spans="1:10" ht="21" customHeight="1" x14ac:dyDescent="0.3">
      <c r="A20" s="74"/>
      <c r="B20" s="68"/>
      <c r="C20" s="79"/>
      <c r="D20" s="82"/>
      <c r="E20" s="79"/>
      <c r="F20" s="37">
        <v>0</v>
      </c>
      <c r="G20" s="37">
        <v>0</v>
      </c>
      <c r="H20" s="37">
        <f t="shared" si="1"/>
        <v>0</v>
      </c>
      <c r="I20" s="48"/>
      <c r="J20" s="92"/>
    </row>
    <row r="21" spans="1:10" ht="21" customHeight="1" x14ac:dyDescent="0.3">
      <c r="A21" s="74"/>
      <c r="B21" s="68"/>
      <c r="C21" s="79"/>
      <c r="D21" s="82"/>
      <c r="E21" s="79"/>
      <c r="F21" s="37">
        <v>0</v>
      </c>
      <c r="G21" s="37">
        <v>0</v>
      </c>
      <c r="H21" s="37">
        <f t="shared" si="1"/>
        <v>0</v>
      </c>
      <c r="I21" s="48"/>
      <c r="J21" s="92"/>
    </row>
    <row r="22" spans="1:10" ht="21" customHeight="1" x14ac:dyDescent="0.3">
      <c r="A22" s="74"/>
      <c r="B22" s="68"/>
      <c r="C22" s="79"/>
      <c r="D22" s="82"/>
      <c r="E22" s="79"/>
      <c r="F22" s="37">
        <v>0</v>
      </c>
      <c r="G22" s="37">
        <v>0</v>
      </c>
      <c r="H22" s="37">
        <f t="shared" si="1"/>
        <v>0</v>
      </c>
      <c r="I22" s="48"/>
      <c r="J22" s="92"/>
    </row>
    <row r="23" spans="1:10" s="31" customFormat="1" ht="21" customHeight="1" x14ac:dyDescent="0.3">
      <c r="A23" s="38"/>
      <c r="B23" s="39" t="s">
        <v>30</v>
      </c>
      <c r="C23" s="40">
        <f>SUM(C19)</f>
        <v>0</v>
      </c>
      <c r="D23" s="40">
        <f t="shared" ref="D23:E23" si="4">SUM(D19)</f>
        <v>0</v>
      </c>
      <c r="E23" s="40">
        <f t="shared" si="4"/>
        <v>0</v>
      </c>
      <c r="F23" s="40">
        <f>SUM(F19:F22)</f>
        <v>0</v>
      </c>
      <c r="G23" s="40">
        <f t="shared" ref="G23:H23" si="5">SUM(G19:G22)</f>
        <v>0</v>
      </c>
      <c r="H23" s="40">
        <f t="shared" si="5"/>
        <v>0</v>
      </c>
      <c r="I23" s="49"/>
      <c r="J23" s="93"/>
    </row>
    <row r="24" spans="1:10" ht="21" customHeight="1" x14ac:dyDescent="0.3">
      <c r="A24" s="74">
        <v>4</v>
      </c>
      <c r="B24" s="68" t="s">
        <v>31</v>
      </c>
      <c r="C24" s="79">
        <v>100000</v>
      </c>
      <c r="D24" s="82">
        <v>1</v>
      </c>
      <c r="E24" s="79">
        <f t="shared" si="2"/>
        <v>100000</v>
      </c>
      <c r="F24" s="37">
        <v>0</v>
      </c>
      <c r="G24" s="37">
        <v>0</v>
      </c>
      <c r="H24" s="37">
        <f t="shared" si="1"/>
        <v>0</v>
      </c>
      <c r="I24" s="50" t="s">
        <v>32</v>
      </c>
      <c r="J24" s="91" t="s">
        <v>33</v>
      </c>
    </row>
    <row r="25" spans="1:10" ht="21" customHeight="1" x14ac:dyDescent="0.3">
      <c r="A25" s="74"/>
      <c r="B25" s="68"/>
      <c r="C25" s="79"/>
      <c r="D25" s="82"/>
      <c r="E25" s="79"/>
      <c r="F25" s="37">
        <v>0</v>
      </c>
      <c r="G25" s="37">
        <v>0</v>
      </c>
      <c r="H25" s="37">
        <f t="shared" si="1"/>
        <v>0</v>
      </c>
      <c r="I25" s="48"/>
      <c r="J25" s="92"/>
    </row>
    <row r="26" spans="1:10" s="31" customFormat="1" ht="21" customHeight="1" x14ac:dyDescent="0.3">
      <c r="A26" s="38"/>
      <c r="B26" s="39" t="s">
        <v>34</v>
      </c>
      <c r="C26" s="40">
        <f>SUM(C24)</f>
        <v>100000</v>
      </c>
      <c r="D26" s="40">
        <f t="shared" ref="D26:E26" si="6">SUM(D24)</f>
        <v>1</v>
      </c>
      <c r="E26" s="40">
        <f t="shared" si="6"/>
        <v>100000</v>
      </c>
      <c r="F26" s="40">
        <f>SUM(F24:F25)</f>
        <v>0</v>
      </c>
      <c r="G26" s="40">
        <f t="shared" ref="G26:H26" si="7">SUM(G24:G25)</f>
        <v>0</v>
      </c>
      <c r="H26" s="40">
        <f t="shared" si="7"/>
        <v>0</v>
      </c>
      <c r="I26" s="49"/>
      <c r="J26" s="93"/>
    </row>
    <row r="27" spans="1:10" ht="21" customHeight="1" x14ac:dyDescent="0.3">
      <c r="A27" s="75">
        <v>5</v>
      </c>
      <c r="B27" s="69" t="s">
        <v>35</v>
      </c>
      <c r="C27" s="80">
        <v>30000</v>
      </c>
      <c r="D27" s="75">
        <v>1</v>
      </c>
      <c r="E27" s="80">
        <f t="shared" si="2"/>
        <v>30000</v>
      </c>
      <c r="F27" s="37">
        <v>0</v>
      </c>
      <c r="G27" s="37">
        <v>0</v>
      </c>
      <c r="H27" s="37">
        <f t="shared" si="1"/>
        <v>0</v>
      </c>
      <c r="I27" s="50" t="s">
        <v>36</v>
      </c>
      <c r="J27" s="83" t="s">
        <v>37</v>
      </c>
    </row>
    <row r="28" spans="1:10" ht="21" customHeight="1" x14ac:dyDescent="0.3">
      <c r="A28" s="76"/>
      <c r="B28" s="70"/>
      <c r="C28" s="81"/>
      <c r="D28" s="76"/>
      <c r="E28" s="81"/>
      <c r="F28" s="37">
        <v>0</v>
      </c>
      <c r="G28" s="37">
        <v>0</v>
      </c>
      <c r="H28" s="37">
        <f t="shared" ref="H28" si="8">F28+G28</f>
        <v>0</v>
      </c>
      <c r="I28" s="48"/>
      <c r="J28" s="84"/>
    </row>
    <row r="29" spans="1:10" s="31" customFormat="1" ht="21" customHeight="1" x14ac:dyDescent="0.3">
      <c r="A29" s="38"/>
      <c r="B29" s="39" t="s">
        <v>38</v>
      </c>
      <c r="C29" s="40">
        <f>SUM(C27)</f>
        <v>30000</v>
      </c>
      <c r="D29" s="40">
        <f t="shared" ref="D29:E29" si="9">SUM(D27)</f>
        <v>1</v>
      </c>
      <c r="E29" s="40">
        <f t="shared" si="9"/>
        <v>30000</v>
      </c>
      <c r="F29" s="40">
        <f>SUM(F27:F28)</f>
        <v>0</v>
      </c>
      <c r="G29" s="40">
        <f>SUM(G27:G28)</f>
        <v>0</v>
      </c>
      <c r="H29" s="40">
        <f t="shared" ref="H29" si="10">SUM(H27:H28)</f>
        <v>0</v>
      </c>
      <c r="I29" s="49"/>
      <c r="J29" s="85"/>
    </row>
    <row r="30" spans="1:10" ht="21" customHeight="1" x14ac:dyDescent="0.3">
      <c r="A30" s="74">
        <v>6</v>
      </c>
      <c r="B30" s="68" t="s">
        <v>39</v>
      </c>
      <c r="C30" s="79">
        <v>0</v>
      </c>
      <c r="D30" s="82"/>
      <c r="E30" s="79">
        <f t="shared" si="2"/>
        <v>0</v>
      </c>
      <c r="F30" s="37">
        <v>0</v>
      </c>
      <c r="G30" s="37">
        <v>0</v>
      </c>
      <c r="H30" s="37">
        <f t="shared" si="1"/>
        <v>0</v>
      </c>
      <c r="I30" s="48"/>
      <c r="J30" s="83" t="s">
        <v>40</v>
      </c>
    </row>
    <row r="31" spans="1:10" ht="21" customHeight="1" x14ac:dyDescent="0.3">
      <c r="A31" s="74"/>
      <c r="B31" s="68"/>
      <c r="C31" s="79"/>
      <c r="D31" s="82"/>
      <c r="E31" s="79"/>
      <c r="F31" s="37">
        <v>0</v>
      </c>
      <c r="G31" s="37">
        <v>0</v>
      </c>
      <c r="H31" s="37">
        <f t="shared" si="1"/>
        <v>0</v>
      </c>
      <c r="I31" s="48"/>
      <c r="J31" s="92"/>
    </row>
    <row r="32" spans="1:10" ht="21" customHeight="1" x14ac:dyDescent="0.3">
      <c r="A32" s="74"/>
      <c r="B32" s="68"/>
      <c r="C32" s="79"/>
      <c r="D32" s="82"/>
      <c r="E32" s="79"/>
      <c r="F32" s="37">
        <v>0</v>
      </c>
      <c r="G32" s="37">
        <v>0</v>
      </c>
      <c r="H32" s="37">
        <f t="shared" si="1"/>
        <v>0</v>
      </c>
      <c r="I32" s="48"/>
      <c r="J32" s="92"/>
    </row>
    <row r="33" spans="1:10" ht="21" customHeight="1" x14ac:dyDescent="0.3">
      <c r="A33" s="74"/>
      <c r="B33" s="68"/>
      <c r="C33" s="79"/>
      <c r="D33" s="82"/>
      <c r="E33" s="79"/>
      <c r="F33" s="37">
        <v>0</v>
      </c>
      <c r="G33" s="37">
        <v>0</v>
      </c>
      <c r="H33" s="37">
        <f t="shared" si="1"/>
        <v>0</v>
      </c>
      <c r="I33" s="48"/>
      <c r="J33" s="92"/>
    </row>
    <row r="34" spans="1:10" s="31" customFormat="1" ht="21" customHeight="1" x14ac:dyDescent="0.3">
      <c r="A34" s="38"/>
      <c r="B34" s="39" t="s">
        <v>41</v>
      </c>
      <c r="C34" s="40">
        <f>SUM(C30)</f>
        <v>0</v>
      </c>
      <c r="D34" s="40">
        <f t="shared" ref="D34:E34" si="11">SUM(D30)</f>
        <v>0</v>
      </c>
      <c r="E34" s="40">
        <f t="shared" si="11"/>
        <v>0</v>
      </c>
      <c r="F34" s="40">
        <f>SUM(F30:F33)</f>
        <v>0</v>
      </c>
      <c r="G34" s="40">
        <f t="shared" ref="G34:H34" si="12">SUM(G30:G33)</f>
        <v>0</v>
      </c>
      <c r="H34" s="40">
        <f t="shared" si="12"/>
        <v>0</v>
      </c>
      <c r="I34" s="49"/>
      <c r="J34" s="93"/>
    </row>
    <row r="35" spans="1:10" ht="21" customHeight="1" x14ac:dyDescent="0.3">
      <c r="A35" s="74">
        <v>7</v>
      </c>
      <c r="B35" s="68" t="s">
        <v>42</v>
      </c>
      <c r="C35" s="79">
        <v>0</v>
      </c>
      <c r="D35" s="82"/>
      <c r="E35" s="79">
        <f t="shared" si="2"/>
        <v>0</v>
      </c>
      <c r="F35" s="37">
        <v>0</v>
      </c>
      <c r="G35" s="37">
        <v>0</v>
      </c>
      <c r="H35" s="37">
        <f t="shared" si="1"/>
        <v>0</v>
      </c>
      <c r="I35" s="48"/>
      <c r="J35" s="86"/>
    </row>
    <row r="36" spans="1:10" ht="21" customHeight="1" x14ac:dyDescent="0.3">
      <c r="A36" s="74"/>
      <c r="B36" s="68"/>
      <c r="C36" s="79"/>
      <c r="D36" s="82"/>
      <c r="E36" s="79"/>
      <c r="F36" s="37">
        <v>0</v>
      </c>
      <c r="G36" s="37">
        <v>0</v>
      </c>
      <c r="H36" s="37">
        <f t="shared" si="1"/>
        <v>0</v>
      </c>
      <c r="I36" s="48"/>
      <c r="J36" s="87"/>
    </row>
    <row r="37" spans="1:10" ht="21" customHeight="1" x14ac:dyDescent="0.3">
      <c r="A37" s="74"/>
      <c r="B37" s="68"/>
      <c r="C37" s="79"/>
      <c r="D37" s="82"/>
      <c r="E37" s="79"/>
      <c r="F37" s="37">
        <v>0</v>
      </c>
      <c r="G37" s="37">
        <v>0</v>
      </c>
      <c r="H37" s="37">
        <f t="shared" si="1"/>
        <v>0</v>
      </c>
      <c r="I37" s="48"/>
      <c r="J37" s="87"/>
    </row>
    <row r="38" spans="1:10" ht="21" customHeight="1" x14ac:dyDescent="0.3">
      <c r="A38" s="74"/>
      <c r="B38" s="68"/>
      <c r="C38" s="79"/>
      <c r="D38" s="82"/>
      <c r="E38" s="79"/>
      <c r="F38" s="37">
        <v>0</v>
      </c>
      <c r="G38" s="37">
        <v>0</v>
      </c>
      <c r="H38" s="37">
        <f t="shared" si="1"/>
        <v>0</v>
      </c>
      <c r="I38" s="48"/>
      <c r="J38" s="87"/>
    </row>
    <row r="39" spans="1:10" s="31" customFormat="1" ht="21" customHeight="1" x14ac:dyDescent="0.3">
      <c r="A39" s="38"/>
      <c r="B39" s="39" t="s">
        <v>43</v>
      </c>
      <c r="C39" s="40">
        <f>SUM(C35)</f>
        <v>0</v>
      </c>
      <c r="D39" s="40">
        <f t="shared" ref="D39:E39" si="13">SUM(D35)</f>
        <v>0</v>
      </c>
      <c r="E39" s="40">
        <f t="shared" si="13"/>
        <v>0</v>
      </c>
      <c r="F39" s="40">
        <f>SUM(F35:F38)</f>
        <v>0</v>
      </c>
      <c r="G39" s="40">
        <f t="shared" ref="G39:H39" si="14">SUM(G35:G38)</f>
        <v>0</v>
      </c>
      <c r="H39" s="40">
        <f t="shared" si="14"/>
        <v>0</v>
      </c>
      <c r="I39" s="49"/>
      <c r="J39" s="88"/>
    </row>
    <row r="40" spans="1:10" ht="21" customHeight="1" x14ac:dyDescent="0.3">
      <c r="A40" s="74">
        <v>8</v>
      </c>
      <c r="B40" s="68" t="s">
        <v>44</v>
      </c>
      <c r="C40" s="79">
        <v>0</v>
      </c>
      <c r="D40" s="82"/>
      <c r="E40" s="79">
        <f t="shared" si="2"/>
        <v>0</v>
      </c>
      <c r="F40" s="37">
        <v>0</v>
      </c>
      <c r="G40" s="37">
        <v>0</v>
      </c>
      <c r="H40" s="37">
        <f t="shared" si="1"/>
        <v>0</v>
      </c>
      <c r="I40" s="48"/>
      <c r="J40" s="91" t="s">
        <v>45</v>
      </c>
    </row>
    <row r="41" spans="1:10" ht="21" customHeight="1" x14ac:dyDescent="0.3">
      <c r="A41" s="74"/>
      <c r="B41" s="68"/>
      <c r="C41" s="79"/>
      <c r="D41" s="82"/>
      <c r="E41" s="79"/>
      <c r="F41" s="37">
        <v>0</v>
      </c>
      <c r="G41" s="37">
        <v>0</v>
      </c>
      <c r="H41" s="37">
        <f t="shared" si="1"/>
        <v>0</v>
      </c>
      <c r="I41" s="48"/>
      <c r="J41" s="92"/>
    </row>
    <row r="42" spans="1:10" s="31" customFormat="1" ht="21" customHeight="1" x14ac:dyDescent="0.3">
      <c r="A42" s="38"/>
      <c r="B42" s="39" t="s">
        <v>46</v>
      </c>
      <c r="C42" s="40">
        <f>SUM(C40)</f>
        <v>0</v>
      </c>
      <c r="D42" s="40">
        <f t="shared" ref="D42:E42" si="15">SUM(D40)</f>
        <v>0</v>
      </c>
      <c r="E42" s="40">
        <f t="shared" si="15"/>
        <v>0</v>
      </c>
      <c r="F42" s="40">
        <f>SUM(F40:F41)</f>
        <v>0</v>
      </c>
      <c r="G42" s="40">
        <f t="shared" ref="G42:H42" si="16">SUM(G40:G41)</f>
        <v>0</v>
      </c>
      <c r="H42" s="40">
        <f t="shared" si="16"/>
        <v>0</v>
      </c>
      <c r="I42" s="49"/>
      <c r="J42" s="93"/>
    </row>
    <row r="43" spans="1:10" ht="21" customHeight="1" x14ac:dyDescent="0.3">
      <c r="A43" s="74">
        <v>9</v>
      </c>
      <c r="B43" s="68" t="s">
        <v>47</v>
      </c>
      <c r="C43" s="79">
        <v>0</v>
      </c>
      <c r="D43" s="82"/>
      <c r="E43" s="79">
        <f t="shared" si="2"/>
        <v>0</v>
      </c>
      <c r="F43" s="37">
        <v>0</v>
      </c>
      <c r="G43" s="37">
        <v>0</v>
      </c>
      <c r="H43" s="37">
        <f t="shared" si="1"/>
        <v>0</v>
      </c>
      <c r="I43" s="48"/>
      <c r="J43" s="83" t="s">
        <v>48</v>
      </c>
    </row>
    <row r="44" spans="1:10" ht="21" customHeight="1" x14ac:dyDescent="0.3">
      <c r="A44" s="74"/>
      <c r="B44" s="68"/>
      <c r="C44" s="79"/>
      <c r="D44" s="82"/>
      <c r="E44" s="79"/>
      <c r="F44" s="37">
        <v>0</v>
      </c>
      <c r="G44" s="37">
        <v>0</v>
      </c>
      <c r="H44" s="37">
        <f t="shared" si="1"/>
        <v>0</v>
      </c>
      <c r="I44" s="48"/>
      <c r="J44" s="84"/>
    </row>
    <row r="45" spans="1:10" ht="21" customHeight="1" x14ac:dyDescent="0.3">
      <c r="A45" s="74"/>
      <c r="B45" s="68"/>
      <c r="C45" s="79"/>
      <c r="D45" s="82"/>
      <c r="E45" s="79"/>
      <c r="F45" s="37">
        <v>0</v>
      </c>
      <c r="G45" s="37">
        <v>0</v>
      </c>
      <c r="H45" s="37">
        <f t="shared" si="1"/>
        <v>0</v>
      </c>
      <c r="I45" s="48"/>
      <c r="J45" s="84"/>
    </row>
    <row r="46" spans="1:10" s="31" customFormat="1" ht="21" customHeight="1" x14ac:dyDescent="0.3">
      <c r="A46" s="38"/>
      <c r="B46" s="39" t="s">
        <v>49</v>
      </c>
      <c r="C46" s="40">
        <f>SUM(C43)</f>
        <v>0</v>
      </c>
      <c r="D46" s="40">
        <f t="shared" ref="D46:E46" si="17">SUM(D43)</f>
        <v>0</v>
      </c>
      <c r="E46" s="40">
        <f t="shared" si="17"/>
        <v>0</v>
      </c>
      <c r="F46" s="40">
        <f>SUM(F43:F45)</f>
        <v>0</v>
      </c>
      <c r="G46" s="40">
        <f t="shared" ref="G46:H46" si="18">SUM(G43:G45)</f>
        <v>0</v>
      </c>
      <c r="H46" s="40">
        <f t="shared" si="18"/>
        <v>0</v>
      </c>
      <c r="I46" s="49"/>
      <c r="J46" s="85"/>
    </row>
    <row r="47" spans="1:10" ht="13.5" x14ac:dyDescent="0.3">
      <c r="A47" s="75">
        <v>10</v>
      </c>
      <c r="B47" s="68" t="s">
        <v>50</v>
      </c>
      <c r="C47" s="79">
        <v>70000</v>
      </c>
      <c r="D47" s="82">
        <v>1</v>
      </c>
      <c r="E47" s="79">
        <f t="shared" si="2"/>
        <v>70000</v>
      </c>
      <c r="F47" s="37">
        <v>0</v>
      </c>
      <c r="G47" s="37">
        <v>0</v>
      </c>
      <c r="H47" s="37">
        <f>F47+G47</f>
        <v>0</v>
      </c>
      <c r="I47" s="51" t="s">
        <v>51</v>
      </c>
      <c r="J47" s="86"/>
    </row>
    <row r="48" spans="1:10" ht="21" customHeight="1" x14ac:dyDescent="0.3">
      <c r="A48" s="77"/>
      <c r="B48" s="68"/>
      <c r="C48" s="79"/>
      <c r="D48" s="82"/>
      <c r="E48" s="79"/>
      <c r="F48" s="37">
        <v>0</v>
      </c>
      <c r="G48" s="37">
        <v>0</v>
      </c>
      <c r="H48" s="37">
        <f t="shared" ref="H48:H53" si="19">F48+G48</f>
        <v>0</v>
      </c>
      <c r="I48" s="48"/>
      <c r="J48" s="87"/>
    </row>
    <row r="49" spans="1:10" ht="21" customHeight="1" x14ac:dyDescent="0.3">
      <c r="A49" s="77"/>
      <c r="B49" s="68"/>
      <c r="C49" s="79"/>
      <c r="D49" s="82"/>
      <c r="E49" s="79"/>
      <c r="F49" s="37">
        <v>0</v>
      </c>
      <c r="G49" s="37">
        <v>0</v>
      </c>
      <c r="H49" s="37">
        <f t="shared" si="19"/>
        <v>0</v>
      </c>
      <c r="I49" s="48"/>
      <c r="J49" s="87"/>
    </row>
    <row r="50" spans="1:10" ht="21" customHeight="1" x14ac:dyDescent="0.3">
      <c r="A50" s="77"/>
      <c r="B50" s="68"/>
      <c r="C50" s="79"/>
      <c r="D50" s="82"/>
      <c r="E50" s="79"/>
      <c r="F50" s="37">
        <v>0</v>
      </c>
      <c r="G50" s="37">
        <v>0</v>
      </c>
      <c r="H50" s="37">
        <f t="shared" si="19"/>
        <v>0</v>
      </c>
      <c r="I50" s="48"/>
      <c r="J50" s="87"/>
    </row>
    <row r="51" spans="1:10" ht="21" customHeight="1" x14ac:dyDescent="0.3">
      <c r="A51" s="77"/>
      <c r="B51" s="68"/>
      <c r="C51" s="79"/>
      <c r="D51" s="82"/>
      <c r="E51" s="79"/>
      <c r="F51" s="37">
        <v>0</v>
      </c>
      <c r="G51" s="37">
        <v>0</v>
      </c>
      <c r="H51" s="37">
        <f t="shared" si="19"/>
        <v>0</v>
      </c>
      <c r="I51" s="48"/>
      <c r="J51" s="87"/>
    </row>
    <row r="52" spans="1:10" ht="21" customHeight="1" x14ac:dyDescent="0.3">
      <c r="A52" s="77"/>
      <c r="B52" s="68"/>
      <c r="C52" s="79"/>
      <c r="D52" s="82"/>
      <c r="E52" s="79"/>
      <c r="F52" s="37">
        <v>0</v>
      </c>
      <c r="G52" s="37">
        <v>0</v>
      </c>
      <c r="H52" s="37">
        <f t="shared" si="19"/>
        <v>0</v>
      </c>
      <c r="I52" s="48"/>
      <c r="J52" s="87"/>
    </row>
    <row r="53" spans="1:10" ht="21" customHeight="1" x14ac:dyDescent="0.3">
      <c r="A53" s="76"/>
      <c r="B53" s="68"/>
      <c r="C53" s="79"/>
      <c r="D53" s="82"/>
      <c r="E53" s="79"/>
      <c r="F53" s="37">
        <v>0</v>
      </c>
      <c r="G53" s="37">
        <v>0</v>
      </c>
      <c r="H53" s="37">
        <f t="shared" si="19"/>
        <v>0</v>
      </c>
      <c r="I53" s="48"/>
      <c r="J53" s="87"/>
    </row>
    <row r="54" spans="1:10" s="31" customFormat="1" ht="21" customHeight="1" x14ac:dyDescent="0.3">
      <c r="A54" s="38"/>
      <c r="B54" s="39" t="s">
        <v>52</v>
      </c>
      <c r="C54" s="40">
        <f>SUM(C47)</f>
        <v>70000</v>
      </c>
      <c r="D54" s="40">
        <f t="shared" ref="D54:E54" si="20">SUM(D47)</f>
        <v>1</v>
      </c>
      <c r="E54" s="40">
        <f t="shared" si="20"/>
        <v>70000</v>
      </c>
      <c r="F54" s="40">
        <f>SUM(F47:F53)</f>
        <v>0</v>
      </c>
      <c r="G54" s="40">
        <f t="shared" ref="G54:H54" si="21">SUM(G47:G53)</f>
        <v>0</v>
      </c>
      <c r="H54" s="40">
        <f t="shared" si="21"/>
        <v>0</v>
      </c>
      <c r="I54" s="49"/>
      <c r="J54" s="88"/>
    </row>
    <row r="55" spans="1:10" ht="21" customHeight="1" x14ac:dyDescent="0.3">
      <c r="A55" s="38"/>
      <c r="B55" s="39" t="s">
        <v>53</v>
      </c>
      <c r="C55" s="40">
        <f>SUM(C54,C46,C42,C39,C34,C29,C26,C23,C18,C15)</f>
        <v>205000</v>
      </c>
      <c r="D55" s="40">
        <f t="shared" ref="D55:H55" si="22">SUM(D54,D46,D42,D39,D34,D29,D26,D23,D18,D15)</f>
        <v>4</v>
      </c>
      <c r="E55" s="40">
        <f t="shared" si="22"/>
        <v>205000</v>
      </c>
      <c r="F55" s="40">
        <f t="shared" si="22"/>
        <v>7075.5</v>
      </c>
      <c r="G55" s="40">
        <f t="shared" si="22"/>
        <v>0</v>
      </c>
      <c r="H55" s="40">
        <f t="shared" si="22"/>
        <v>7075.5</v>
      </c>
      <c r="I55" s="49"/>
      <c r="J55" s="52"/>
    </row>
    <row r="59" spans="1:10" ht="21" customHeight="1" x14ac:dyDescent="0.3">
      <c r="A59" s="65" t="s">
        <v>54</v>
      </c>
      <c r="B59" s="66"/>
      <c r="C59" s="67" t="s">
        <v>55</v>
      </c>
      <c r="D59" s="67"/>
      <c r="E59" s="67" t="s">
        <v>56</v>
      </c>
      <c r="F59" s="67"/>
      <c r="G59" s="67" t="s">
        <v>57</v>
      </c>
      <c r="H59" s="67"/>
      <c r="I59" s="53" t="s">
        <v>58</v>
      </c>
    </row>
    <row r="60" spans="1:10" ht="21" customHeight="1" x14ac:dyDescent="0.3">
      <c r="A60" s="71">
        <f>E55</f>
        <v>205000</v>
      </c>
      <c r="B60" s="72"/>
      <c r="C60" s="72">
        <f>H55</f>
        <v>7075.5</v>
      </c>
      <c r="D60" s="72"/>
      <c r="E60" s="72">
        <f>F55</f>
        <v>7075.5</v>
      </c>
      <c r="F60" s="72"/>
      <c r="G60" s="72">
        <f>G55</f>
        <v>0</v>
      </c>
      <c r="H60" s="72"/>
      <c r="I60" s="54">
        <f>A60-C60</f>
        <v>197924.5</v>
      </c>
    </row>
    <row r="62" spans="1:10" ht="21" customHeight="1" x14ac:dyDescent="0.3">
      <c r="A62" s="41" t="s">
        <v>59</v>
      </c>
      <c r="B62" s="42"/>
      <c r="C62" s="43" t="s">
        <v>60</v>
      </c>
      <c r="D62" s="41"/>
      <c r="E62" s="41" t="s">
        <v>61</v>
      </c>
      <c r="F62" s="41"/>
      <c r="G62" s="41" t="s">
        <v>62</v>
      </c>
      <c r="H62" s="41"/>
      <c r="I62" s="42"/>
    </row>
  </sheetData>
  <mergeCells count="76">
    <mergeCell ref="J43:J46"/>
    <mergeCell ref="J47:J54"/>
    <mergeCell ref="H4:I5"/>
    <mergeCell ref="J24:J26"/>
    <mergeCell ref="J27:J29"/>
    <mergeCell ref="J30:J34"/>
    <mergeCell ref="J35:J39"/>
    <mergeCell ref="J40:J42"/>
    <mergeCell ref="J4:J5"/>
    <mergeCell ref="J6:J7"/>
    <mergeCell ref="J8:J15"/>
    <mergeCell ref="J16:J18"/>
    <mergeCell ref="J19:J23"/>
    <mergeCell ref="E30:E33"/>
    <mergeCell ref="E35:E38"/>
    <mergeCell ref="E40:E41"/>
    <mergeCell ref="E43:E45"/>
    <mergeCell ref="E47:E53"/>
    <mergeCell ref="E8:E14"/>
    <mergeCell ref="E16:E17"/>
    <mergeCell ref="E19:E22"/>
    <mergeCell ref="E24:E25"/>
    <mergeCell ref="E27:E28"/>
    <mergeCell ref="D30:D33"/>
    <mergeCell ref="D35:D38"/>
    <mergeCell ref="D40:D41"/>
    <mergeCell ref="D43:D45"/>
    <mergeCell ref="D47:D53"/>
    <mergeCell ref="D8:D14"/>
    <mergeCell ref="D16:D17"/>
    <mergeCell ref="D19:D22"/>
    <mergeCell ref="D24:D25"/>
    <mergeCell ref="D27:D28"/>
    <mergeCell ref="B47:B53"/>
    <mergeCell ref="C8:C14"/>
    <mergeCell ref="C16:C17"/>
    <mergeCell ref="C19:C22"/>
    <mergeCell ref="C24:C25"/>
    <mergeCell ref="C27:C28"/>
    <mergeCell ref="C30:C33"/>
    <mergeCell ref="C35:C38"/>
    <mergeCell ref="C40:C41"/>
    <mergeCell ref="C43:C45"/>
    <mergeCell ref="C47:C53"/>
    <mergeCell ref="A60:B60"/>
    <mergeCell ref="C60:D60"/>
    <mergeCell ref="E60:F60"/>
    <mergeCell ref="G60:H60"/>
    <mergeCell ref="A6:A7"/>
    <mergeCell ref="A8:A14"/>
    <mergeCell ref="A16:A17"/>
    <mergeCell ref="A19:A22"/>
    <mergeCell ref="A24:A25"/>
    <mergeCell ref="A27:A28"/>
    <mergeCell ref="A30:A33"/>
    <mergeCell ref="A35:A38"/>
    <mergeCell ref="A40:A41"/>
    <mergeCell ref="A43:A45"/>
    <mergeCell ref="A47:A53"/>
    <mergeCell ref="B6:B7"/>
    <mergeCell ref="C2:H2"/>
    <mergeCell ref="C6:E6"/>
    <mergeCell ref="F6:I6"/>
    <mergeCell ref="A59:B59"/>
    <mergeCell ref="C59:D59"/>
    <mergeCell ref="E59:F59"/>
    <mergeCell ref="G59:H59"/>
    <mergeCell ref="B8:B14"/>
    <mergeCell ref="B16:B17"/>
    <mergeCell ref="B19:B22"/>
    <mergeCell ref="B24:B25"/>
    <mergeCell ref="B27:B28"/>
    <mergeCell ref="B30:B33"/>
    <mergeCell ref="B35:B38"/>
    <mergeCell ref="B40:B41"/>
    <mergeCell ref="B43:B45"/>
  </mergeCells>
  <phoneticPr fontId="13" type="noConversion"/>
  <pageMargins left="0.69930555555555596" right="0.69930555555555596" top="0.75" bottom="0.75" header="0.3" footer="0.3"/>
  <pageSetup paperSize="9" scale="57" orientation="portrait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M28"/>
  <sheetViews>
    <sheetView tabSelected="1" topLeftCell="A8" workbookViewId="0">
      <selection activeCell="M23" sqref="M23"/>
    </sheetView>
  </sheetViews>
  <sheetFormatPr defaultColWidth="9" defaultRowHeight="13.5" x14ac:dyDescent="0.3"/>
  <cols>
    <col min="1" max="1" width="1.46484375" customWidth="1"/>
    <col min="2" max="3" width="2.265625" customWidth="1"/>
    <col min="4" max="4" width="12.1328125" customWidth="1"/>
    <col min="5" max="5" width="0.86328125" customWidth="1"/>
    <col min="6" max="6" width="18" customWidth="1"/>
    <col min="7" max="7" width="11.59765625" customWidth="1"/>
    <col min="8" max="8" width="11.1328125" customWidth="1"/>
    <col min="9" max="9" width="1" customWidth="1"/>
    <col min="10" max="10" width="11.86328125" customWidth="1"/>
    <col min="11" max="11" width="20.86328125" customWidth="1"/>
  </cols>
  <sheetData>
    <row r="1" spans="2:11" x14ac:dyDescent="0.3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649999999999999" x14ac:dyDescent="0.3">
      <c r="B3" s="62" t="s">
        <v>63</v>
      </c>
      <c r="C3" s="62"/>
      <c r="D3" s="62"/>
      <c r="E3" s="62"/>
      <c r="F3" s="62"/>
      <c r="G3" s="62"/>
      <c r="H3" s="62"/>
      <c r="I3" s="62"/>
      <c r="J3" s="62"/>
      <c r="K3" s="62"/>
    </row>
    <row r="4" spans="2:11" ht="20.100000000000001" customHeight="1" x14ac:dyDescent="0.3">
      <c r="B4" s="2"/>
      <c r="C4" s="2"/>
      <c r="D4" s="2"/>
      <c r="E4" s="2"/>
      <c r="F4" s="2"/>
      <c r="G4" s="2"/>
      <c r="H4" s="2"/>
      <c r="I4" s="2"/>
      <c r="J4" s="2"/>
      <c r="K4" s="22"/>
    </row>
    <row r="5" spans="2:11" ht="20.100000000000001" customHeight="1" x14ac:dyDescent="0.3">
      <c r="B5" s="3"/>
      <c r="C5" s="4"/>
      <c r="D5" s="5" t="s">
        <v>64</v>
      </c>
      <c r="E5" s="5"/>
      <c r="F5" s="94" t="s">
        <v>65</v>
      </c>
      <c r="G5" s="94"/>
      <c r="H5" s="5" t="s">
        <v>66</v>
      </c>
      <c r="I5" s="4"/>
      <c r="J5" s="94" t="s">
        <v>67</v>
      </c>
      <c r="K5" s="95"/>
    </row>
    <row r="6" spans="2:11" ht="20.100000000000001" customHeight="1" x14ac:dyDescent="0.3">
      <c r="B6" s="6"/>
      <c r="C6" s="7"/>
      <c r="D6" s="8" t="s">
        <v>68</v>
      </c>
      <c r="E6" s="8"/>
      <c r="F6" s="96" t="s">
        <v>69</v>
      </c>
      <c r="G6" s="96"/>
      <c r="H6" s="8" t="s">
        <v>70</v>
      </c>
      <c r="I6" s="7"/>
      <c r="J6" s="96" t="s">
        <v>71</v>
      </c>
      <c r="K6" s="97"/>
    </row>
    <row r="7" spans="2:11" ht="20.100000000000001" customHeight="1" x14ac:dyDescent="0.3">
      <c r="B7" s="6"/>
      <c r="C7" s="7"/>
      <c r="D7" s="8" t="s">
        <v>72</v>
      </c>
      <c r="E7" s="8"/>
      <c r="F7" s="98">
        <v>43704</v>
      </c>
      <c r="G7" s="96"/>
      <c r="H7" s="8" t="s">
        <v>73</v>
      </c>
      <c r="I7" s="23"/>
      <c r="J7" s="96">
        <v>8.2799999999999994</v>
      </c>
      <c r="K7" s="97"/>
    </row>
    <row r="8" spans="2:11" ht="20.100000000000001" customHeight="1" x14ac:dyDescent="0.3">
      <c r="B8" s="9"/>
      <c r="C8" s="10"/>
      <c r="D8" s="11"/>
      <c r="E8" s="11"/>
      <c r="F8" s="16"/>
      <c r="G8" s="16"/>
      <c r="H8" s="11" t="s">
        <v>74</v>
      </c>
      <c r="I8" s="24"/>
      <c r="J8" s="99" t="s">
        <v>75</v>
      </c>
      <c r="K8" s="100"/>
    </row>
    <row r="9" spans="2:11" ht="20.100000000000001" customHeight="1" x14ac:dyDescent="0.3">
      <c r="B9" s="12"/>
      <c r="C9" s="12"/>
      <c r="D9" s="12"/>
      <c r="E9" s="12"/>
      <c r="F9" s="12"/>
      <c r="G9" s="12"/>
      <c r="H9" s="12"/>
      <c r="I9" s="12"/>
      <c r="J9" s="12"/>
      <c r="K9" s="12"/>
    </row>
    <row r="10" spans="2:11" ht="20.100000000000001" customHeight="1" x14ac:dyDescent="0.3">
      <c r="B10" s="101" t="s">
        <v>3</v>
      </c>
      <c r="C10" s="102"/>
      <c r="D10" s="13" t="s">
        <v>76</v>
      </c>
      <c r="E10" s="103" t="s">
        <v>77</v>
      </c>
      <c r="F10" s="104"/>
      <c r="G10" s="15" t="s">
        <v>78</v>
      </c>
      <c r="H10" s="17" t="s">
        <v>79</v>
      </c>
      <c r="I10" s="103" t="s">
        <v>80</v>
      </c>
      <c r="J10" s="104"/>
      <c r="K10" s="15" t="s">
        <v>81</v>
      </c>
    </row>
    <row r="11" spans="2:11" ht="20.100000000000001" customHeight="1" x14ac:dyDescent="0.3">
      <c r="B11" s="105">
        <v>1</v>
      </c>
      <c r="C11" s="106"/>
      <c r="D11" s="116" t="s">
        <v>82</v>
      </c>
      <c r="E11" s="105" t="s">
        <v>83</v>
      </c>
      <c r="F11" s="106"/>
      <c r="G11" s="18">
        <v>0</v>
      </c>
      <c r="H11" s="18"/>
      <c r="I11" s="107"/>
      <c r="J11" s="108"/>
      <c r="K11" s="27" t="s">
        <v>84</v>
      </c>
    </row>
    <row r="12" spans="2:11" ht="20.100000000000001" customHeight="1" x14ac:dyDescent="0.3">
      <c r="B12" s="105">
        <v>2</v>
      </c>
      <c r="C12" s="106"/>
      <c r="D12" s="117"/>
      <c r="E12" s="119" t="s">
        <v>85</v>
      </c>
      <c r="F12" s="120"/>
      <c r="G12" s="18">
        <v>0</v>
      </c>
      <c r="H12" s="18">
        <v>0</v>
      </c>
      <c r="I12" s="25"/>
      <c r="J12" s="26"/>
      <c r="K12" s="27"/>
    </row>
    <row r="13" spans="2:11" ht="20.100000000000001" customHeight="1" x14ac:dyDescent="0.3">
      <c r="B13" s="105">
        <v>4</v>
      </c>
      <c r="C13" s="106"/>
      <c r="D13" s="117"/>
      <c r="E13" s="119" t="s">
        <v>86</v>
      </c>
      <c r="F13" s="120"/>
      <c r="G13" s="18">
        <v>72.5</v>
      </c>
      <c r="H13" s="18"/>
      <c r="I13" s="109">
        <v>72.5</v>
      </c>
      <c r="J13" s="110"/>
      <c r="K13" s="27" t="s">
        <v>87</v>
      </c>
    </row>
    <row r="14" spans="2:11" ht="20.100000000000001" customHeight="1" x14ac:dyDescent="0.3">
      <c r="B14" s="105">
        <v>5</v>
      </c>
      <c r="C14" s="106"/>
      <c r="D14" s="14"/>
      <c r="E14" s="121"/>
      <c r="F14" s="122"/>
      <c r="G14" s="18">
        <v>140</v>
      </c>
      <c r="H14" s="18"/>
      <c r="I14" s="58"/>
      <c r="J14" s="56">
        <v>140</v>
      </c>
      <c r="K14" s="27" t="s">
        <v>88</v>
      </c>
    </row>
    <row r="15" spans="2:11" ht="20.100000000000001" customHeight="1" x14ac:dyDescent="0.3">
      <c r="B15" s="105">
        <v>6</v>
      </c>
      <c r="C15" s="106"/>
      <c r="D15" s="59"/>
      <c r="E15" s="121"/>
      <c r="F15" s="122"/>
      <c r="G15" s="18">
        <v>58</v>
      </c>
      <c r="H15" s="18"/>
      <c r="I15" s="58"/>
      <c r="J15" s="56">
        <v>58</v>
      </c>
      <c r="K15" s="27" t="s">
        <v>89</v>
      </c>
    </row>
    <row r="16" spans="2:11" ht="20.100000000000001" customHeight="1" x14ac:dyDescent="0.3">
      <c r="B16" s="105">
        <v>7</v>
      </c>
      <c r="C16" s="106"/>
      <c r="D16" s="59"/>
      <c r="E16" s="121"/>
      <c r="F16" s="122"/>
      <c r="G16" s="18">
        <v>147</v>
      </c>
      <c r="H16" s="57">
        <v>147</v>
      </c>
      <c r="I16" s="109"/>
      <c r="J16" s="110"/>
      <c r="K16" s="55" t="s">
        <v>98</v>
      </c>
    </row>
    <row r="17" spans="2:13" ht="20.100000000000001" customHeight="1" x14ac:dyDescent="0.3">
      <c r="B17" s="105">
        <v>8</v>
      </c>
      <c r="C17" s="106"/>
      <c r="D17" s="59"/>
      <c r="E17" s="121"/>
      <c r="F17" s="122"/>
      <c r="G17" s="18">
        <v>171.52</v>
      </c>
      <c r="H17" s="18"/>
      <c r="I17" s="109">
        <v>171.52</v>
      </c>
      <c r="J17" s="110"/>
      <c r="K17" s="27" t="s">
        <v>90</v>
      </c>
    </row>
    <row r="18" spans="2:13" ht="20.100000000000001" customHeight="1" x14ac:dyDescent="0.3">
      <c r="B18" s="105">
        <v>9</v>
      </c>
      <c r="C18" s="106"/>
      <c r="D18" s="59"/>
      <c r="E18" s="121"/>
      <c r="F18" s="122"/>
      <c r="G18" s="18">
        <v>51.9</v>
      </c>
      <c r="H18" s="18">
        <v>51.9</v>
      </c>
      <c r="I18" s="58"/>
      <c r="J18" s="56"/>
      <c r="K18" s="27" t="s">
        <v>91</v>
      </c>
    </row>
    <row r="19" spans="2:13" ht="20.100000000000001" customHeight="1" x14ac:dyDescent="0.3">
      <c r="B19" s="105">
        <v>10</v>
      </c>
      <c r="C19" s="106"/>
      <c r="D19" s="60"/>
      <c r="E19" s="19"/>
      <c r="F19" s="20"/>
      <c r="G19" s="18">
        <v>494.5</v>
      </c>
      <c r="H19" s="18">
        <v>494.5</v>
      </c>
      <c r="I19" s="25"/>
      <c r="J19" s="26"/>
      <c r="K19" s="55" t="s">
        <v>99</v>
      </c>
    </row>
    <row r="20" spans="2:13" ht="20.100000000000001" customHeight="1" x14ac:dyDescent="0.3">
      <c r="B20" s="105">
        <v>11</v>
      </c>
      <c r="C20" s="106"/>
      <c r="D20" s="116" t="s">
        <v>50</v>
      </c>
      <c r="E20" s="113" t="s">
        <v>92</v>
      </c>
      <c r="F20" s="113"/>
      <c r="G20" s="18">
        <v>229</v>
      </c>
      <c r="H20" s="18">
        <v>229</v>
      </c>
      <c r="I20" s="107"/>
      <c r="J20" s="108"/>
      <c r="K20" s="27"/>
    </row>
    <row r="21" spans="2:13" ht="20.100000000000001" customHeight="1" x14ac:dyDescent="0.3">
      <c r="B21" s="105">
        <v>12</v>
      </c>
      <c r="C21" s="106"/>
      <c r="D21" s="117"/>
      <c r="E21" s="113" t="s">
        <v>93</v>
      </c>
      <c r="F21" s="113"/>
      <c r="G21" s="18">
        <v>97.5</v>
      </c>
      <c r="H21" s="18">
        <v>97.5</v>
      </c>
      <c r="I21" s="107"/>
      <c r="J21" s="108"/>
      <c r="K21" s="27"/>
      <c r="M21" s="61" t="s">
        <v>100</v>
      </c>
    </row>
    <row r="22" spans="2:13" ht="20.100000000000001" customHeight="1" x14ac:dyDescent="0.3">
      <c r="B22" s="105">
        <v>13</v>
      </c>
      <c r="C22" s="106"/>
      <c r="D22" s="118"/>
      <c r="E22" s="113"/>
      <c r="F22" s="113"/>
      <c r="G22" s="18">
        <v>0</v>
      </c>
      <c r="H22" s="18"/>
      <c r="I22" s="107"/>
      <c r="J22" s="108"/>
      <c r="K22" s="27"/>
    </row>
    <row r="23" spans="2:13" ht="20.100000000000001" customHeight="1" x14ac:dyDescent="0.3">
      <c r="B23" s="103" t="s">
        <v>53</v>
      </c>
      <c r="C23" s="123"/>
      <c r="D23" s="123"/>
      <c r="E23" s="123"/>
      <c r="F23" s="104"/>
      <c r="G23" s="21">
        <f>SUM(G11:G22)</f>
        <v>1461.92</v>
      </c>
      <c r="H23" s="21">
        <f>SUM(H11:H22)</f>
        <v>1019.9</v>
      </c>
      <c r="I23" s="111">
        <f>SUM(I11:J22)</f>
        <v>442.02</v>
      </c>
      <c r="J23" s="112"/>
      <c r="K23" s="28"/>
    </row>
    <row r="24" spans="2:13" ht="20.100000000000001" customHeight="1" x14ac:dyDescent="0.3">
      <c r="B24" s="12"/>
      <c r="C24" s="12"/>
      <c r="D24" s="12"/>
      <c r="E24" s="12"/>
      <c r="F24" s="12"/>
      <c r="G24" s="12"/>
      <c r="H24" s="12"/>
      <c r="I24" s="12"/>
      <c r="J24" s="29"/>
      <c r="K24" s="12"/>
    </row>
    <row r="25" spans="2:13" ht="20.100000000000001" customHeight="1" x14ac:dyDescent="0.3">
      <c r="B25" s="114" t="s">
        <v>79</v>
      </c>
      <c r="C25" s="114"/>
      <c r="D25" s="114"/>
      <c r="E25" s="114"/>
      <c r="F25" s="114"/>
      <c r="G25" s="114" t="s">
        <v>94</v>
      </c>
      <c r="H25" s="114"/>
      <c r="I25" s="114"/>
      <c r="J25" s="114"/>
      <c r="K25" s="15" t="s">
        <v>95</v>
      </c>
    </row>
    <row r="26" spans="2:13" ht="20.100000000000001" customHeight="1" x14ac:dyDescent="0.3">
      <c r="B26" s="115">
        <f>H23</f>
        <v>1019.9</v>
      </c>
      <c r="C26" s="115"/>
      <c r="D26" s="115"/>
      <c r="E26" s="115"/>
      <c r="F26" s="115"/>
      <c r="G26" s="115">
        <f>I23</f>
        <v>442.02</v>
      </c>
      <c r="H26" s="115"/>
      <c r="I26" s="115"/>
      <c r="J26" s="115"/>
      <c r="K26" s="30">
        <f>SUM(B26:J26)</f>
        <v>1461.92</v>
      </c>
    </row>
    <row r="27" spans="2:13" ht="20.100000000000001" customHeight="1" x14ac:dyDescent="0.3">
      <c r="B27" s="12"/>
      <c r="C27" s="12"/>
      <c r="D27" s="12"/>
      <c r="E27" s="12"/>
      <c r="F27" s="12"/>
      <c r="G27" s="12"/>
      <c r="H27" s="12"/>
      <c r="I27" s="12"/>
      <c r="J27" s="12"/>
      <c r="K27" s="12"/>
    </row>
    <row r="28" spans="2:13" ht="20.100000000000001" customHeight="1" x14ac:dyDescent="0.3">
      <c r="B28" s="12" t="s">
        <v>96</v>
      </c>
      <c r="C28" s="12"/>
      <c r="D28" s="12"/>
      <c r="E28" s="12"/>
      <c r="F28" s="12" t="s">
        <v>60</v>
      </c>
      <c r="G28" s="12" t="s">
        <v>97</v>
      </c>
      <c r="H28" s="12"/>
      <c r="I28" s="12"/>
      <c r="J28" s="12" t="s">
        <v>62</v>
      </c>
      <c r="K28" s="12"/>
    </row>
  </sheetData>
  <mergeCells count="44">
    <mergeCell ref="B25:F25"/>
    <mergeCell ref="G25:J25"/>
    <mergeCell ref="B26:F26"/>
    <mergeCell ref="G26:J26"/>
    <mergeCell ref="D11:D13"/>
    <mergeCell ref="D20:D22"/>
    <mergeCell ref="E12:F12"/>
    <mergeCell ref="E13:F18"/>
    <mergeCell ref="I17:J17"/>
    <mergeCell ref="I16:J16"/>
    <mergeCell ref="B16:C16"/>
    <mergeCell ref="B19:C19"/>
    <mergeCell ref="B22:C22"/>
    <mergeCell ref="E22:F22"/>
    <mergeCell ref="I22:J22"/>
    <mergeCell ref="B23:F23"/>
    <mergeCell ref="I23:J23"/>
    <mergeCell ref="B20:C20"/>
    <mergeCell ref="E20:F20"/>
    <mergeCell ref="I20:J20"/>
    <mergeCell ref="B21:C21"/>
    <mergeCell ref="E21:F21"/>
    <mergeCell ref="I21:J21"/>
    <mergeCell ref="B13:C13"/>
    <mergeCell ref="I13:J13"/>
    <mergeCell ref="B15:C15"/>
    <mergeCell ref="B17:C17"/>
    <mergeCell ref="B18:C18"/>
    <mergeCell ref="B14:C14"/>
    <mergeCell ref="B11:C11"/>
    <mergeCell ref="E11:F11"/>
    <mergeCell ref="I11:J11"/>
    <mergeCell ref="B12:C12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3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王凤雨</cp:lastModifiedBy>
  <cp:lastPrinted>2022-02-11T08:08:01Z</cp:lastPrinted>
  <dcterms:created xsi:type="dcterms:W3CDTF">2014-04-15T16:52:00Z</dcterms:created>
  <dcterms:modified xsi:type="dcterms:W3CDTF">2022-02-11T08:08:02Z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2052-3.9.6.6441</vt:lpwstr>
  </property>
</Properties>
</file>