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主推-桂林报价（香格里拉）" sheetId="1" r:id="rId1"/>
    <sheet name="视频及H5分项报价及其他补充说明" sheetId="12" r:id="rId2"/>
  </sheets>
  <calcPr calcId="144525" concurrentCalc="0"/>
</workbook>
</file>

<file path=xl/sharedStrings.xml><?xml version="1.0" encoding="utf-8"?>
<sst xmlns="http://schemas.openxmlformats.org/spreadsheetml/2006/main" count="377">
  <si>
    <t>360推广2018年度合作伙伴大会项目竞标报价</t>
  </si>
  <si>
    <t>供应商名称</t>
  </si>
  <si>
    <t>康辉集团北京国际会议展览有限公司</t>
  </si>
  <si>
    <t>报价日期</t>
  </si>
  <si>
    <t>联系人</t>
  </si>
  <si>
    <t>电子邮件</t>
  </si>
  <si>
    <t>houying@cct.cn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</si>
  <si>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</si>
  <si>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</si>
  <si>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</si>
  <si>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</si>
  <si>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</si>
  <si>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</si>
  <si>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</si>
  <si>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</si>
  <si>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</si>
  <si>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</si>
  <si>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</si>
  <si>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机票服务</t>
  </si>
  <si>
    <t>机票</t>
  </si>
  <si>
    <t>见机票明细；按照9折报价</t>
  </si>
  <si>
    <t>项</t>
  </si>
  <si>
    <t>高铁</t>
  </si>
  <si>
    <t>次</t>
  </si>
  <si>
    <t>机票费用合计</t>
  </si>
  <si>
    <t>酒店服务</t>
  </si>
  <si>
    <t>桂林香格里拉酒店</t>
  </si>
  <si>
    <t>1月 16日</t>
  </si>
  <si>
    <t>酒店费用合计</t>
  </si>
  <si>
    <t>餐饮</t>
  </si>
  <si>
    <t>外出用餐</t>
  </si>
  <si>
    <t>1月17日-颁奖晚宴酒水，预估费用</t>
  </si>
  <si>
    <t>餐饮费用合计（备注：用餐报价中请说明，用餐地点和用餐形式）</t>
  </si>
  <si>
    <t>用餐</t>
  </si>
  <si>
    <t>用车费用合计</t>
  </si>
  <si>
    <t>会议承办服务-音视频设备</t>
  </si>
  <si>
    <t>序厅（设备按照正式活动日天数报价）</t>
  </si>
  <si>
    <t>投影仪</t>
  </si>
  <si>
    <t>15000流明激光投影机；三洋XF4700C</t>
  </si>
  <si>
    <t>天</t>
  </si>
  <si>
    <t>切换器</t>
  </si>
  <si>
    <t>投影切换器；迈普斯通630；6个投影每个投影1个</t>
  </si>
  <si>
    <t>个</t>
  </si>
  <si>
    <t>电脑图案灯</t>
  </si>
  <si>
    <t>Moving Light/wash  电脑灯-(三合一)光束   ROBE-BM17R-350</t>
  </si>
  <si>
    <t>只</t>
  </si>
  <si>
    <t>光束电脑灯</t>
  </si>
  <si>
    <t>JOLLY X-15R-Beam</t>
  </si>
  <si>
    <t>led par</t>
  </si>
  <si>
    <t>摇头LED par  Q3</t>
  </si>
  <si>
    <t>数字调光台</t>
  </si>
  <si>
    <t>Lighting Mixing Console  灯光控台    Highend PEARL 2010</t>
  </si>
  <si>
    <t>套</t>
  </si>
  <si>
    <t>信号放大器</t>
  </si>
  <si>
    <t>DMX Splitters DMX信号分配放大器  MTL DS-106A；6个投影每个投影1个</t>
  </si>
  <si>
    <t>灯光架</t>
  </si>
  <si>
    <t>truss架</t>
  </si>
  <si>
    <t>米</t>
  </si>
  <si>
    <t>电源箱</t>
  </si>
  <si>
    <t>380V 3Phance Power Box  电源箱   MTL</t>
  </si>
  <si>
    <t>手动葫芦</t>
  </si>
  <si>
    <t>1吨，20米</t>
  </si>
  <si>
    <t>主会场</t>
  </si>
  <si>
    <t>LED屏幕</t>
  </si>
  <si>
    <t>P3 20m*4.5m</t>
  </si>
  <si>
    <t>平米</t>
  </si>
  <si>
    <t>切换</t>
  </si>
  <si>
    <t>630切换器</t>
  </si>
  <si>
    <t>大型切换器</t>
  </si>
  <si>
    <t>品牌：杰思创/ 规格A6大型切换器+watchout分屏系统</t>
  </si>
  <si>
    <t>组</t>
  </si>
  <si>
    <t>CUE  LIGHT</t>
  </si>
  <si>
    <t>DSA’N Perfect Cue Light 翻页提示器</t>
  </si>
  <si>
    <t>苹果电脑</t>
  </si>
  <si>
    <t>Mac book pro</t>
  </si>
  <si>
    <t>台</t>
  </si>
  <si>
    <t>55寸返送电视</t>
  </si>
  <si>
    <t>现场返送；松下等离子电视(55"，全高清)</t>
  </si>
  <si>
    <t>数字大型调光台</t>
  </si>
  <si>
    <t>专业硅箱</t>
  </si>
  <si>
    <t xml:space="preserve">Moving Light/Spot   电脑灯-图案  ROBE1500W </t>
  </si>
  <si>
    <t>logo灯片</t>
  </si>
  <si>
    <t>灯片</t>
  </si>
  <si>
    <t>DMX Splitters DMX信号分配放大器  MTL DS-106A</t>
  </si>
  <si>
    <t>观众灯</t>
  </si>
  <si>
    <t>四头灯  MONON</t>
  </si>
  <si>
    <t>电脑成像灯</t>
  </si>
  <si>
    <t>电脑成像灯(切割灯)1500W</t>
  </si>
  <si>
    <t>追光</t>
  </si>
  <si>
    <t>追光  MONON 2500W</t>
  </si>
  <si>
    <t>etc灯</t>
  </si>
  <si>
    <t>ETCpar    MONON 750W</t>
  </si>
  <si>
    <t>硅箱</t>
  </si>
  <si>
    <t>Digital Dimmer Pack  24路可控硅箱   MTL</t>
  </si>
  <si>
    <t>烟雾机</t>
  </si>
  <si>
    <t>FOG MACHINE</t>
  </si>
  <si>
    <t>灯光线材</t>
  </si>
  <si>
    <t>LIGHTING NECESSART ACCESSOREIES</t>
  </si>
  <si>
    <t>数字32路调音台</t>
  </si>
  <si>
    <t xml:space="preserve">BEHRINGER X32  Digital  Mixer(32ch) </t>
  </si>
  <si>
    <t>返送</t>
  </si>
  <si>
    <t>MIX WOOFER SPEAKER（NEXO PS--15）</t>
  </si>
  <si>
    <t>线阵列音箱</t>
  </si>
  <si>
    <t>RCF   LINE ARRAY LOUDSPEAKERR</t>
  </si>
  <si>
    <t>线阵列低音音箱</t>
  </si>
  <si>
    <t>RCF   SUB LINE ARRAY LOUDSPEAKER</t>
  </si>
  <si>
    <t>数字功率放大器</t>
  </si>
  <si>
    <t>RCF   AMP-主扩跟低音，推动音响发声</t>
  </si>
  <si>
    <t>QSC   AMP-返送，推动音响发声</t>
  </si>
  <si>
    <t>无线手持</t>
  </si>
  <si>
    <t>SHURE UR4D BETA87 UHF HANDHELD MIC</t>
  </si>
  <si>
    <t>无线头戴</t>
  </si>
  <si>
    <t>SHURE UR4D WH20TQG UHF HEADWORN MIC</t>
  </si>
  <si>
    <t>天线放大器</t>
  </si>
  <si>
    <t xml:space="preserve">SHURE UA845 UA830A </t>
  </si>
  <si>
    <t>数字音频处理器</t>
  </si>
  <si>
    <t xml:space="preserve">XTA--390 </t>
  </si>
  <si>
    <t>苹果笔记本</t>
  </si>
  <si>
    <t xml:space="preserve">MAC  BOOK PRO </t>
  </si>
  <si>
    <t>音频线材</t>
  </si>
  <si>
    <t>AUDIO EQUIPMENT ACCESSOREIES</t>
  </si>
  <si>
    <t>项目经理</t>
  </si>
  <si>
    <t>人</t>
  </si>
  <si>
    <t>视频师</t>
  </si>
  <si>
    <t>音响师</t>
  </si>
  <si>
    <t>灯光师</t>
  </si>
  <si>
    <t>技术人员</t>
  </si>
  <si>
    <t>车辆运输</t>
  </si>
  <si>
    <t>9米6  厢式货车；广州-桂林；运所有音频视频设备</t>
  </si>
  <si>
    <t>辆</t>
  </si>
  <si>
    <t>趟</t>
  </si>
  <si>
    <t>AV费用合计</t>
  </si>
  <si>
    <t>会议承办服务-搭建</t>
  </si>
  <si>
    <t>序厅</t>
  </si>
  <si>
    <t>木质圆型灯箱</t>
  </si>
  <si>
    <t>钢架结构封木板，涂料，直径2.4m，背面裱写真画面；周边圆形木质结构封边；圆形两侧不锈钢把手；内嵌发光灯；定制圆形结构，异形结构</t>
  </si>
  <si>
    <t>吊点truss架</t>
  </si>
  <si>
    <t>吊点配件</t>
  </si>
  <si>
    <t>钢丝，脚手架；钢丝捆绑，脚手架固定在truss架，螺丝扳手固定</t>
  </si>
  <si>
    <t>晚宴桌子</t>
  </si>
  <si>
    <t>圆桌底部钢管结构支架，桌面18厘米圆形木板，异形结构中空直径1m圆；木质涂料；定制异形结构</t>
  </si>
  <si>
    <t>遮光布</t>
  </si>
  <si>
    <t>黑色遮光布；40m*6m</t>
  </si>
  <si>
    <t>传感器+触发点结构</t>
  </si>
  <si>
    <t>压力传感器（内嵌压力敏感元件，感应设备）+压力触发结构（不锈钢，内嵌橡胶垫片）+感应装置敏感测试+1个输入输出控制卡</t>
  </si>
  <si>
    <t>方案调整，取消</t>
  </si>
  <si>
    <t>程序定制</t>
  </si>
  <si>
    <t>触发控制程序；科技互动公司开发，按照互动体验要求一个程序单项价格</t>
  </si>
  <si>
    <t>程序技术人员差旅</t>
  </si>
  <si>
    <t>北京桂林往返机票3840元+人员住宿2晚500/晚+当地餐饮交通补助；以实际花费为准</t>
  </si>
  <si>
    <t>舞台</t>
  </si>
  <si>
    <t>圆形木质喷漆；椭圆形舞台：直径7米*5米高0.6米</t>
  </si>
  <si>
    <t>立体字</t>
  </si>
  <si>
    <t>pvc雕刻贴写真；尺寸：3m*0.5mh</t>
  </si>
  <si>
    <t>LED底座</t>
  </si>
  <si>
    <t>木质弧型 裱写真21m*1m；弧形结构，需要裁切工艺</t>
  </si>
  <si>
    <t>签到桌</t>
  </si>
  <si>
    <t>木质异形结构制作，原子灰捕风捉缝钉眼打磨，烤漆上工；尺寸：4m*1.1mh</t>
  </si>
  <si>
    <t>钢木结构；20m*7m*0.6mH</t>
  </si>
  <si>
    <t>找平板及周边</t>
  </si>
  <si>
    <t>12厘多层板找平及围边</t>
  </si>
  <si>
    <t>地毯</t>
  </si>
  <si>
    <t>黑色拉绒地毯</t>
  </si>
  <si>
    <t>舞台踏步</t>
  </si>
  <si>
    <t>木质结构包地毯</t>
  </si>
  <si>
    <t>舞台斜板</t>
  </si>
  <si>
    <t>立体logo雕刻；4m</t>
  </si>
  <si>
    <t>指示牌</t>
  </si>
  <si>
    <t>木质指示牌，双面裱写真；1m*2mH</t>
  </si>
  <si>
    <t>签到背景板</t>
  </si>
  <si>
    <t>木质背板裱写真 5m*2.8m</t>
  </si>
  <si>
    <t>360立体字-茶歇台</t>
  </si>
  <si>
    <t>木质异形制作，喷漆 5.4m*1.2m，放水果；创意方案</t>
  </si>
  <si>
    <t>合影画面</t>
  </si>
  <si>
    <t>宝丽布喷绘，裁切；9m*23m；航拍合影方案，地面铺喷绘画面</t>
  </si>
  <si>
    <t>合影A板</t>
  </si>
  <si>
    <t>木质异形裱写真；15m*0.8m</t>
  </si>
  <si>
    <t>获奖人展示背板</t>
  </si>
  <si>
    <t>木质背板裱写真 8m*4m，内嵌液晶显示屏</t>
  </si>
  <si>
    <t>搭建工人</t>
  </si>
  <si>
    <t>搭建、盯场、撤场；修改按照人数报价，每天8小时</t>
  </si>
  <si>
    <t>9米6 ；厢式货车；广州-桂林；运所有搭建物料</t>
  </si>
  <si>
    <t>搭建费用合计</t>
  </si>
  <si>
    <t>物料</t>
  </si>
  <si>
    <t>制作</t>
  </si>
  <si>
    <t>接机牌</t>
  </si>
  <si>
    <t>车头牌</t>
  </si>
  <si>
    <t>团建车号牌</t>
  </si>
  <si>
    <t>车身贴</t>
  </si>
  <si>
    <t>酒店指示手举牌</t>
  </si>
  <si>
    <t>矿泉水挂环</t>
  </si>
  <si>
    <t>欢迎信</t>
  </si>
  <si>
    <t>嘉宾胸卡</t>
  </si>
  <si>
    <t>挂绳</t>
  </si>
  <si>
    <t>房卡套；铜版纸彩色印刷，封面覆膜，异形模切，粘贴工艺</t>
  </si>
  <si>
    <t>餐券</t>
  </si>
  <si>
    <t>合影照片快印</t>
  </si>
  <si>
    <t>合影相片盒；抽拉式纸盒</t>
  </si>
  <si>
    <t>奖杯；预留费用，参考此预算推荐</t>
  </si>
  <si>
    <t>11位现场获奖人奖杯；预留费用，参考此预算推荐</t>
  </si>
  <si>
    <t>定制礼品；预留费用</t>
  </si>
  <si>
    <t>采购</t>
  </si>
  <si>
    <t>伴手礼</t>
  </si>
  <si>
    <t>欢迎绣球采购</t>
  </si>
  <si>
    <t>欢迎水果、茶点</t>
  </si>
  <si>
    <t>1月16日  - 酒店签到</t>
  </si>
  <si>
    <t>礼仪服装</t>
  </si>
  <si>
    <t>现场用药</t>
  </si>
  <si>
    <t>常备药物</t>
  </si>
  <si>
    <t>抽奖物料</t>
  </si>
  <si>
    <t>对联采买</t>
  </si>
  <si>
    <t>互动区体验物料-画笔颜料等画画相关/糖画相关糖料，设备/桂林当地小吃/软陶材料工具/剪纸折纸相关剪刀、纸等/团扇成品及材料采购；以及互动区氛围布置；预留费用，以实际方案确认为准</t>
  </si>
  <si>
    <t>租赁</t>
  </si>
  <si>
    <t>办公用品（打印机租赁、墨盒、A4纸、签到笔等）；现场打印互动相关材料</t>
  </si>
  <si>
    <t>对讲机；服务于此次活动的设备</t>
  </si>
  <si>
    <t>物料及团建用品费用合计</t>
  </si>
  <si>
    <t>摄影摄像</t>
  </si>
  <si>
    <t>资深摄影师</t>
  </si>
  <si>
    <t>1月16日 接机签到；宇群；8小时内</t>
  </si>
  <si>
    <t>1月17日  会议晚宴；宇群，12小时内</t>
  </si>
  <si>
    <t>1月18日 团建；宇群</t>
  </si>
  <si>
    <t>资深摄像师</t>
  </si>
  <si>
    <t>1月16日  接机签到；宇群；8小时内</t>
  </si>
  <si>
    <t>1月 17日、18日  会议、团建；宇群；8小时内</t>
  </si>
  <si>
    <t>图片直播</t>
  </si>
  <si>
    <t>云直播相册</t>
  </si>
  <si>
    <t>导播</t>
  </si>
  <si>
    <t>大会直播设备</t>
  </si>
  <si>
    <t>航拍</t>
  </si>
  <si>
    <t>合影；宇群航拍</t>
  </si>
  <si>
    <t>活动总结视频剪辑</t>
  </si>
  <si>
    <t>全程精剪，3分钟以内，不含版权音乐</t>
  </si>
  <si>
    <t>条</t>
  </si>
  <si>
    <t>差旅费用</t>
  </si>
  <si>
    <t>摄影摄像+导播 广州-桂林往返大交通</t>
  </si>
  <si>
    <t>项（往返）</t>
  </si>
  <si>
    <t>广州桂林往返高铁</t>
  </si>
  <si>
    <t>食宿、当地交通等</t>
  </si>
  <si>
    <t>摄影、摄像服务费用合计（报价需包含留念制作、摄影人员等费用）</t>
  </si>
  <si>
    <t>礼品</t>
  </si>
  <si>
    <t>晚宴抽奖礼品</t>
  </si>
  <si>
    <t>特等奖 - iPhone</t>
  </si>
  <si>
    <t>一等奖 - 戴森吹风机</t>
  </si>
  <si>
    <t>二等奖 - 360扫地机器人</t>
  </si>
  <si>
    <t>三等奖 - 360智能门铃</t>
  </si>
  <si>
    <t>惊喜奖</t>
  </si>
  <si>
    <t>礼品费用合计</t>
  </si>
  <si>
    <t>视频制作</t>
  </si>
  <si>
    <t>大会开场视频</t>
  </si>
  <si>
    <t>大会开场；视频特效包装，加字幕，配乐，60S左右（时间以实际制作为准）；参考360推广2018年中合作伙伴大会（西宁）开场视频</t>
  </si>
  <si>
    <t>支</t>
  </si>
  <si>
    <t>晚宴颁奖视频</t>
  </si>
  <si>
    <t>个人、团队、公司；视频特效包装，加获奖信息字幕，配乐，配音；参考360推广2018年中合作伙伴大会（西宁）颁奖视频（此次提案加配音）</t>
  </si>
  <si>
    <t>晚宴开场视频</t>
  </si>
  <si>
    <t>视频素材混剪，配字幕、音乐</t>
  </si>
  <si>
    <t>大会动态KV</t>
  </si>
  <si>
    <t>动态KV；参考360推广2018年中合作伙伴大会（西宁）动态KV</t>
  </si>
  <si>
    <t>晚宴动态KV</t>
  </si>
  <si>
    <t>动态KV</t>
  </si>
  <si>
    <t>互动区视频处理</t>
  </si>
  <si>
    <t>往届合作伙伴大会视频素材或者照片剪辑视频，配背景音乐，具体体现内容以后期确认需求为准；参考360推广2017年度合作伙伴大会（广州）剪辑视频</t>
  </si>
  <si>
    <t xml:space="preserve"> </t>
  </si>
  <si>
    <t>颁奖视频</t>
  </si>
  <si>
    <t>总部获奖嘉宾照片视频</t>
  </si>
  <si>
    <t>总部获奖嘉宾晚宴颁奖视频，素材剪辑</t>
  </si>
  <si>
    <t>获奖视频剪辑</t>
  </si>
  <si>
    <t>总部位获奖嘉宾素材剪辑，配音乐，加字幕</t>
  </si>
  <si>
    <t>视频制作费用合计</t>
  </si>
  <si>
    <t>团建游览服务</t>
  </si>
  <si>
    <t>大巴车</t>
  </si>
  <si>
    <t>45座旅游大巴</t>
  </si>
  <si>
    <t>导游</t>
  </si>
  <si>
    <t>优秀中文导游服务；商务团队导游</t>
  </si>
  <si>
    <t>世外桃源</t>
  </si>
  <si>
    <t>门票</t>
  </si>
  <si>
    <t>龙脊梯田景区专线车费</t>
  </si>
  <si>
    <t>景区内大巴费用</t>
  </si>
  <si>
    <t>龙脊梯田</t>
  </si>
  <si>
    <t>景区首道门票</t>
  </si>
  <si>
    <t>旅游意外保险</t>
  </si>
  <si>
    <t>推荐旅游险；推荐保险产品，以最终确认保险方案为准</t>
  </si>
  <si>
    <t>团队建设费用合计</t>
  </si>
  <si>
    <t>工作人员</t>
  </si>
  <si>
    <t>供应商工作人员差旅（大交通）</t>
  </si>
  <si>
    <t>北京-桂林（大交通往返）</t>
  </si>
  <si>
    <t>供应商工作人员差旅（食宿）</t>
  </si>
  <si>
    <t>目的地（餐饮、住宿等标准）</t>
  </si>
  <si>
    <t>工作人员提前一天到</t>
  </si>
  <si>
    <t>外请工作人员</t>
  </si>
  <si>
    <t>互动区手工指导老师；现场制作成品及指导嘉宾</t>
  </si>
  <si>
    <t>当地会务人员</t>
  </si>
  <si>
    <t>接机签到&amp;会议日</t>
  </si>
  <si>
    <t>礼仪</t>
  </si>
  <si>
    <t>接机签到日&amp;会议日</t>
  </si>
  <si>
    <t>人员费用合计</t>
  </si>
  <si>
    <t>其他项</t>
  </si>
  <si>
    <t>踩点费用</t>
  </si>
  <si>
    <t>北京-桂林（大交通往返）；项目前期桂林当地考察</t>
  </si>
  <si>
    <t>桂林（餐饮、住宿等费用）</t>
  </si>
  <si>
    <t>晚宴演出</t>
  </si>
  <si>
    <t>晚宴节目表演；1个开场表演+2个串场表演，桂林民族风情舞蹈，以实际确认为准</t>
  </si>
  <si>
    <t>其他项费用合计</t>
  </si>
  <si>
    <t>费用合计（不含税）</t>
  </si>
  <si>
    <t>服务费</t>
  </si>
  <si>
    <t>机票服务费3%</t>
  </si>
  <si>
    <t>酒店服务费5%</t>
  </si>
  <si>
    <t>除机票酒店其他部分10%</t>
  </si>
  <si>
    <t>税率</t>
  </si>
  <si>
    <t>最终报价（RMB）:（含税报价）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</si>
  <si>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</si>
  <si>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</si>
  <si>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</si>
  <si>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</si>
  <si>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</si>
  <si>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</si>
  <si>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</si>
  <si>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报价明细</t>
  </si>
  <si>
    <t>视频名称</t>
  </si>
  <si>
    <t>内容描述</t>
  </si>
  <si>
    <t>数量</t>
  </si>
  <si>
    <t>总价</t>
  </si>
  <si>
    <t>木质圆形灯箱</t>
  </si>
  <si>
    <t>晚宴互动桌子</t>
  </si>
  <si>
    <t>椭圆形舞台</t>
  </si>
  <si>
    <t>合影喷绘&amp;A板</t>
  </si>
  <si>
    <t>房卡套</t>
  </si>
  <si>
    <t>相片盒</t>
  </si>
  <si>
    <t>开场视频</t>
  </si>
  <si>
    <t>视频画面设计</t>
  </si>
  <si>
    <t>设计画面、出分镜脚本</t>
  </si>
  <si>
    <t>配乐</t>
  </si>
  <si>
    <t>为视频提供背景音乐(不包括版权音乐的版权费)</t>
  </si>
  <si>
    <t>剪辑制作</t>
  </si>
  <si>
    <t>结合文案脚本、背景音乐进行视频剪辑</t>
  </si>
  <si>
    <t>视频合成</t>
  </si>
  <si>
    <t>特效包装制作，输出</t>
  </si>
  <si>
    <t>开场视频总计:</t>
  </si>
  <si>
    <t>4类奖项通用模板</t>
  </si>
  <si>
    <t>结合颁奖信息、背景音乐进行视频剪辑</t>
  </si>
  <si>
    <t>配音</t>
  </si>
  <si>
    <t>为视频提供配音</t>
  </si>
  <si>
    <t>颁奖视频总计:</t>
  </si>
  <si>
    <t>移动会议平台系统-软件功能部分</t>
  </si>
  <si>
    <t>系统框架</t>
  </si>
  <si>
    <t>基于活动的数据框架设计与建模</t>
  </si>
  <si>
    <t>系统模型建立</t>
  </si>
  <si>
    <t>公众号管理&amp;消息群发</t>
  </si>
  <si>
    <t>会议微信公众平台多媒体消息推送、多媒体消息内容排版编辑、多种终端适配，与客户确认，信息发送</t>
  </si>
  <si>
    <t>平台管理&amp;消息群发</t>
  </si>
  <si>
    <t>注册功能及页面</t>
  </si>
  <si>
    <t>界面开发，逻辑设计与代码开发</t>
  </si>
  <si>
    <t>注册平台功能开发</t>
  </si>
  <si>
    <t>精彩瞬间（照片直播）功能及页面</t>
  </si>
  <si>
    <t>界面开发，逻辑设计与代码开发，前台后台接口及导入导出处理</t>
  </si>
  <si>
    <t>与后台接口处理，页面处理与优化</t>
  </si>
  <si>
    <t>会议日程功能</t>
  </si>
  <si>
    <t>界面开发，逻辑设计与代码开发，信息处理</t>
  </si>
  <si>
    <t>页面处理与优化</t>
  </si>
  <si>
    <t>航班信息功能</t>
  </si>
  <si>
    <t>酒店及周边服务功能</t>
  </si>
  <si>
    <t>问题咨询功能</t>
  </si>
  <si>
    <t>移动会议平台系统-硬件部分</t>
  </si>
  <si>
    <t>云服务器技术维护</t>
  </si>
  <si>
    <t>云平台服务器托管</t>
  </si>
  <si>
    <t>周期</t>
  </si>
  <si>
    <t>服务器硬件+带宽</t>
  </si>
  <si>
    <t>数据维护与技术支持</t>
  </si>
  <si>
    <t>数据库备份+安全维护</t>
  </si>
  <si>
    <t>执行人员-技术服务费</t>
  </si>
  <si>
    <t>技术人员现场技术支持</t>
  </si>
  <si>
    <t>高级技术工程师</t>
  </si>
  <si>
    <t>人次</t>
  </si>
  <si>
    <t>项目管理</t>
  </si>
  <si>
    <t>项目管理费</t>
  </si>
  <si>
    <t>项目经理沟通与协调</t>
  </si>
  <si>
    <t>按项目</t>
  </si>
  <si>
    <t>H5设计总计:</t>
  </si>
</sst>
</file>

<file path=xl/styles.xml><?xml version="1.0" encoding="utf-8"?>
<styleSheet xmlns="http://schemas.openxmlformats.org/spreadsheetml/2006/main">
  <numFmts count="1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_ "/>
    <numFmt numFmtId="179" formatCode="_ \¥* #,##0.00_ ;_ \¥* \-#,##0.00_ ;_ \¥* &quot;-&quot;??_ ;_ @_ "/>
    <numFmt numFmtId="180" formatCode="_-* #,##0.00\ [$€-1]_-;\-* #,##0.00\ [$€-1]_-;_-* &quot;-&quot;??\ [$€-1]_-"/>
    <numFmt numFmtId="181" formatCode="\¥#,##0;\¥\-#,##0"/>
    <numFmt numFmtId="182" formatCode="\¥#,##0;[Red]\¥#,##0"/>
    <numFmt numFmtId="183" formatCode="\¥#,##0_);[Red]\(\¥#,##0\)"/>
    <numFmt numFmtId="184" formatCode="#,##0.0000000000_);[Red]\(#,##0.0000000000\)"/>
    <numFmt numFmtId="185" formatCode="0_);[Red]\(0\)"/>
    <numFmt numFmtId="186" formatCode="\¥#,##0.00_);[Red]\(\¥#,##0.00\)"/>
  </numFmts>
  <fonts count="36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sz val="9"/>
      <color theme="1"/>
      <name val="Microsoft YaHei"/>
      <charset val="134"/>
    </font>
    <font>
      <sz val="12"/>
      <color rgb="FFFF0000"/>
      <name val="微软雅黑"/>
      <charset val="134"/>
    </font>
    <font>
      <sz val="16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2"/>
      <name val="宋体"/>
      <charset val="134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9EA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24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23" borderId="5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30" borderId="61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59" applyNumberFormat="0" applyFill="0" applyAlignment="0" applyProtection="0">
      <alignment vertical="center"/>
    </xf>
    <xf numFmtId="0" fontId="28" fillId="0" borderId="59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28" borderId="60" applyNumberFormat="0" applyAlignment="0" applyProtection="0">
      <alignment vertical="center"/>
    </xf>
    <xf numFmtId="0" fontId="32" fillId="28" borderId="56" applyNumberFormat="0" applyAlignment="0" applyProtection="0">
      <alignment vertical="center"/>
    </xf>
    <xf numFmtId="0" fontId="27" fillId="26" borderId="58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57" applyNumberFormat="0" applyFill="0" applyAlignment="0" applyProtection="0">
      <alignment vertical="center"/>
    </xf>
    <xf numFmtId="0" fontId="20" fillId="0" borderId="54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179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80" fontId="4" fillId="2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178" fontId="2" fillId="0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right" vertical="center" wrapText="1"/>
      <protection locked="0"/>
    </xf>
    <xf numFmtId="0" fontId="4" fillId="4" borderId="2" xfId="0" applyFont="1" applyFill="1" applyBorder="1" applyAlignment="1" applyProtection="1">
      <alignment horizontal="right" vertical="center" wrapText="1"/>
      <protection locked="0"/>
    </xf>
    <xf numFmtId="0" fontId="4" fillId="4" borderId="4" xfId="0" applyFont="1" applyFill="1" applyBorder="1" applyAlignment="1" applyProtection="1">
      <alignment horizontal="right" vertical="center" wrapText="1"/>
      <protection locked="0"/>
    </xf>
    <xf numFmtId="177" fontId="4" fillId="4" borderId="3" xfId="0" applyNumberFormat="1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>
      <alignment horizontal="left" vertical="center" wrapText="1" shrinkToFit="1"/>
    </xf>
    <xf numFmtId="0" fontId="5" fillId="0" borderId="3" xfId="5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78" fontId="1" fillId="0" borderId="3" xfId="0" applyNumberFormat="1" applyFont="1" applyFill="1" applyBorder="1" applyAlignment="1" applyProtection="1">
      <alignment horizontal="left" vertical="center"/>
      <protection locked="0"/>
    </xf>
    <xf numFmtId="181" fontId="2" fillId="0" borderId="3" xfId="50" applyNumberFormat="1" applyFont="1" applyFill="1" applyBorder="1" applyAlignment="1">
      <alignment horizontal="left" vertical="center" wrapText="1"/>
    </xf>
    <xf numFmtId="182" fontId="2" fillId="0" borderId="3" xfId="50" applyNumberFormat="1" applyFont="1" applyFill="1" applyBorder="1" applyAlignment="1">
      <alignment horizontal="left" vertical="center" wrapText="1"/>
    </xf>
    <xf numFmtId="182" fontId="5" fillId="0" borderId="3" xfId="0" applyNumberFormat="1" applyFont="1" applyFill="1" applyBorder="1" applyAlignment="1">
      <alignment horizontal="left" vertical="center" wrapText="1"/>
    </xf>
    <xf numFmtId="0" fontId="5" fillId="0" borderId="5" xfId="50" applyFont="1" applyFill="1" applyBorder="1" applyAlignment="1">
      <alignment horizontal="left" vertical="center" wrapText="1"/>
    </xf>
    <xf numFmtId="182" fontId="5" fillId="0" borderId="3" xfId="50" applyNumberFormat="1" applyFont="1" applyFill="1" applyBorder="1" applyAlignment="1">
      <alignment horizontal="left" vertical="center" wrapText="1"/>
    </xf>
    <xf numFmtId="0" fontId="5" fillId="0" borderId="6" xfId="50" applyFont="1" applyFill="1" applyBorder="1" applyAlignment="1">
      <alignment horizontal="left" vertical="center" wrapText="1"/>
    </xf>
    <xf numFmtId="0" fontId="2" fillId="0" borderId="5" xfId="50" applyFont="1" applyFill="1" applyBorder="1" applyAlignment="1">
      <alignment horizontal="left" vertical="center" wrapText="1" shrinkToFit="1"/>
    </xf>
    <xf numFmtId="0" fontId="4" fillId="0" borderId="4" xfId="0" applyFont="1" applyBorder="1" applyAlignment="1" applyProtection="1">
      <alignment horizontal="left" vertical="center" wrapText="1"/>
    </xf>
    <xf numFmtId="18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181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181" fontId="5" fillId="0" borderId="3" xfId="5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8" fontId="7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38" fontId="4" fillId="5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38" fontId="11" fillId="0" borderId="12" xfId="0" applyNumberFormat="1" applyFont="1" applyFill="1" applyBorder="1" applyAlignment="1">
      <alignment horizontal="center" vertical="center" wrapText="1"/>
    </xf>
    <xf numFmtId="183" fontId="11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8" fontId="11" fillId="0" borderId="3" xfId="0" applyNumberFormat="1" applyFont="1" applyFill="1" applyBorder="1" applyAlignment="1">
      <alignment horizontal="center" vertical="center" wrapText="1"/>
    </xf>
    <xf numFmtId="183" fontId="11" fillId="0" borderId="3" xfId="0" applyNumberFormat="1" applyFont="1" applyFill="1" applyBorder="1" applyAlignment="1">
      <alignment horizontal="center" vertical="center" wrapText="1"/>
    </xf>
    <xf numFmtId="185" fontId="11" fillId="0" borderId="3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186" fontId="11" fillId="0" borderId="3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0" fontId="11" fillId="0" borderId="25" xfId="0" applyNumberFormat="1" applyFont="1" applyFill="1" applyBorder="1" applyAlignment="1">
      <alignment horizontal="center" vertical="center"/>
    </xf>
    <xf numFmtId="183" fontId="11" fillId="0" borderId="6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26" xfId="51" applyFont="1" applyFill="1" applyBorder="1" applyAlignment="1">
      <alignment horizontal="center" vertical="center" wrapText="1"/>
    </xf>
    <xf numFmtId="0" fontId="11" fillId="0" borderId="23" xfId="0" applyNumberFormat="1" applyFont="1" applyFill="1" applyBorder="1" applyAlignment="1">
      <alignment horizontal="center" vertical="center"/>
    </xf>
    <xf numFmtId="0" fontId="11" fillId="0" borderId="22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27" xfId="0" applyNumberFormat="1" applyFont="1" applyFill="1" applyBorder="1" applyAlignment="1">
      <alignment horizontal="center" vertical="center"/>
    </xf>
    <xf numFmtId="183" fontId="11" fillId="0" borderId="2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6" borderId="23" xfId="0" applyNumberFormat="1" applyFont="1" applyFill="1" applyBorder="1" applyAlignment="1">
      <alignment horizontal="center" vertical="center" wrapText="1"/>
    </xf>
    <xf numFmtId="38" fontId="11" fillId="0" borderId="6" xfId="0" applyNumberFormat="1" applyFont="1" applyFill="1" applyBorder="1" applyAlignment="1">
      <alignment horizontal="center" vertical="center" wrapText="1"/>
    </xf>
    <xf numFmtId="0" fontId="11" fillId="0" borderId="2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85" fontId="11" fillId="0" borderId="3" xfId="1" applyNumberFormat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185" fontId="11" fillId="0" borderId="3" xfId="1" applyNumberFormat="1" applyFont="1" applyFill="1" applyBorder="1" applyAlignment="1">
      <alignment horizontal="center" vertical="center"/>
    </xf>
    <xf numFmtId="0" fontId="11" fillId="0" borderId="3" xfId="51" applyFont="1" applyFill="1" applyBorder="1" applyAlignment="1">
      <alignment horizontal="center" vertical="center"/>
    </xf>
    <xf numFmtId="0" fontId="11" fillId="0" borderId="3" xfId="51" applyFont="1" applyFill="1" applyBorder="1" applyAlignment="1">
      <alignment horizontal="center" vertical="center" wrapText="1"/>
    </xf>
    <xf numFmtId="185" fontId="11" fillId="0" borderId="3" xfId="52" applyNumberFormat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 shrinkToFit="1"/>
    </xf>
    <xf numFmtId="0" fontId="11" fillId="0" borderId="5" xfId="51" applyFont="1" applyFill="1" applyBorder="1" applyAlignment="1">
      <alignment horizontal="center" vertical="center" wrapText="1"/>
    </xf>
    <xf numFmtId="176" fontId="11" fillId="0" borderId="26" xfId="53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center" vertical="center" wrapText="1"/>
    </xf>
    <xf numFmtId="186" fontId="11" fillId="0" borderId="10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186" fontId="9" fillId="0" borderId="19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left" vertical="center" wrapText="1"/>
    </xf>
    <xf numFmtId="186" fontId="9" fillId="0" borderId="5" xfId="0" applyNumberFormat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 wrapText="1"/>
    </xf>
    <xf numFmtId="186" fontId="11" fillId="0" borderId="6" xfId="0" applyNumberFormat="1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49" fontId="8" fillId="0" borderId="38" xfId="0" applyNumberFormat="1" applyFont="1" applyFill="1" applyBorder="1" applyAlignment="1">
      <alignment horizontal="left" vertical="center" wrapText="1"/>
    </xf>
    <xf numFmtId="186" fontId="11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83" fontId="8" fillId="0" borderId="39" xfId="0" applyNumberFormat="1" applyFont="1" applyFill="1" applyBorder="1" applyAlignment="1">
      <alignment horizontal="left" vertical="center" wrapText="1"/>
    </xf>
    <xf numFmtId="183" fontId="8" fillId="0" borderId="40" xfId="0" applyNumberFormat="1" applyFont="1" applyFill="1" applyBorder="1" applyAlignment="1">
      <alignment horizontal="left" vertical="center" wrapText="1"/>
    </xf>
    <xf numFmtId="49" fontId="11" fillId="0" borderId="25" xfId="0" applyNumberFormat="1" applyFont="1" applyFill="1" applyBorder="1" applyAlignment="1">
      <alignment horizontal="center" vertical="center" wrapText="1"/>
    </xf>
    <xf numFmtId="0" fontId="11" fillId="0" borderId="24" xfId="0" applyNumberFormat="1" applyFont="1" applyFill="1" applyBorder="1" applyAlignment="1">
      <alignment horizontal="center" vertical="center"/>
    </xf>
    <xf numFmtId="38" fontId="11" fillId="0" borderId="28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left" vertical="center" wrapText="1"/>
    </xf>
    <xf numFmtId="49" fontId="8" fillId="0" borderId="42" xfId="0" applyNumberFormat="1" applyFont="1" applyFill="1" applyBorder="1" applyAlignment="1">
      <alignment horizontal="left" vertical="center" wrapText="1"/>
    </xf>
    <xf numFmtId="0" fontId="1" fillId="0" borderId="22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 wrapText="1"/>
    </xf>
    <xf numFmtId="0" fontId="11" fillId="6" borderId="22" xfId="0" applyNumberFormat="1" applyFont="1" applyFill="1" applyBorder="1" applyAlignment="1">
      <alignment horizontal="center" vertical="center"/>
    </xf>
    <xf numFmtId="183" fontId="11" fillId="6" borderId="3" xfId="0" applyNumberFormat="1" applyFont="1" applyFill="1" applyBorder="1" applyAlignment="1">
      <alignment horizontal="center" vertical="center" wrapText="1"/>
    </xf>
    <xf numFmtId="38" fontId="11" fillId="6" borderId="6" xfId="0" applyNumberFormat="1" applyFont="1" applyFill="1" applyBorder="1" applyAlignment="1">
      <alignment horizontal="center" vertical="center" wrapText="1"/>
    </xf>
    <xf numFmtId="183" fontId="11" fillId="6" borderId="6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horizontal="center" vertical="center" wrapText="1"/>
    </xf>
    <xf numFmtId="49" fontId="11" fillId="0" borderId="44" xfId="0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49" fontId="11" fillId="7" borderId="3" xfId="0" applyNumberFormat="1" applyFont="1" applyFill="1" applyBorder="1" applyAlignment="1">
      <alignment horizontal="center" vertical="center" wrapText="1"/>
    </xf>
    <xf numFmtId="49" fontId="11" fillId="7" borderId="33" xfId="0" applyNumberFormat="1" applyFont="1" applyFill="1" applyBorder="1" applyAlignment="1">
      <alignment horizontal="center" vertical="center" wrapText="1"/>
    </xf>
    <xf numFmtId="0" fontId="11" fillId="7" borderId="22" xfId="0" applyNumberFormat="1" applyFont="1" applyFill="1" applyBorder="1" applyAlignment="1">
      <alignment horizontal="center" vertical="center"/>
    </xf>
    <xf numFmtId="183" fontId="11" fillId="7" borderId="3" xfId="0" applyNumberFormat="1" applyFont="1" applyFill="1" applyBorder="1" applyAlignment="1">
      <alignment horizontal="center" vertical="center" wrapText="1"/>
    </xf>
    <xf numFmtId="38" fontId="11" fillId="7" borderId="6" xfId="0" applyNumberFormat="1" applyFont="1" applyFill="1" applyBorder="1" applyAlignment="1">
      <alignment horizontal="center" vertical="center" wrapText="1"/>
    </xf>
    <xf numFmtId="183" fontId="11" fillId="7" borderId="6" xfId="0" applyNumberFormat="1" applyFont="1" applyFill="1" applyBorder="1" applyAlignment="1">
      <alignment horizontal="center" vertical="center" wrapText="1"/>
    </xf>
    <xf numFmtId="0" fontId="11" fillId="0" borderId="33" xfId="51" applyFont="1" applyFill="1" applyBorder="1" applyAlignment="1">
      <alignment horizontal="center" vertical="center" wrapText="1"/>
    </xf>
    <xf numFmtId="176" fontId="11" fillId="0" borderId="5" xfId="53" applyNumberFormat="1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183" fontId="8" fillId="0" borderId="49" xfId="0" applyNumberFormat="1" applyFont="1" applyFill="1" applyBorder="1" applyAlignment="1">
      <alignment horizontal="left" vertical="center" wrapText="1"/>
    </xf>
    <xf numFmtId="186" fontId="11" fillId="0" borderId="5" xfId="0" applyNumberFormat="1" applyFont="1" applyFill="1" applyBorder="1" applyAlignment="1">
      <alignment horizontal="center" vertical="center" wrapText="1"/>
    </xf>
    <xf numFmtId="186" fontId="11" fillId="0" borderId="28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49" fontId="8" fillId="0" borderId="50" xfId="0" applyNumberFormat="1" applyFont="1" applyFill="1" applyBorder="1" applyAlignment="1">
      <alignment horizontal="left" vertical="center" wrapText="1"/>
    </xf>
    <xf numFmtId="186" fontId="11" fillId="6" borderId="3" xfId="0" applyNumberFormat="1" applyFont="1" applyFill="1" applyBorder="1" applyAlignment="1">
      <alignment horizontal="center" vertical="center" wrapText="1"/>
    </xf>
    <xf numFmtId="186" fontId="11" fillId="6" borderId="6" xfId="0" applyNumberFormat="1" applyFont="1" applyFill="1" applyBorder="1" applyAlignment="1">
      <alignment horizontal="center" vertical="center" wrapText="1"/>
    </xf>
    <xf numFmtId="186" fontId="11" fillId="7" borderId="3" xfId="0" applyNumberFormat="1" applyFont="1" applyFill="1" applyBorder="1" applyAlignment="1">
      <alignment horizontal="center" vertical="center" wrapText="1"/>
    </xf>
    <xf numFmtId="186" fontId="11" fillId="7" borderId="6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38" fontId="11" fillId="0" borderId="10" xfId="0" applyNumberFormat="1" applyFont="1" applyFill="1" applyBorder="1" applyAlignment="1">
      <alignment horizontal="center" vertical="center" wrapText="1"/>
    </xf>
    <xf numFmtId="183" fontId="11" fillId="0" borderId="10" xfId="0" applyNumberFormat="1" applyFont="1" applyFill="1" applyBorder="1" applyAlignment="1">
      <alignment horizontal="center" vertical="center" wrapText="1"/>
    </xf>
    <xf numFmtId="38" fontId="11" fillId="6" borderId="3" xfId="0" applyNumberFormat="1" applyFont="1" applyFill="1" applyBorder="1" applyAlignment="1">
      <alignment horizontal="center" vertical="center" wrapText="1"/>
    </xf>
    <xf numFmtId="38" fontId="11" fillId="7" borderId="3" xfId="0" applyNumberFormat="1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186" fontId="11" fillId="0" borderId="4" xfId="0" applyNumberFormat="1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183" fontId="11" fillId="0" borderId="1" xfId="0" applyNumberFormat="1" applyFont="1" applyFill="1" applyBorder="1" applyAlignment="1">
      <alignment horizontal="center" vertical="center" wrapText="1"/>
    </xf>
    <xf numFmtId="183" fontId="11" fillId="0" borderId="2" xfId="0" applyNumberFormat="1" applyFont="1" applyFill="1" applyBorder="1" applyAlignment="1">
      <alignment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/>
    </xf>
    <xf numFmtId="0" fontId="6" fillId="0" borderId="4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38" fontId="7" fillId="2" borderId="0" xfId="0" applyNumberFormat="1" applyFont="1" applyFill="1"/>
    <xf numFmtId="186" fontId="11" fillId="0" borderId="12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6" fontId="11" fillId="6" borderId="12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186" fontId="11" fillId="0" borderId="31" xfId="0" applyNumberFormat="1" applyFont="1" applyFill="1" applyBorder="1" applyAlignment="1">
      <alignment horizontal="center" vertical="center" wrapText="1"/>
    </xf>
    <xf numFmtId="186" fontId="14" fillId="0" borderId="3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86" fontId="9" fillId="0" borderId="3" xfId="0" applyNumberFormat="1" applyFont="1" applyFill="1" applyBorder="1" applyAlignment="1">
      <alignment horizontal="center" vertical="center" wrapText="1"/>
    </xf>
    <xf numFmtId="186" fontId="9" fillId="0" borderId="31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vertical="center"/>
    </xf>
    <xf numFmtId="0" fontId="6" fillId="0" borderId="4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184" fontId="7" fillId="2" borderId="0" xfId="0" applyNumberFormat="1" applyFont="1" applyFill="1"/>
  </cellXfs>
  <cellStyles count="54">
    <cellStyle name="常规" xfId="0" builtinId="0"/>
    <cellStyle name="常规_上汽4月别克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货币 2" xfId="52"/>
    <cellStyle name="千位分隔 2" xfId="53"/>
  </cellStyles>
  <dxfs count="1">
    <dxf>
      <font>
        <color rgb="FFFF0000"/>
      </font>
    </dxf>
  </dxfs>
  <tableStyles count="0" defaultTableStyle="TableStyleMedium2" defaultPivotStyle="PivotStyleMedium9"/>
  <colors>
    <mruColors>
      <color rgb="00FF9E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206375</xdr:colOff>
      <xdr:row>0</xdr:row>
      <xdr:rowOff>158750</xdr:rowOff>
    </xdr:from>
    <xdr:to>
      <xdr:col>2</xdr:col>
      <xdr:colOff>1811866</xdr:colOff>
      <xdr:row>0</xdr:row>
      <xdr:rowOff>809610</xdr:rowOff>
    </xdr:to>
    <xdr:pic>
      <xdr:nvPicPr>
        <xdr:cNvPr id="3" name="图片 2" descr="说明: 说明: 签名LOGO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58750"/>
          <a:ext cx="3230880" cy="65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7816</xdr:colOff>
      <xdr:row>3</xdr:row>
      <xdr:rowOff>0</xdr:rowOff>
    </xdr:from>
    <xdr:to>
      <xdr:col>13</xdr:col>
      <xdr:colOff>2508114</xdr:colOff>
      <xdr:row>7</xdr:row>
      <xdr:rowOff>238712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2420" y="885825"/>
          <a:ext cx="2499995" cy="14192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25401</xdr:colOff>
      <xdr:row>2</xdr:row>
      <xdr:rowOff>266700</xdr:rowOff>
    </xdr:from>
    <xdr:to>
      <xdr:col>17</xdr:col>
      <xdr:colOff>104775</xdr:colOff>
      <xdr:row>16</xdr:row>
      <xdr:rowOff>138194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rcRect l="19584" t="3466"/>
        <a:stretch>
          <a:fillRect/>
        </a:stretch>
      </xdr:blipFill>
      <xdr:spPr>
        <a:xfrm>
          <a:off x="27457400" y="857250"/>
          <a:ext cx="2517775" cy="409067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3</xdr:row>
      <xdr:rowOff>0</xdr:rowOff>
    </xdr:from>
    <xdr:to>
      <xdr:col>10</xdr:col>
      <xdr:colOff>1781969</xdr:colOff>
      <xdr:row>7</xdr:row>
      <xdr:rowOff>197420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rcRect l="52506" t="39623" r="3184"/>
        <a:stretch>
          <a:fillRect/>
        </a:stretch>
      </xdr:blipFill>
      <xdr:spPr>
        <a:xfrm>
          <a:off x="14986000" y="885825"/>
          <a:ext cx="1781810" cy="1377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16932</xdr:colOff>
      <xdr:row>5</xdr:row>
      <xdr:rowOff>241301</xdr:rowOff>
    </xdr:from>
    <xdr:to>
      <xdr:col>10</xdr:col>
      <xdr:colOff>1765300</xdr:colOff>
      <xdr:row>13</xdr:row>
      <xdr:rowOff>203201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rcRect r="69440" b="28570"/>
        <a:stretch>
          <a:fillRect/>
        </a:stretch>
      </xdr:blipFill>
      <xdr:spPr>
        <a:xfrm>
          <a:off x="15002510" y="1717675"/>
          <a:ext cx="1748790" cy="2324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</xdr:row>
      <xdr:rowOff>241300</xdr:rowOff>
    </xdr:from>
    <xdr:to>
      <xdr:col>10</xdr:col>
      <xdr:colOff>1744133</xdr:colOff>
      <xdr:row>16</xdr:row>
      <xdr:rowOff>0</xdr:rowOff>
    </xdr:to>
    <xdr:pic>
      <xdr:nvPicPr>
        <xdr:cNvPr id="23" name="a499b62da1fd53475d9f2460b0e1592a.jpg" descr="a499b62da1fd53475d9f2460b0e1592a.jp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86000" y="3489325"/>
          <a:ext cx="1743710" cy="1320800"/>
        </a:xfrm>
        <a:prstGeom prst="rect">
          <a:avLst/>
        </a:prstGeom>
        <a:ln w="12700">
          <a:miter lim="400000"/>
          <a:headEnd/>
          <a:tailEnd/>
        </a:ln>
      </xdr:spPr>
    </xdr:pic>
    <xdr:clientData/>
  </xdr:twoCellAnchor>
  <xdr:twoCellAnchor editAs="oneCell">
    <xdr:from>
      <xdr:col>10</xdr:col>
      <xdr:colOff>1790700</xdr:colOff>
      <xdr:row>3</xdr:row>
      <xdr:rowOff>0</xdr:rowOff>
    </xdr:from>
    <xdr:to>
      <xdr:col>11</xdr:col>
      <xdr:colOff>2921000</xdr:colOff>
      <xdr:row>7</xdr:row>
      <xdr:rowOff>213202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rcRect l="44953" t="44514" r="3202" b="12080"/>
        <a:stretch>
          <a:fillRect/>
        </a:stretch>
      </xdr:blipFill>
      <xdr:spPr>
        <a:xfrm>
          <a:off x="16776700" y="885825"/>
          <a:ext cx="2921000" cy="1393825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25400</xdr:colOff>
      <xdr:row>3</xdr:row>
      <xdr:rowOff>0</xdr:rowOff>
    </xdr:from>
    <xdr:to>
      <xdr:col>12</xdr:col>
      <xdr:colOff>3251200</xdr:colOff>
      <xdr:row>7</xdr:row>
      <xdr:rowOff>226541</xdr:rowOff>
    </xdr:to>
    <xdr:pic>
      <xdr:nvPicPr>
        <xdr:cNvPr id="25" name="图片 24"/>
        <xdr:cNvPicPr>
          <a:picLocks noChangeAspect="1"/>
        </xdr:cNvPicPr>
      </xdr:nvPicPr>
      <xdr:blipFill>
        <a:blip r:embed="rId6"/>
        <a:srcRect l="31438" t="11833" r="34223" b="58468"/>
        <a:stretch>
          <a:fillRect/>
        </a:stretch>
      </xdr:blipFill>
      <xdr:spPr>
        <a:xfrm>
          <a:off x="19773900" y="885825"/>
          <a:ext cx="3225800" cy="140716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38104</xdr:colOff>
      <xdr:row>3</xdr:row>
      <xdr:rowOff>0</xdr:rowOff>
    </xdr:from>
    <xdr:to>
      <xdr:col>14</xdr:col>
      <xdr:colOff>1592076</xdr:colOff>
      <xdr:row>7</xdr:row>
      <xdr:rowOff>254000</xdr:rowOff>
    </xdr:to>
    <xdr:pic>
      <xdr:nvPicPr>
        <xdr:cNvPr id="26" name="图片 25"/>
        <xdr:cNvPicPr>
          <a:picLocks noChangeAspect="1"/>
        </xdr:cNvPicPr>
      </xdr:nvPicPr>
      <xdr:blipFill>
        <a:blip r:embed="rId7"/>
        <a:srcRect l="6920" r="3795" b="2456"/>
        <a:stretch>
          <a:fillRect/>
        </a:stretch>
      </xdr:blipFill>
      <xdr:spPr>
        <a:xfrm rot="16200000">
          <a:off x="25814655" y="826135"/>
          <a:ext cx="1435100" cy="1553845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2476501</xdr:colOff>
      <xdr:row>6</xdr:row>
      <xdr:rowOff>0</xdr:rowOff>
    </xdr:from>
    <xdr:to>
      <xdr:col>14</xdr:col>
      <xdr:colOff>1612624</xdr:colOff>
      <xdr:row>11</xdr:row>
      <xdr:rowOff>177800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641300" y="1771650"/>
          <a:ext cx="1688465" cy="165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27</xdr:row>
      <xdr:rowOff>182646</xdr:rowOff>
    </xdr:from>
    <xdr:to>
      <xdr:col>3</xdr:col>
      <xdr:colOff>584200</xdr:colOff>
      <xdr:row>41</xdr:row>
      <xdr:rowOff>139700</xdr:rowOff>
    </xdr:to>
    <xdr:pic>
      <xdr:nvPicPr>
        <xdr:cNvPr id="4" name="图片 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9700" y="8240395"/>
          <a:ext cx="9156700" cy="4091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houying@cct.cn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35"/>
  <sheetViews>
    <sheetView tabSelected="1" topLeftCell="C1" workbookViewId="0">
      <selection activeCell="H171" sqref="H171"/>
    </sheetView>
  </sheetViews>
  <sheetFormatPr defaultColWidth="9" defaultRowHeight="16.5"/>
  <cols>
    <col min="1" max="1" width="2.83333333333333" style="54" customWidth="1"/>
    <col min="2" max="2" width="18.5" style="54" customWidth="1"/>
    <col min="3" max="3" width="28.5" style="55" customWidth="1"/>
    <col min="4" max="4" width="54.8333333333333" style="56" customWidth="1"/>
    <col min="5" max="5" width="13.3333333333333" style="55" customWidth="1"/>
    <col min="6" max="6" width="15" style="55" customWidth="1"/>
    <col min="7" max="7" width="6.5" style="57" customWidth="1"/>
    <col min="8" max="8" width="9" style="55" customWidth="1"/>
    <col min="9" max="9" width="10.5" style="54" customWidth="1"/>
    <col min="10" max="10" width="12.3333333333333" style="53" customWidth="1"/>
    <col min="11" max="11" width="54" style="54" customWidth="1"/>
    <col min="12" max="12" width="28.5" style="54" customWidth="1"/>
    <col min="13" max="252" width="9" style="54"/>
    <col min="253" max="253" width="2.83333333333333" style="54" customWidth="1"/>
    <col min="254" max="254" width="9" style="54" customWidth="1"/>
    <col min="255" max="255" width="12.5" style="54" customWidth="1"/>
    <col min="256" max="256" width="11.5" style="54" customWidth="1"/>
    <col min="257" max="257" width="10" style="54" customWidth="1"/>
    <col min="258" max="258" width="18" style="54" customWidth="1"/>
    <col min="259" max="259" width="10.3333333333333" style="54" customWidth="1"/>
    <col min="260" max="261" width="8.83333333333333" style="54" customWidth="1"/>
    <col min="262" max="262" width="13.5" style="54" customWidth="1"/>
    <col min="263" max="263" width="12.5" style="54" customWidth="1"/>
    <col min="264" max="264" width="11.3333333333333" style="54" customWidth="1"/>
    <col min="265" max="266" width="12.5" style="54" customWidth="1"/>
    <col min="267" max="508" width="9" style="54"/>
    <col min="509" max="509" width="2.83333333333333" style="54" customWidth="1"/>
    <col min="510" max="510" width="9" style="54" customWidth="1"/>
    <col min="511" max="511" width="12.5" style="54" customWidth="1"/>
    <col min="512" max="512" width="11.5" style="54" customWidth="1"/>
    <col min="513" max="513" width="10" style="54" customWidth="1"/>
    <col min="514" max="514" width="18" style="54" customWidth="1"/>
    <col min="515" max="515" width="10.3333333333333" style="54" customWidth="1"/>
    <col min="516" max="517" width="8.83333333333333" style="54" customWidth="1"/>
    <col min="518" max="518" width="13.5" style="54" customWidth="1"/>
    <col min="519" max="519" width="12.5" style="54" customWidth="1"/>
    <col min="520" max="520" width="11.3333333333333" style="54" customWidth="1"/>
    <col min="521" max="522" width="12.5" style="54" customWidth="1"/>
    <col min="523" max="764" width="9" style="54"/>
    <col min="765" max="765" width="2.83333333333333" style="54" customWidth="1"/>
    <col min="766" max="766" width="9" style="54" customWidth="1"/>
    <col min="767" max="767" width="12.5" style="54" customWidth="1"/>
    <col min="768" max="768" width="11.5" style="54" customWidth="1"/>
    <col min="769" max="769" width="10" style="54" customWidth="1"/>
    <col min="770" max="770" width="18" style="54" customWidth="1"/>
    <col min="771" max="771" width="10.3333333333333" style="54" customWidth="1"/>
    <col min="772" max="773" width="8.83333333333333" style="54" customWidth="1"/>
    <col min="774" max="774" width="13.5" style="54" customWidth="1"/>
    <col min="775" max="775" width="12.5" style="54" customWidth="1"/>
    <col min="776" max="776" width="11.3333333333333" style="54" customWidth="1"/>
    <col min="777" max="778" width="12.5" style="54" customWidth="1"/>
    <col min="779" max="1020" width="9" style="54"/>
    <col min="1021" max="1021" width="2.83333333333333" style="54" customWidth="1"/>
    <col min="1022" max="1022" width="9" style="54" customWidth="1"/>
    <col min="1023" max="1023" width="12.5" style="54" customWidth="1"/>
    <col min="1024" max="1024" width="11.5" style="54" customWidth="1"/>
    <col min="1025" max="1025" width="10" style="54" customWidth="1"/>
    <col min="1026" max="1026" width="18" style="54" customWidth="1"/>
    <col min="1027" max="1027" width="10.3333333333333" style="54" customWidth="1"/>
    <col min="1028" max="1029" width="8.83333333333333" style="54" customWidth="1"/>
    <col min="1030" max="1030" width="13.5" style="54" customWidth="1"/>
    <col min="1031" max="1031" width="12.5" style="54" customWidth="1"/>
    <col min="1032" max="1032" width="11.3333333333333" style="54" customWidth="1"/>
    <col min="1033" max="1034" width="12.5" style="54" customWidth="1"/>
    <col min="1035" max="1276" width="9" style="54"/>
    <col min="1277" max="1277" width="2.83333333333333" style="54" customWidth="1"/>
    <col min="1278" max="1278" width="9" style="54" customWidth="1"/>
    <col min="1279" max="1279" width="12.5" style="54" customWidth="1"/>
    <col min="1280" max="1280" width="11.5" style="54" customWidth="1"/>
    <col min="1281" max="1281" width="10" style="54" customWidth="1"/>
    <col min="1282" max="1282" width="18" style="54" customWidth="1"/>
    <col min="1283" max="1283" width="10.3333333333333" style="54" customWidth="1"/>
    <col min="1284" max="1285" width="8.83333333333333" style="54" customWidth="1"/>
    <col min="1286" max="1286" width="13.5" style="54" customWidth="1"/>
    <col min="1287" max="1287" width="12.5" style="54" customWidth="1"/>
    <col min="1288" max="1288" width="11.3333333333333" style="54" customWidth="1"/>
    <col min="1289" max="1290" width="12.5" style="54" customWidth="1"/>
    <col min="1291" max="1532" width="9" style="54"/>
    <col min="1533" max="1533" width="2.83333333333333" style="54" customWidth="1"/>
    <col min="1534" max="1534" width="9" style="54" customWidth="1"/>
    <col min="1535" max="1535" width="12.5" style="54" customWidth="1"/>
    <col min="1536" max="1536" width="11.5" style="54" customWidth="1"/>
    <col min="1537" max="1537" width="10" style="54" customWidth="1"/>
    <col min="1538" max="1538" width="18" style="54" customWidth="1"/>
    <col min="1539" max="1539" width="10.3333333333333" style="54" customWidth="1"/>
    <col min="1540" max="1541" width="8.83333333333333" style="54" customWidth="1"/>
    <col min="1542" max="1542" width="13.5" style="54" customWidth="1"/>
    <col min="1543" max="1543" width="12.5" style="54" customWidth="1"/>
    <col min="1544" max="1544" width="11.3333333333333" style="54" customWidth="1"/>
    <col min="1545" max="1546" width="12.5" style="54" customWidth="1"/>
    <col min="1547" max="1788" width="9" style="54"/>
    <col min="1789" max="1789" width="2.83333333333333" style="54" customWidth="1"/>
    <col min="1790" max="1790" width="9" style="54" customWidth="1"/>
    <col min="1791" max="1791" width="12.5" style="54" customWidth="1"/>
    <col min="1792" max="1792" width="11.5" style="54" customWidth="1"/>
    <col min="1793" max="1793" width="10" style="54" customWidth="1"/>
    <col min="1794" max="1794" width="18" style="54" customWidth="1"/>
    <col min="1795" max="1795" width="10.3333333333333" style="54" customWidth="1"/>
    <col min="1796" max="1797" width="8.83333333333333" style="54" customWidth="1"/>
    <col min="1798" max="1798" width="13.5" style="54" customWidth="1"/>
    <col min="1799" max="1799" width="12.5" style="54" customWidth="1"/>
    <col min="1800" max="1800" width="11.3333333333333" style="54" customWidth="1"/>
    <col min="1801" max="1802" width="12.5" style="54" customWidth="1"/>
    <col min="1803" max="2044" width="9" style="54"/>
    <col min="2045" max="2045" width="2.83333333333333" style="54" customWidth="1"/>
    <col min="2046" max="2046" width="9" style="54" customWidth="1"/>
    <col min="2047" max="2047" width="12.5" style="54" customWidth="1"/>
    <col min="2048" max="2048" width="11.5" style="54" customWidth="1"/>
    <col min="2049" max="2049" width="10" style="54" customWidth="1"/>
    <col min="2050" max="2050" width="18" style="54" customWidth="1"/>
    <col min="2051" max="2051" width="10.3333333333333" style="54" customWidth="1"/>
    <col min="2052" max="2053" width="8.83333333333333" style="54" customWidth="1"/>
    <col min="2054" max="2054" width="13.5" style="54" customWidth="1"/>
    <col min="2055" max="2055" width="12.5" style="54" customWidth="1"/>
    <col min="2056" max="2056" width="11.3333333333333" style="54" customWidth="1"/>
    <col min="2057" max="2058" width="12.5" style="54" customWidth="1"/>
    <col min="2059" max="2300" width="9" style="54"/>
    <col min="2301" max="2301" width="2.83333333333333" style="54" customWidth="1"/>
    <col min="2302" max="2302" width="9" style="54" customWidth="1"/>
    <col min="2303" max="2303" width="12.5" style="54" customWidth="1"/>
    <col min="2304" max="2304" width="11.5" style="54" customWidth="1"/>
    <col min="2305" max="2305" width="10" style="54" customWidth="1"/>
    <col min="2306" max="2306" width="18" style="54" customWidth="1"/>
    <col min="2307" max="2307" width="10.3333333333333" style="54" customWidth="1"/>
    <col min="2308" max="2309" width="8.83333333333333" style="54" customWidth="1"/>
    <col min="2310" max="2310" width="13.5" style="54" customWidth="1"/>
    <col min="2311" max="2311" width="12.5" style="54" customWidth="1"/>
    <col min="2312" max="2312" width="11.3333333333333" style="54" customWidth="1"/>
    <col min="2313" max="2314" width="12.5" style="54" customWidth="1"/>
    <col min="2315" max="2556" width="9" style="54"/>
    <col min="2557" max="2557" width="2.83333333333333" style="54" customWidth="1"/>
    <col min="2558" max="2558" width="9" style="54" customWidth="1"/>
    <col min="2559" max="2559" width="12.5" style="54" customWidth="1"/>
    <col min="2560" max="2560" width="11.5" style="54" customWidth="1"/>
    <col min="2561" max="2561" width="10" style="54" customWidth="1"/>
    <col min="2562" max="2562" width="18" style="54" customWidth="1"/>
    <col min="2563" max="2563" width="10.3333333333333" style="54" customWidth="1"/>
    <col min="2564" max="2565" width="8.83333333333333" style="54" customWidth="1"/>
    <col min="2566" max="2566" width="13.5" style="54" customWidth="1"/>
    <col min="2567" max="2567" width="12.5" style="54" customWidth="1"/>
    <col min="2568" max="2568" width="11.3333333333333" style="54" customWidth="1"/>
    <col min="2569" max="2570" width="12.5" style="54" customWidth="1"/>
    <col min="2571" max="2812" width="9" style="54"/>
    <col min="2813" max="2813" width="2.83333333333333" style="54" customWidth="1"/>
    <col min="2814" max="2814" width="9" style="54" customWidth="1"/>
    <col min="2815" max="2815" width="12.5" style="54" customWidth="1"/>
    <col min="2816" max="2816" width="11.5" style="54" customWidth="1"/>
    <col min="2817" max="2817" width="10" style="54" customWidth="1"/>
    <col min="2818" max="2818" width="18" style="54" customWidth="1"/>
    <col min="2819" max="2819" width="10.3333333333333" style="54" customWidth="1"/>
    <col min="2820" max="2821" width="8.83333333333333" style="54" customWidth="1"/>
    <col min="2822" max="2822" width="13.5" style="54" customWidth="1"/>
    <col min="2823" max="2823" width="12.5" style="54" customWidth="1"/>
    <col min="2824" max="2824" width="11.3333333333333" style="54" customWidth="1"/>
    <col min="2825" max="2826" width="12.5" style="54" customWidth="1"/>
    <col min="2827" max="3068" width="9" style="54"/>
    <col min="3069" max="3069" width="2.83333333333333" style="54" customWidth="1"/>
    <col min="3070" max="3070" width="9" style="54" customWidth="1"/>
    <col min="3071" max="3071" width="12.5" style="54" customWidth="1"/>
    <col min="3072" max="3072" width="11.5" style="54" customWidth="1"/>
    <col min="3073" max="3073" width="10" style="54" customWidth="1"/>
    <col min="3074" max="3074" width="18" style="54" customWidth="1"/>
    <col min="3075" max="3075" width="10.3333333333333" style="54" customWidth="1"/>
    <col min="3076" max="3077" width="8.83333333333333" style="54" customWidth="1"/>
    <col min="3078" max="3078" width="13.5" style="54" customWidth="1"/>
    <col min="3079" max="3079" width="12.5" style="54" customWidth="1"/>
    <col min="3080" max="3080" width="11.3333333333333" style="54" customWidth="1"/>
    <col min="3081" max="3082" width="12.5" style="54" customWidth="1"/>
    <col min="3083" max="3324" width="9" style="54"/>
    <col min="3325" max="3325" width="2.83333333333333" style="54" customWidth="1"/>
    <col min="3326" max="3326" width="9" style="54" customWidth="1"/>
    <col min="3327" max="3327" width="12.5" style="54" customWidth="1"/>
    <col min="3328" max="3328" width="11.5" style="54" customWidth="1"/>
    <col min="3329" max="3329" width="10" style="54" customWidth="1"/>
    <col min="3330" max="3330" width="18" style="54" customWidth="1"/>
    <col min="3331" max="3331" width="10.3333333333333" style="54" customWidth="1"/>
    <col min="3332" max="3333" width="8.83333333333333" style="54" customWidth="1"/>
    <col min="3334" max="3334" width="13.5" style="54" customWidth="1"/>
    <col min="3335" max="3335" width="12.5" style="54" customWidth="1"/>
    <col min="3336" max="3336" width="11.3333333333333" style="54" customWidth="1"/>
    <col min="3337" max="3338" width="12.5" style="54" customWidth="1"/>
    <col min="3339" max="3580" width="9" style="54"/>
    <col min="3581" max="3581" width="2.83333333333333" style="54" customWidth="1"/>
    <col min="3582" max="3582" width="9" style="54" customWidth="1"/>
    <col min="3583" max="3583" width="12.5" style="54" customWidth="1"/>
    <col min="3584" max="3584" width="11.5" style="54" customWidth="1"/>
    <col min="3585" max="3585" width="10" style="54" customWidth="1"/>
    <col min="3586" max="3586" width="18" style="54" customWidth="1"/>
    <col min="3587" max="3587" width="10.3333333333333" style="54" customWidth="1"/>
    <col min="3588" max="3589" width="8.83333333333333" style="54" customWidth="1"/>
    <col min="3590" max="3590" width="13.5" style="54" customWidth="1"/>
    <col min="3591" max="3591" width="12.5" style="54" customWidth="1"/>
    <col min="3592" max="3592" width="11.3333333333333" style="54" customWidth="1"/>
    <col min="3593" max="3594" width="12.5" style="54" customWidth="1"/>
    <col min="3595" max="3836" width="9" style="54"/>
    <col min="3837" max="3837" width="2.83333333333333" style="54" customWidth="1"/>
    <col min="3838" max="3838" width="9" style="54" customWidth="1"/>
    <col min="3839" max="3839" width="12.5" style="54" customWidth="1"/>
    <col min="3840" max="3840" width="11.5" style="54" customWidth="1"/>
    <col min="3841" max="3841" width="10" style="54" customWidth="1"/>
    <col min="3842" max="3842" width="18" style="54" customWidth="1"/>
    <col min="3843" max="3843" width="10.3333333333333" style="54" customWidth="1"/>
    <col min="3844" max="3845" width="8.83333333333333" style="54" customWidth="1"/>
    <col min="3846" max="3846" width="13.5" style="54" customWidth="1"/>
    <col min="3847" max="3847" width="12.5" style="54" customWidth="1"/>
    <col min="3848" max="3848" width="11.3333333333333" style="54" customWidth="1"/>
    <col min="3849" max="3850" width="12.5" style="54" customWidth="1"/>
    <col min="3851" max="4092" width="9" style="54"/>
    <col min="4093" max="4093" width="2.83333333333333" style="54" customWidth="1"/>
    <col min="4094" max="4094" width="9" style="54" customWidth="1"/>
    <col min="4095" max="4095" width="12.5" style="54" customWidth="1"/>
    <col min="4096" max="4096" width="11.5" style="54" customWidth="1"/>
    <col min="4097" max="4097" width="10" style="54" customWidth="1"/>
    <col min="4098" max="4098" width="18" style="54" customWidth="1"/>
    <col min="4099" max="4099" width="10.3333333333333" style="54" customWidth="1"/>
    <col min="4100" max="4101" width="8.83333333333333" style="54" customWidth="1"/>
    <col min="4102" max="4102" width="13.5" style="54" customWidth="1"/>
    <col min="4103" max="4103" width="12.5" style="54" customWidth="1"/>
    <col min="4104" max="4104" width="11.3333333333333" style="54" customWidth="1"/>
    <col min="4105" max="4106" width="12.5" style="54" customWidth="1"/>
    <col min="4107" max="4348" width="9" style="54"/>
    <col min="4349" max="4349" width="2.83333333333333" style="54" customWidth="1"/>
    <col min="4350" max="4350" width="9" style="54" customWidth="1"/>
    <col min="4351" max="4351" width="12.5" style="54" customWidth="1"/>
    <col min="4352" max="4352" width="11.5" style="54" customWidth="1"/>
    <col min="4353" max="4353" width="10" style="54" customWidth="1"/>
    <col min="4354" max="4354" width="18" style="54" customWidth="1"/>
    <col min="4355" max="4355" width="10.3333333333333" style="54" customWidth="1"/>
    <col min="4356" max="4357" width="8.83333333333333" style="54" customWidth="1"/>
    <col min="4358" max="4358" width="13.5" style="54" customWidth="1"/>
    <col min="4359" max="4359" width="12.5" style="54" customWidth="1"/>
    <col min="4360" max="4360" width="11.3333333333333" style="54" customWidth="1"/>
    <col min="4361" max="4362" width="12.5" style="54" customWidth="1"/>
    <col min="4363" max="4604" width="9" style="54"/>
    <col min="4605" max="4605" width="2.83333333333333" style="54" customWidth="1"/>
    <col min="4606" max="4606" width="9" style="54" customWidth="1"/>
    <col min="4607" max="4607" width="12.5" style="54" customWidth="1"/>
    <col min="4608" max="4608" width="11.5" style="54" customWidth="1"/>
    <col min="4609" max="4609" width="10" style="54" customWidth="1"/>
    <col min="4610" max="4610" width="18" style="54" customWidth="1"/>
    <col min="4611" max="4611" width="10.3333333333333" style="54" customWidth="1"/>
    <col min="4612" max="4613" width="8.83333333333333" style="54" customWidth="1"/>
    <col min="4614" max="4614" width="13.5" style="54" customWidth="1"/>
    <col min="4615" max="4615" width="12.5" style="54" customWidth="1"/>
    <col min="4616" max="4616" width="11.3333333333333" style="54" customWidth="1"/>
    <col min="4617" max="4618" width="12.5" style="54" customWidth="1"/>
    <col min="4619" max="4860" width="9" style="54"/>
    <col min="4861" max="4861" width="2.83333333333333" style="54" customWidth="1"/>
    <col min="4862" max="4862" width="9" style="54" customWidth="1"/>
    <col min="4863" max="4863" width="12.5" style="54" customWidth="1"/>
    <col min="4864" max="4864" width="11.5" style="54" customWidth="1"/>
    <col min="4865" max="4865" width="10" style="54" customWidth="1"/>
    <col min="4866" max="4866" width="18" style="54" customWidth="1"/>
    <col min="4867" max="4867" width="10.3333333333333" style="54" customWidth="1"/>
    <col min="4868" max="4869" width="8.83333333333333" style="54" customWidth="1"/>
    <col min="4870" max="4870" width="13.5" style="54" customWidth="1"/>
    <col min="4871" max="4871" width="12.5" style="54" customWidth="1"/>
    <col min="4872" max="4872" width="11.3333333333333" style="54" customWidth="1"/>
    <col min="4873" max="4874" width="12.5" style="54" customWidth="1"/>
    <col min="4875" max="5116" width="9" style="54"/>
    <col min="5117" max="5117" width="2.83333333333333" style="54" customWidth="1"/>
    <col min="5118" max="5118" width="9" style="54" customWidth="1"/>
    <col min="5119" max="5119" width="12.5" style="54" customWidth="1"/>
    <col min="5120" max="5120" width="11.5" style="54" customWidth="1"/>
    <col min="5121" max="5121" width="10" style="54" customWidth="1"/>
    <col min="5122" max="5122" width="18" style="54" customWidth="1"/>
    <col min="5123" max="5123" width="10.3333333333333" style="54" customWidth="1"/>
    <col min="5124" max="5125" width="8.83333333333333" style="54" customWidth="1"/>
    <col min="5126" max="5126" width="13.5" style="54" customWidth="1"/>
    <col min="5127" max="5127" width="12.5" style="54" customWidth="1"/>
    <col min="5128" max="5128" width="11.3333333333333" style="54" customWidth="1"/>
    <col min="5129" max="5130" width="12.5" style="54" customWidth="1"/>
    <col min="5131" max="5372" width="9" style="54"/>
    <col min="5373" max="5373" width="2.83333333333333" style="54" customWidth="1"/>
    <col min="5374" max="5374" width="9" style="54" customWidth="1"/>
    <col min="5375" max="5375" width="12.5" style="54" customWidth="1"/>
    <col min="5376" max="5376" width="11.5" style="54" customWidth="1"/>
    <col min="5377" max="5377" width="10" style="54" customWidth="1"/>
    <col min="5378" max="5378" width="18" style="54" customWidth="1"/>
    <col min="5379" max="5379" width="10.3333333333333" style="54" customWidth="1"/>
    <col min="5380" max="5381" width="8.83333333333333" style="54" customWidth="1"/>
    <col min="5382" max="5382" width="13.5" style="54" customWidth="1"/>
    <col min="5383" max="5383" width="12.5" style="54" customWidth="1"/>
    <col min="5384" max="5384" width="11.3333333333333" style="54" customWidth="1"/>
    <col min="5385" max="5386" width="12.5" style="54" customWidth="1"/>
    <col min="5387" max="5628" width="9" style="54"/>
    <col min="5629" max="5629" width="2.83333333333333" style="54" customWidth="1"/>
    <col min="5630" max="5630" width="9" style="54" customWidth="1"/>
    <col min="5631" max="5631" width="12.5" style="54" customWidth="1"/>
    <col min="5632" max="5632" width="11.5" style="54" customWidth="1"/>
    <col min="5633" max="5633" width="10" style="54" customWidth="1"/>
    <col min="5634" max="5634" width="18" style="54" customWidth="1"/>
    <col min="5635" max="5635" width="10.3333333333333" style="54" customWidth="1"/>
    <col min="5636" max="5637" width="8.83333333333333" style="54" customWidth="1"/>
    <col min="5638" max="5638" width="13.5" style="54" customWidth="1"/>
    <col min="5639" max="5639" width="12.5" style="54" customWidth="1"/>
    <col min="5640" max="5640" width="11.3333333333333" style="54" customWidth="1"/>
    <col min="5641" max="5642" width="12.5" style="54" customWidth="1"/>
    <col min="5643" max="5884" width="9" style="54"/>
    <col min="5885" max="5885" width="2.83333333333333" style="54" customWidth="1"/>
    <col min="5886" max="5886" width="9" style="54" customWidth="1"/>
    <col min="5887" max="5887" width="12.5" style="54" customWidth="1"/>
    <col min="5888" max="5888" width="11.5" style="54" customWidth="1"/>
    <col min="5889" max="5889" width="10" style="54" customWidth="1"/>
    <col min="5890" max="5890" width="18" style="54" customWidth="1"/>
    <col min="5891" max="5891" width="10.3333333333333" style="54" customWidth="1"/>
    <col min="5892" max="5893" width="8.83333333333333" style="54" customWidth="1"/>
    <col min="5894" max="5894" width="13.5" style="54" customWidth="1"/>
    <col min="5895" max="5895" width="12.5" style="54" customWidth="1"/>
    <col min="5896" max="5896" width="11.3333333333333" style="54" customWidth="1"/>
    <col min="5897" max="5898" width="12.5" style="54" customWidth="1"/>
    <col min="5899" max="6140" width="9" style="54"/>
    <col min="6141" max="6141" width="2.83333333333333" style="54" customWidth="1"/>
    <col min="6142" max="6142" width="9" style="54" customWidth="1"/>
    <col min="6143" max="6143" width="12.5" style="54" customWidth="1"/>
    <col min="6144" max="6144" width="11.5" style="54" customWidth="1"/>
    <col min="6145" max="6145" width="10" style="54" customWidth="1"/>
    <col min="6146" max="6146" width="18" style="54" customWidth="1"/>
    <col min="6147" max="6147" width="10.3333333333333" style="54" customWidth="1"/>
    <col min="6148" max="6149" width="8.83333333333333" style="54" customWidth="1"/>
    <col min="6150" max="6150" width="13.5" style="54" customWidth="1"/>
    <col min="6151" max="6151" width="12.5" style="54" customWidth="1"/>
    <col min="6152" max="6152" width="11.3333333333333" style="54" customWidth="1"/>
    <col min="6153" max="6154" width="12.5" style="54" customWidth="1"/>
    <col min="6155" max="6396" width="9" style="54"/>
    <col min="6397" max="6397" width="2.83333333333333" style="54" customWidth="1"/>
    <col min="6398" max="6398" width="9" style="54" customWidth="1"/>
    <col min="6399" max="6399" width="12.5" style="54" customWidth="1"/>
    <col min="6400" max="6400" width="11.5" style="54" customWidth="1"/>
    <col min="6401" max="6401" width="10" style="54" customWidth="1"/>
    <col min="6402" max="6402" width="18" style="54" customWidth="1"/>
    <col min="6403" max="6403" width="10.3333333333333" style="54" customWidth="1"/>
    <col min="6404" max="6405" width="8.83333333333333" style="54" customWidth="1"/>
    <col min="6406" max="6406" width="13.5" style="54" customWidth="1"/>
    <col min="6407" max="6407" width="12.5" style="54" customWidth="1"/>
    <col min="6408" max="6408" width="11.3333333333333" style="54" customWidth="1"/>
    <col min="6409" max="6410" width="12.5" style="54" customWidth="1"/>
    <col min="6411" max="6652" width="9" style="54"/>
    <col min="6653" max="6653" width="2.83333333333333" style="54" customWidth="1"/>
    <col min="6654" max="6654" width="9" style="54" customWidth="1"/>
    <col min="6655" max="6655" width="12.5" style="54" customWidth="1"/>
    <col min="6656" max="6656" width="11.5" style="54" customWidth="1"/>
    <col min="6657" max="6657" width="10" style="54" customWidth="1"/>
    <col min="6658" max="6658" width="18" style="54" customWidth="1"/>
    <col min="6659" max="6659" width="10.3333333333333" style="54" customWidth="1"/>
    <col min="6660" max="6661" width="8.83333333333333" style="54" customWidth="1"/>
    <col min="6662" max="6662" width="13.5" style="54" customWidth="1"/>
    <col min="6663" max="6663" width="12.5" style="54" customWidth="1"/>
    <col min="6664" max="6664" width="11.3333333333333" style="54" customWidth="1"/>
    <col min="6665" max="6666" width="12.5" style="54" customWidth="1"/>
    <col min="6667" max="6908" width="9" style="54"/>
    <col min="6909" max="6909" width="2.83333333333333" style="54" customWidth="1"/>
    <col min="6910" max="6910" width="9" style="54" customWidth="1"/>
    <col min="6911" max="6911" width="12.5" style="54" customWidth="1"/>
    <col min="6912" max="6912" width="11.5" style="54" customWidth="1"/>
    <col min="6913" max="6913" width="10" style="54" customWidth="1"/>
    <col min="6914" max="6914" width="18" style="54" customWidth="1"/>
    <col min="6915" max="6915" width="10.3333333333333" style="54" customWidth="1"/>
    <col min="6916" max="6917" width="8.83333333333333" style="54" customWidth="1"/>
    <col min="6918" max="6918" width="13.5" style="54" customWidth="1"/>
    <col min="6919" max="6919" width="12.5" style="54" customWidth="1"/>
    <col min="6920" max="6920" width="11.3333333333333" style="54" customWidth="1"/>
    <col min="6921" max="6922" width="12.5" style="54" customWidth="1"/>
    <col min="6923" max="7164" width="9" style="54"/>
    <col min="7165" max="7165" width="2.83333333333333" style="54" customWidth="1"/>
    <col min="7166" max="7166" width="9" style="54" customWidth="1"/>
    <col min="7167" max="7167" width="12.5" style="54" customWidth="1"/>
    <col min="7168" max="7168" width="11.5" style="54" customWidth="1"/>
    <col min="7169" max="7169" width="10" style="54" customWidth="1"/>
    <col min="7170" max="7170" width="18" style="54" customWidth="1"/>
    <col min="7171" max="7171" width="10.3333333333333" style="54" customWidth="1"/>
    <col min="7172" max="7173" width="8.83333333333333" style="54" customWidth="1"/>
    <col min="7174" max="7174" width="13.5" style="54" customWidth="1"/>
    <col min="7175" max="7175" width="12.5" style="54" customWidth="1"/>
    <col min="7176" max="7176" width="11.3333333333333" style="54" customWidth="1"/>
    <col min="7177" max="7178" width="12.5" style="54" customWidth="1"/>
    <col min="7179" max="7420" width="9" style="54"/>
    <col min="7421" max="7421" width="2.83333333333333" style="54" customWidth="1"/>
    <col min="7422" max="7422" width="9" style="54" customWidth="1"/>
    <col min="7423" max="7423" width="12.5" style="54" customWidth="1"/>
    <col min="7424" max="7424" width="11.5" style="54" customWidth="1"/>
    <col min="7425" max="7425" width="10" style="54" customWidth="1"/>
    <col min="7426" max="7426" width="18" style="54" customWidth="1"/>
    <col min="7427" max="7427" width="10.3333333333333" style="54" customWidth="1"/>
    <col min="7428" max="7429" width="8.83333333333333" style="54" customWidth="1"/>
    <col min="7430" max="7430" width="13.5" style="54" customWidth="1"/>
    <col min="7431" max="7431" width="12.5" style="54" customWidth="1"/>
    <col min="7432" max="7432" width="11.3333333333333" style="54" customWidth="1"/>
    <col min="7433" max="7434" width="12.5" style="54" customWidth="1"/>
    <col min="7435" max="7676" width="9" style="54"/>
    <col min="7677" max="7677" width="2.83333333333333" style="54" customWidth="1"/>
    <col min="7678" max="7678" width="9" style="54" customWidth="1"/>
    <col min="7679" max="7679" width="12.5" style="54" customWidth="1"/>
    <col min="7680" max="7680" width="11.5" style="54" customWidth="1"/>
    <col min="7681" max="7681" width="10" style="54" customWidth="1"/>
    <col min="7682" max="7682" width="18" style="54" customWidth="1"/>
    <col min="7683" max="7683" width="10.3333333333333" style="54" customWidth="1"/>
    <col min="7684" max="7685" width="8.83333333333333" style="54" customWidth="1"/>
    <col min="7686" max="7686" width="13.5" style="54" customWidth="1"/>
    <col min="7687" max="7687" width="12.5" style="54" customWidth="1"/>
    <col min="7688" max="7688" width="11.3333333333333" style="54" customWidth="1"/>
    <col min="7689" max="7690" width="12.5" style="54" customWidth="1"/>
    <col min="7691" max="7932" width="9" style="54"/>
    <col min="7933" max="7933" width="2.83333333333333" style="54" customWidth="1"/>
    <col min="7934" max="7934" width="9" style="54" customWidth="1"/>
    <col min="7935" max="7935" width="12.5" style="54" customWidth="1"/>
    <col min="7936" max="7936" width="11.5" style="54" customWidth="1"/>
    <col min="7937" max="7937" width="10" style="54" customWidth="1"/>
    <col min="7938" max="7938" width="18" style="54" customWidth="1"/>
    <col min="7939" max="7939" width="10.3333333333333" style="54" customWidth="1"/>
    <col min="7940" max="7941" width="8.83333333333333" style="54" customWidth="1"/>
    <col min="7942" max="7942" width="13.5" style="54" customWidth="1"/>
    <col min="7943" max="7943" width="12.5" style="54" customWidth="1"/>
    <col min="7944" max="7944" width="11.3333333333333" style="54" customWidth="1"/>
    <col min="7945" max="7946" width="12.5" style="54" customWidth="1"/>
    <col min="7947" max="8188" width="9" style="54"/>
    <col min="8189" max="8189" width="2.83333333333333" style="54" customWidth="1"/>
    <col min="8190" max="8190" width="9" style="54" customWidth="1"/>
    <col min="8191" max="8191" width="12.5" style="54" customWidth="1"/>
    <col min="8192" max="8192" width="11.5" style="54" customWidth="1"/>
    <col min="8193" max="8193" width="10" style="54" customWidth="1"/>
    <col min="8194" max="8194" width="18" style="54" customWidth="1"/>
    <col min="8195" max="8195" width="10.3333333333333" style="54" customWidth="1"/>
    <col min="8196" max="8197" width="8.83333333333333" style="54" customWidth="1"/>
    <col min="8198" max="8198" width="13.5" style="54" customWidth="1"/>
    <col min="8199" max="8199" width="12.5" style="54" customWidth="1"/>
    <col min="8200" max="8200" width="11.3333333333333" style="54" customWidth="1"/>
    <col min="8201" max="8202" width="12.5" style="54" customWidth="1"/>
    <col min="8203" max="8444" width="9" style="54"/>
    <col min="8445" max="8445" width="2.83333333333333" style="54" customWidth="1"/>
    <col min="8446" max="8446" width="9" style="54" customWidth="1"/>
    <col min="8447" max="8447" width="12.5" style="54" customWidth="1"/>
    <col min="8448" max="8448" width="11.5" style="54" customWidth="1"/>
    <col min="8449" max="8449" width="10" style="54" customWidth="1"/>
    <col min="8450" max="8450" width="18" style="54" customWidth="1"/>
    <col min="8451" max="8451" width="10.3333333333333" style="54" customWidth="1"/>
    <col min="8452" max="8453" width="8.83333333333333" style="54" customWidth="1"/>
    <col min="8454" max="8454" width="13.5" style="54" customWidth="1"/>
    <col min="8455" max="8455" width="12.5" style="54" customWidth="1"/>
    <col min="8456" max="8456" width="11.3333333333333" style="54" customWidth="1"/>
    <col min="8457" max="8458" width="12.5" style="54" customWidth="1"/>
    <col min="8459" max="8700" width="9" style="54"/>
    <col min="8701" max="8701" width="2.83333333333333" style="54" customWidth="1"/>
    <col min="8702" max="8702" width="9" style="54" customWidth="1"/>
    <col min="8703" max="8703" width="12.5" style="54" customWidth="1"/>
    <col min="8704" max="8704" width="11.5" style="54" customWidth="1"/>
    <col min="8705" max="8705" width="10" style="54" customWidth="1"/>
    <col min="8706" max="8706" width="18" style="54" customWidth="1"/>
    <col min="8707" max="8707" width="10.3333333333333" style="54" customWidth="1"/>
    <col min="8708" max="8709" width="8.83333333333333" style="54" customWidth="1"/>
    <col min="8710" max="8710" width="13.5" style="54" customWidth="1"/>
    <col min="8711" max="8711" width="12.5" style="54" customWidth="1"/>
    <col min="8712" max="8712" width="11.3333333333333" style="54" customWidth="1"/>
    <col min="8713" max="8714" width="12.5" style="54" customWidth="1"/>
    <col min="8715" max="8956" width="9" style="54"/>
    <col min="8957" max="8957" width="2.83333333333333" style="54" customWidth="1"/>
    <col min="8958" max="8958" width="9" style="54" customWidth="1"/>
    <col min="8959" max="8959" width="12.5" style="54" customWidth="1"/>
    <col min="8960" max="8960" width="11.5" style="54" customWidth="1"/>
    <col min="8961" max="8961" width="10" style="54" customWidth="1"/>
    <col min="8962" max="8962" width="18" style="54" customWidth="1"/>
    <col min="8963" max="8963" width="10.3333333333333" style="54" customWidth="1"/>
    <col min="8964" max="8965" width="8.83333333333333" style="54" customWidth="1"/>
    <col min="8966" max="8966" width="13.5" style="54" customWidth="1"/>
    <col min="8967" max="8967" width="12.5" style="54" customWidth="1"/>
    <col min="8968" max="8968" width="11.3333333333333" style="54" customWidth="1"/>
    <col min="8969" max="8970" width="12.5" style="54" customWidth="1"/>
    <col min="8971" max="9212" width="9" style="54"/>
    <col min="9213" max="9213" width="2.83333333333333" style="54" customWidth="1"/>
    <col min="9214" max="9214" width="9" style="54" customWidth="1"/>
    <col min="9215" max="9215" width="12.5" style="54" customWidth="1"/>
    <col min="9216" max="9216" width="11.5" style="54" customWidth="1"/>
    <col min="9217" max="9217" width="10" style="54" customWidth="1"/>
    <col min="9218" max="9218" width="18" style="54" customWidth="1"/>
    <col min="9219" max="9219" width="10.3333333333333" style="54" customWidth="1"/>
    <col min="9220" max="9221" width="8.83333333333333" style="54" customWidth="1"/>
    <col min="9222" max="9222" width="13.5" style="54" customWidth="1"/>
    <col min="9223" max="9223" width="12.5" style="54" customWidth="1"/>
    <col min="9224" max="9224" width="11.3333333333333" style="54" customWidth="1"/>
    <col min="9225" max="9226" width="12.5" style="54" customWidth="1"/>
    <col min="9227" max="9468" width="9" style="54"/>
    <col min="9469" max="9469" width="2.83333333333333" style="54" customWidth="1"/>
    <col min="9470" max="9470" width="9" style="54" customWidth="1"/>
    <col min="9471" max="9471" width="12.5" style="54" customWidth="1"/>
    <col min="9472" max="9472" width="11.5" style="54" customWidth="1"/>
    <col min="9473" max="9473" width="10" style="54" customWidth="1"/>
    <col min="9474" max="9474" width="18" style="54" customWidth="1"/>
    <col min="9475" max="9475" width="10.3333333333333" style="54" customWidth="1"/>
    <col min="9476" max="9477" width="8.83333333333333" style="54" customWidth="1"/>
    <col min="9478" max="9478" width="13.5" style="54" customWidth="1"/>
    <col min="9479" max="9479" width="12.5" style="54" customWidth="1"/>
    <col min="9480" max="9480" width="11.3333333333333" style="54" customWidth="1"/>
    <col min="9481" max="9482" width="12.5" style="54" customWidth="1"/>
    <col min="9483" max="9724" width="9" style="54"/>
    <col min="9725" max="9725" width="2.83333333333333" style="54" customWidth="1"/>
    <col min="9726" max="9726" width="9" style="54" customWidth="1"/>
    <col min="9727" max="9727" width="12.5" style="54" customWidth="1"/>
    <col min="9728" max="9728" width="11.5" style="54" customWidth="1"/>
    <col min="9729" max="9729" width="10" style="54" customWidth="1"/>
    <col min="9730" max="9730" width="18" style="54" customWidth="1"/>
    <col min="9731" max="9731" width="10.3333333333333" style="54" customWidth="1"/>
    <col min="9732" max="9733" width="8.83333333333333" style="54" customWidth="1"/>
    <col min="9734" max="9734" width="13.5" style="54" customWidth="1"/>
    <col min="9735" max="9735" width="12.5" style="54" customWidth="1"/>
    <col min="9736" max="9736" width="11.3333333333333" style="54" customWidth="1"/>
    <col min="9737" max="9738" width="12.5" style="54" customWidth="1"/>
    <col min="9739" max="9980" width="9" style="54"/>
    <col min="9981" max="9981" width="2.83333333333333" style="54" customWidth="1"/>
    <col min="9982" max="9982" width="9" style="54" customWidth="1"/>
    <col min="9983" max="9983" width="12.5" style="54" customWidth="1"/>
    <col min="9984" max="9984" width="11.5" style="54" customWidth="1"/>
    <col min="9985" max="9985" width="10" style="54" customWidth="1"/>
    <col min="9986" max="9986" width="18" style="54" customWidth="1"/>
    <col min="9987" max="9987" width="10.3333333333333" style="54" customWidth="1"/>
    <col min="9988" max="9989" width="8.83333333333333" style="54" customWidth="1"/>
    <col min="9990" max="9990" width="13.5" style="54" customWidth="1"/>
    <col min="9991" max="9991" width="12.5" style="54" customWidth="1"/>
    <col min="9992" max="9992" width="11.3333333333333" style="54" customWidth="1"/>
    <col min="9993" max="9994" width="12.5" style="54" customWidth="1"/>
    <col min="9995" max="10236" width="9" style="54"/>
    <col min="10237" max="10237" width="2.83333333333333" style="54" customWidth="1"/>
    <col min="10238" max="10238" width="9" style="54" customWidth="1"/>
    <col min="10239" max="10239" width="12.5" style="54" customWidth="1"/>
    <col min="10240" max="10240" width="11.5" style="54" customWidth="1"/>
    <col min="10241" max="10241" width="10" style="54" customWidth="1"/>
    <col min="10242" max="10242" width="18" style="54" customWidth="1"/>
    <col min="10243" max="10243" width="10.3333333333333" style="54" customWidth="1"/>
    <col min="10244" max="10245" width="8.83333333333333" style="54" customWidth="1"/>
    <col min="10246" max="10246" width="13.5" style="54" customWidth="1"/>
    <col min="10247" max="10247" width="12.5" style="54" customWidth="1"/>
    <col min="10248" max="10248" width="11.3333333333333" style="54" customWidth="1"/>
    <col min="10249" max="10250" width="12.5" style="54" customWidth="1"/>
    <col min="10251" max="10492" width="9" style="54"/>
    <col min="10493" max="10493" width="2.83333333333333" style="54" customWidth="1"/>
    <col min="10494" max="10494" width="9" style="54" customWidth="1"/>
    <col min="10495" max="10495" width="12.5" style="54" customWidth="1"/>
    <col min="10496" max="10496" width="11.5" style="54" customWidth="1"/>
    <col min="10497" max="10497" width="10" style="54" customWidth="1"/>
    <col min="10498" max="10498" width="18" style="54" customWidth="1"/>
    <col min="10499" max="10499" width="10.3333333333333" style="54" customWidth="1"/>
    <col min="10500" max="10501" width="8.83333333333333" style="54" customWidth="1"/>
    <col min="10502" max="10502" width="13.5" style="54" customWidth="1"/>
    <col min="10503" max="10503" width="12.5" style="54" customWidth="1"/>
    <col min="10504" max="10504" width="11.3333333333333" style="54" customWidth="1"/>
    <col min="10505" max="10506" width="12.5" style="54" customWidth="1"/>
    <col min="10507" max="10748" width="9" style="54"/>
    <col min="10749" max="10749" width="2.83333333333333" style="54" customWidth="1"/>
    <col min="10750" max="10750" width="9" style="54" customWidth="1"/>
    <col min="10751" max="10751" width="12.5" style="54" customWidth="1"/>
    <col min="10752" max="10752" width="11.5" style="54" customWidth="1"/>
    <col min="10753" max="10753" width="10" style="54" customWidth="1"/>
    <col min="10754" max="10754" width="18" style="54" customWidth="1"/>
    <col min="10755" max="10755" width="10.3333333333333" style="54" customWidth="1"/>
    <col min="10756" max="10757" width="8.83333333333333" style="54" customWidth="1"/>
    <col min="10758" max="10758" width="13.5" style="54" customWidth="1"/>
    <col min="10759" max="10759" width="12.5" style="54" customWidth="1"/>
    <col min="10760" max="10760" width="11.3333333333333" style="54" customWidth="1"/>
    <col min="10761" max="10762" width="12.5" style="54" customWidth="1"/>
    <col min="10763" max="11004" width="9" style="54"/>
    <col min="11005" max="11005" width="2.83333333333333" style="54" customWidth="1"/>
    <col min="11006" max="11006" width="9" style="54" customWidth="1"/>
    <col min="11007" max="11007" width="12.5" style="54" customWidth="1"/>
    <col min="11008" max="11008" width="11.5" style="54" customWidth="1"/>
    <col min="11009" max="11009" width="10" style="54" customWidth="1"/>
    <col min="11010" max="11010" width="18" style="54" customWidth="1"/>
    <col min="11011" max="11011" width="10.3333333333333" style="54" customWidth="1"/>
    <col min="11012" max="11013" width="8.83333333333333" style="54" customWidth="1"/>
    <col min="11014" max="11014" width="13.5" style="54" customWidth="1"/>
    <col min="11015" max="11015" width="12.5" style="54" customWidth="1"/>
    <col min="11016" max="11016" width="11.3333333333333" style="54" customWidth="1"/>
    <col min="11017" max="11018" width="12.5" style="54" customWidth="1"/>
    <col min="11019" max="11260" width="9" style="54"/>
    <col min="11261" max="11261" width="2.83333333333333" style="54" customWidth="1"/>
    <col min="11262" max="11262" width="9" style="54" customWidth="1"/>
    <col min="11263" max="11263" width="12.5" style="54" customWidth="1"/>
    <col min="11264" max="11264" width="11.5" style="54" customWidth="1"/>
    <col min="11265" max="11265" width="10" style="54" customWidth="1"/>
    <col min="11266" max="11266" width="18" style="54" customWidth="1"/>
    <col min="11267" max="11267" width="10.3333333333333" style="54" customWidth="1"/>
    <col min="11268" max="11269" width="8.83333333333333" style="54" customWidth="1"/>
    <col min="11270" max="11270" width="13.5" style="54" customWidth="1"/>
    <col min="11271" max="11271" width="12.5" style="54" customWidth="1"/>
    <col min="11272" max="11272" width="11.3333333333333" style="54" customWidth="1"/>
    <col min="11273" max="11274" width="12.5" style="54" customWidth="1"/>
    <col min="11275" max="11516" width="9" style="54"/>
    <col min="11517" max="11517" width="2.83333333333333" style="54" customWidth="1"/>
    <col min="11518" max="11518" width="9" style="54" customWidth="1"/>
    <col min="11519" max="11519" width="12.5" style="54" customWidth="1"/>
    <col min="11520" max="11520" width="11.5" style="54" customWidth="1"/>
    <col min="11521" max="11521" width="10" style="54" customWidth="1"/>
    <col min="11522" max="11522" width="18" style="54" customWidth="1"/>
    <col min="11523" max="11523" width="10.3333333333333" style="54" customWidth="1"/>
    <col min="11524" max="11525" width="8.83333333333333" style="54" customWidth="1"/>
    <col min="11526" max="11526" width="13.5" style="54" customWidth="1"/>
    <col min="11527" max="11527" width="12.5" style="54" customWidth="1"/>
    <col min="11528" max="11528" width="11.3333333333333" style="54" customWidth="1"/>
    <col min="11529" max="11530" width="12.5" style="54" customWidth="1"/>
    <col min="11531" max="11772" width="9" style="54"/>
    <col min="11773" max="11773" width="2.83333333333333" style="54" customWidth="1"/>
    <col min="11774" max="11774" width="9" style="54" customWidth="1"/>
    <col min="11775" max="11775" width="12.5" style="54" customWidth="1"/>
    <col min="11776" max="11776" width="11.5" style="54" customWidth="1"/>
    <col min="11777" max="11777" width="10" style="54" customWidth="1"/>
    <col min="11778" max="11778" width="18" style="54" customWidth="1"/>
    <col min="11779" max="11779" width="10.3333333333333" style="54" customWidth="1"/>
    <col min="11780" max="11781" width="8.83333333333333" style="54" customWidth="1"/>
    <col min="11782" max="11782" width="13.5" style="54" customWidth="1"/>
    <col min="11783" max="11783" width="12.5" style="54" customWidth="1"/>
    <col min="11784" max="11784" width="11.3333333333333" style="54" customWidth="1"/>
    <col min="11785" max="11786" width="12.5" style="54" customWidth="1"/>
    <col min="11787" max="12028" width="9" style="54"/>
    <col min="12029" max="12029" width="2.83333333333333" style="54" customWidth="1"/>
    <col min="12030" max="12030" width="9" style="54" customWidth="1"/>
    <col min="12031" max="12031" width="12.5" style="54" customWidth="1"/>
    <col min="12032" max="12032" width="11.5" style="54" customWidth="1"/>
    <col min="12033" max="12033" width="10" style="54" customWidth="1"/>
    <col min="12034" max="12034" width="18" style="54" customWidth="1"/>
    <col min="12035" max="12035" width="10.3333333333333" style="54" customWidth="1"/>
    <col min="12036" max="12037" width="8.83333333333333" style="54" customWidth="1"/>
    <col min="12038" max="12038" width="13.5" style="54" customWidth="1"/>
    <col min="12039" max="12039" width="12.5" style="54" customWidth="1"/>
    <col min="12040" max="12040" width="11.3333333333333" style="54" customWidth="1"/>
    <col min="12041" max="12042" width="12.5" style="54" customWidth="1"/>
    <col min="12043" max="12284" width="9" style="54"/>
    <col min="12285" max="12285" width="2.83333333333333" style="54" customWidth="1"/>
    <col min="12286" max="12286" width="9" style="54" customWidth="1"/>
    <col min="12287" max="12287" width="12.5" style="54" customWidth="1"/>
    <col min="12288" max="12288" width="11.5" style="54" customWidth="1"/>
    <col min="12289" max="12289" width="10" style="54" customWidth="1"/>
    <col min="12290" max="12290" width="18" style="54" customWidth="1"/>
    <col min="12291" max="12291" width="10.3333333333333" style="54" customWidth="1"/>
    <col min="12292" max="12293" width="8.83333333333333" style="54" customWidth="1"/>
    <col min="12294" max="12294" width="13.5" style="54" customWidth="1"/>
    <col min="12295" max="12295" width="12.5" style="54" customWidth="1"/>
    <col min="12296" max="12296" width="11.3333333333333" style="54" customWidth="1"/>
    <col min="12297" max="12298" width="12.5" style="54" customWidth="1"/>
    <col min="12299" max="12540" width="9" style="54"/>
    <col min="12541" max="12541" width="2.83333333333333" style="54" customWidth="1"/>
    <col min="12542" max="12542" width="9" style="54" customWidth="1"/>
    <col min="12543" max="12543" width="12.5" style="54" customWidth="1"/>
    <col min="12544" max="12544" width="11.5" style="54" customWidth="1"/>
    <col min="12545" max="12545" width="10" style="54" customWidth="1"/>
    <col min="12546" max="12546" width="18" style="54" customWidth="1"/>
    <col min="12547" max="12547" width="10.3333333333333" style="54" customWidth="1"/>
    <col min="12548" max="12549" width="8.83333333333333" style="54" customWidth="1"/>
    <col min="12550" max="12550" width="13.5" style="54" customWidth="1"/>
    <col min="12551" max="12551" width="12.5" style="54" customWidth="1"/>
    <col min="12552" max="12552" width="11.3333333333333" style="54" customWidth="1"/>
    <col min="12553" max="12554" width="12.5" style="54" customWidth="1"/>
    <col min="12555" max="12796" width="9" style="54"/>
    <col min="12797" max="12797" width="2.83333333333333" style="54" customWidth="1"/>
    <col min="12798" max="12798" width="9" style="54" customWidth="1"/>
    <col min="12799" max="12799" width="12.5" style="54" customWidth="1"/>
    <col min="12800" max="12800" width="11.5" style="54" customWidth="1"/>
    <col min="12801" max="12801" width="10" style="54" customWidth="1"/>
    <col min="12802" max="12802" width="18" style="54" customWidth="1"/>
    <col min="12803" max="12803" width="10.3333333333333" style="54" customWidth="1"/>
    <col min="12804" max="12805" width="8.83333333333333" style="54" customWidth="1"/>
    <col min="12806" max="12806" width="13.5" style="54" customWidth="1"/>
    <col min="12807" max="12807" width="12.5" style="54" customWidth="1"/>
    <col min="12808" max="12808" width="11.3333333333333" style="54" customWidth="1"/>
    <col min="12809" max="12810" width="12.5" style="54" customWidth="1"/>
    <col min="12811" max="13052" width="9" style="54"/>
    <col min="13053" max="13053" width="2.83333333333333" style="54" customWidth="1"/>
    <col min="13054" max="13054" width="9" style="54" customWidth="1"/>
    <col min="13055" max="13055" width="12.5" style="54" customWidth="1"/>
    <col min="13056" max="13056" width="11.5" style="54" customWidth="1"/>
    <col min="13057" max="13057" width="10" style="54" customWidth="1"/>
    <col min="13058" max="13058" width="18" style="54" customWidth="1"/>
    <col min="13059" max="13059" width="10.3333333333333" style="54" customWidth="1"/>
    <col min="13060" max="13061" width="8.83333333333333" style="54" customWidth="1"/>
    <col min="13062" max="13062" width="13.5" style="54" customWidth="1"/>
    <col min="13063" max="13063" width="12.5" style="54" customWidth="1"/>
    <col min="13064" max="13064" width="11.3333333333333" style="54" customWidth="1"/>
    <col min="13065" max="13066" width="12.5" style="54" customWidth="1"/>
    <col min="13067" max="13308" width="9" style="54"/>
    <col min="13309" max="13309" width="2.83333333333333" style="54" customWidth="1"/>
    <col min="13310" max="13310" width="9" style="54" customWidth="1"/>
    <col min="13311" max="13311" width="12.5" style="54" customWidth="1"/>
    <col min="13312" max="13312" width="11.5" style="54" customWidth="1"/>
    <col min="13313" max="13313" width="10" style="54" customWidth="1"/>
    <col min="13314" max="13314" width="18" style="54" customWidth="1"/>
    <col min="13315" max="13315" width="10.3333333333333" style="54" customWidth="1"/>
    <col min="13316" max="13317" width="8.83333333333333" style="54" customWidth="1"/>
    <col min="13318" max="13318" width="13.5" style="54" customWidth="1"/>
    <col min="13319" max="13319" width="12.5" style="54" customWidth="1"/>
    <col min="13320" max="13320" width="11.3333333333333" style="54" customWidth="1"/>
    <col min="13321" max="13322" width="12.5" style="54" customWidth="1"/>
    <col min="13323" max="13564" width="9" style="54"/>
    <col min="13565" max="13565" width="2.83333333333333" style="54" customWidth="1"/>
    <col min="13566" max="13566" width="9" style="54" customWidth="1"/>
    <col min="13567" max="13567" width="12.5" style="54" customWidth="1"/>
    <col min="13568" max="13568" width="11.5" style="54" customWidth="1"/>
    <col min="13569" max="13569" width="10" style="54" customWidth="1"/>
    <col min="13570" max="13570" width="18" style="54" customWidth="1"/>
    <col min="13571" max="13571" width="10.3333333333333" style="54" customWidth="1"/>
    <col min="13572" max="13573" width="8.83333333333333" style="54" customWidth="1"/>
    <col min="13574" max="13574" width="13.5" style="54" customWidth="1"/>
    <col min="13575" max="13575" width="12.5" style="54" customWidth="1"/>
    <col min="13576" max="13576" width="11.3333333333333" style="54" customWidth="1"/>
    <col min="13577" max="13578" width="12.5" style="54" customWidth="1"/>
    <col min="13579" max="13820" width="9" style="54"/>
    <col min="13821" max="13821" width="2.83333333333333" style="54" customWidth="1"/>
    <col min="13822" max="13822" width="9" style="54" customWidth="1"/>
    <col min="13823" max="13823" width="12.5" style="54" customWidth="1"/>
    <col min="13824" max="13824" width="11.5" style="54" customWidth="1"/>
    <col min="13825" max="13825" width="10" style="54" customWidth="1"/>
    <col min="13826" max="13826" width="18" style="54" customWidth="1"/>
    <col min="13827" max="13827" width="10.3333333333333" style="54" customWidth="1"/>
    <col min="13828" max="13829" width="8.83333333333333" style="54" customWidth="1"/>
    <col min="13830" max="13830" width="13.5" style="54" customWidth="1"/>
    <col min="13831" max="13831" width="12.5" style="54" customWidth="1"/>
    <col min="13832" max="13832" width="11.3333333333333" style="54" customWidth="1"/>
    <col min="13833" max="13834" width="12.5" style="54" customWidth="1"/>
    <col min="13835" max="14076" width="9" style="54"/>
    <col min="14077" max="14077" width="2.83333333333333" style="54" customWidth="1"/>
    <col min="14078" max="14078" width="9" style="54" customWidth="1"/>
    <col min="14079" max="14079" width="12.5" style="54" customWidth="1"/>
    <col min="14080" max="14080" width="11.5" style="54" customWidth="1"/>
    <col min="14081" max="14081" width="10" style="54" customWidth="1"/>
    <col min="14082" max="14082" width="18" style="54" customWidth="1"/>
    <col min="14083" max="14083" width="10.3333333333333" style="54" customWidth="1"/>
    <col min="14084" max="14085" width="8.83333333333333" style="54" customWidth="1"/>
    <col min="14086" max="14086" width="13.5" style="54" customWidth="1"/>
    <col min="14087" max="14087" width="12.5" style="54" customWidth="1"/>
    <col min="14088" max="14088" width="11.3333333333333" style="54" customWidth="1"/>
    <col min="14089" max="14090" width="12.5" style="54" customWidth="1"/>
    <col min="14091" max="14332" width="9" style="54"/>
    <col min="14333" max="14333" width="2.83333333333333" style="54" customWidth="1"/>
    <col min="14334" max="14334" width="9" style="54" customWidth="1"/>
    <col min="14335" max="14335" width="12.5" style="54" customWidth="1"/>
    <col min="14336" max="14336" width="11.5" style="54" customWidth="1"/>
    <col min="14337" max="14337" width="10" style="54" customWidth="1"/>
    <col min="14338" max="14338" width="18" style="54" customWidth="1"/>
    <col min="14339" max="14339" width="10.3333333333333" style="54" customWidth="1"/>
    <col min="14340" max="14341" width="8.83333333333333" style="54" customWidth="1"/>
    <col min="14342" max="14342" width="13.5" style="54" customWidth="1"/>
    <col min="14343" max="14343" width="12.5" style="54" customWidth="1"/>
    <col min="14344" max="14344" width="11.3333333333333" style="54" customWidth="1"/>
    <col min="14345" max="14346" width="12.5" style="54" customWidth="1"/>
    <col min="14347" max="14588" width="9" style="54"/>
    <col min="14589" max="14589" width="2.83333333333333" style="54" customWidth="1"/>
    <col min="14590" max="14590" width="9" style="54" customWidth="1"/>
    <col min="14591" max="14591" width="12.5" style="54" customWidth="1"/>
    <col min="14592" max="14592" width="11.5" style="54" customWidth="1"/>
    <col min="14593" max="14593" width="10" style="54" customWidth="1"/>
    <col min="14594" max="14594" width="18" style="54" customWidth="1"/>
    <col min="14595" max="14595" width="10.3333333333333" style="54" customWidth="1"/>
    <col min="14596" max="14597" width="8.83333333333333" style="54" customWidth="1"/>
    <col min="14598" max="14598" width="13.5" style="54" customWidth="1"/>
    <col min="14599" max="14599" width="12.5" style="54" customWidth="1"/>
    <col min="14600" max="14600" width="11.3333333333333" style="54" customWidth="1"/>
    <col min="14601" max="14602" width="12.5" style="54" customWidth="1"/>
    <col min="14603" max="14844" width="9" style="54"/>
    <col min="14845" max="14845" width="2.83333333333333" style="54" customWidth="1"/>
    <col min="14846" max="14846" width="9" style="54" customWidth="1"/>
    <col min="14847" max="14847" width="12.5" style="54" customWidth="1"/>
    <col min="14848" max="14848" width="11.5" style="54" customWidth="1"/>
    <col min="14849" max="14849" width="10" style="54" customWidth="1"/>
    <col min="14850" max="14850" width="18" style="54" customWidth="1"/>
    <col min="14851" max="14851" width="10.3333333333333" style="54" customWidth="1"/>
    <col min="14852" max="14853" width="8.83333333333333" style="54" customWidth="1"/>
    <col min="14854" max="14854" width="13.5" style="54" customWidth="1"/>
    <col min="14855" max="14855" width="12.5" style="54" customWidth="1"/>
    <col min="14856" max="14856" width="11.3333333333333" style="54" customWidth="1"/>
    <col min="14857" max="14858" width="12.5" style="54" customWidth="1"/>
    <col min="14859" max="15100" width="9" style="54"/>
    <col min="15101" max="15101" width="2.83333333333333" style="54" customWidth="1"/>
    <col min="15102" max="15102" width="9" style="54" customWidth="1"/>
    <col min="15103" max="15103" width="12.5" style="54" customWidth="1"/>
    <col min="15104" max="15104" width="11.5" style="54" customWidth="1"/>
    <col min="15105" max="15105" width="10" style="54" customWidth="1"/>
    <col min="15106" max="15106" width="18" style="54" customWidth="1"/>
    <col min="15107" max="15107" width="10.3333333333333" style="54" customWidth="1"/>
    <col min="15108" max="15109" width="8.83333333333333" style="54" customWidth="1"/>
    <col min="15110" max="15110" width="13.5" style="54" customWidth="1"/>
    <col min="15111" max="15111" width="12.5" style="54" customWidth="1"/>
    <col min="15112" max="15112" width="11.3333333333333" style="54" customWidth="1"/>
    <col min="15113" max="15114" width="12.5" style="54" customWidth="1"/>
    <col min="15115" max="15356" width="9" style="54"/>
    <col min="15357" max="15357" width="2.83333333333333" style="54" customWidth="1"/>
    <col min="15358" max="15358" width="9" style="54" customWidth="1"/>
    <col min="15359" max="15359" width="12.5" style="54" customWidth="1"/>
    <col min="15360" max="15360" width="11.5" style="54" customWidth="1"/>
    <col min="15361" max="15361" width="10" style="54" customWidth="1"/>
    <col min="15362" max="15362" width="18" style="54" customWidth="1"/>
    <col min="15363" max="15363" width="10.3333333333333" style="54" customWidth="1"/>
    <col min="15364" max="15365" width="8.83333333333333" style="54" customWidth="1"/>
    <col min="15366" max="15366" width="13.5" style="54" customWidth="1"/>
    <col min="15367" max="15367" width="12.5" style="54" customWidth="1"/>
    <col min="15368" max="15368" width="11.3333333333333" style="54" customWidth="1"/>
    <col min="15369" max="15370" width="12.5" style="54" customWidth="1"/>
    <col min="15371" max="15612" width="9" style="54"/>
    <col min="15613" max="15613" width="2.83333333333333" style="54" customWidth="1"/>
    <col min="15614" max="15614" width="9" style="54" customWidth="1"/>
    <col min="15615" max="15615" width="12.5" style="54" customWidth="1"/>
    <col min="15616" max="15616" width="11.5" style="54" customWidth="1"/>
    <col min="15617" max="15617" width="10" style="54" customWidth="1"/>
    <col min="15618" max="15618" width="18" style="54" customWidth="1"/>
    <col min="15619" max="15619" width="10.3333333333333" style="54" customWidth="1"/>
    <col min="15620" max="15621" width="8.83333333333333" style="54" customWidth="1"/>
    <col min="15622" max="15622" width="13.5" style="54" customWidth="1"/>
    <col min="15623" max="15623" width="12.5" style="54" customWidth="1"/>
    <col min="15624" max="15624" width="11.3333333333333" style="54" customWidth="1"/>
    <col min="15625" max="15626" width="12.5" style="54" customWidth="1"/>
    <col min="15627" max="15868" width="9" style="54"/>
    <col min="15869" max="15869" width="2.83333333333333" style="54" customWidth="1"/>
    <col min="15870" max="15870" width="9" style="54" customWidth="1"/>
    <col min="15871" max="15871" width="12.5" style="54" customWidth="1"/>
    <col min="15872" max="15872" width="11.5" style="54" customWidth="1"/>
    <col min="15873" max="15873" width="10" style="54" customWidth="1"/>
    <col min="15874" max="15874" width="18" style="54" customWidth="1"/>
    <col min="15875" max="15875" width="10.3333333333333" style="54" customWidth="1"/>
    <col min="15876" max="15877" width="8.83333333333333" style="54" customWidth="1"/>
    <col min="15878" max="15878" width="13.5" style="54" customWidth="1"/>
    <col min="15879" max="15879" width="12.5" style="54" customWidth="1"/>
    <col min="15880" max="15880" width="11.3333333333333" style="54" customWidth="1"/>
    <col min="15881" max="15882" width="12.5" style="54" customWidth="1"/>
    <col min="15883" max="16124" width="9" style="54"/>
    <col min="16125" max="16125" width="2.83333333333333" style="54" customWidth="1"/>
    <col min="16126" max="16126" width="9" style="54" customWidth="1"/>
    <col min="16127" max="16127" width="12.5" style="54" customWidth="1"/>
    <col min="16128" max="16128" width="11.5" style="54" customWidth="1"/>
    <col min="16129" max="16129" width="10" style="54" customWidth="1"/>
    <col min="16130" max="16130" width="18" style="54" customWidth="1"/>
    <col min="16131" max="16131" width="10.3333333333333" style="54" customWidth="1"/>
    <col min="16132" max="16133" width="8.83333333333333" style="54" customWidth="1"/>
    <col min="16134" max="16134" width="13.5" style="54" customWidth="1"/>
    <col min="16135" max="16135" width="12.5" style="54" customWidth="1"/>
    <col min="16136" max="16136" width="11.3333333333333" style="54" customWidth="1"/>
    <col min="16137" max="16138" width="12.5" style="54" customWidth="1"/>
    <col min="16139" max="16384" width="9" style="54"/>
  </cols>
  <sheetData>
    <row r="1" s="48" customFormat="1" ht="73" customHeight="1" spans="2:11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</row>
    <row r="2" s="48" customFormat="1" spans="2:11">
      <c r="B2" s="59" t="s">
        <v>1</v>
      </c>
      <c r="C2" s="60" t="s">
        <v>2</v>
      </c>
      <c r="D2" s="61" t="s">
        <v>3</v>
      </c>
      <c r="E2" s="60"/>
      <c r="F2" s="59" t="s">
        <v>4</v>
      </c>
      <c r="G2" s="62"/>
      <c r="H2" s="63"/>
      <c r="I2" s="63"/>
      <c r="J2" s="63"/>
      <c r="K2" s="125"/>
    </row>
    <row r="3" s="48" customFormat="1" spans="2:11">
      <c r="B3" s="64" t="s">
        <v>5</v>
      </c>
      <c r="C3" s="65" t="s">
        <v>6</v>
      </c>
      <c r="D3" s="61" t="s">
        <v>7</v>
      </c>
      <c r="E3" s="66"/>
      <c r="F3" s="64" t="s">
        <v>8</v>
      </c>
      <c r="G3" s="62"/>
      <c r="H3" s="63"/>
      <c r="I3" s="63"/>
      <c r="J3" s="63"/>
      <c r="K3" s="125"/>
    </row>
    <row r="4" s="49" customFormat="1" ht="17.25" spans="2:11">
      <c r="B4" s="67"/>
      <c r="C4" s="67"/>
      <c r="D4" s="67"/>
      <c r="E4" s="67"/>
      <c r="F4" s="67"/>
      <c r="G4" s="67"/>
      <c r="H4" s="67"/>
      <c r="I4" s="67"/>
      <c r="J4" s="67"/>
      <c r="K4" s="67"/>
    </row>
    <row r="5" s="50" customFormat="1" ht="17.25" spans="2:11">
      <c r="B5" s="68" t="s">
        <v>9</v>
      </c>
      <c r="C5" s="69" t="s">
        <v>10</v>
      </c>
      <c r="D5" s="70" t="s">
        <v>11</v>
      </c>
      <c r="E5" s="71" t="s">
        <v>12</v>
      </c>
      <c r="F5" s="71" t="s">
        <v>13</v>
      </c>
      <c r="G5" s="72" t="s">
        <v>14</v>
      </c>
      <c r="H5" s="71" t="s">
        <v>13</v>
      </c>
      <c r="I5" s="71" t="s">
        <v>15</v>
      </c>
      <c r="J5" s="71" t="s">
        <v>16</v>
      </c>
      <c r="K5" s="126" t="s">
        <v>17</v>
      </c>
    </row>
    <row r="6" s="51" customFormat="1" spans="2:11">
      <c r="B6" s="73" t="s">
        <v>18</v>
      </c>
      <c r="C6" s="74" t="s">
        <v>19</v>
      </c>
      <c r="D6" s="74" t="s">
        <v>20</v>
      </c>
      <c r="E6" s="75">
        <v>1</v>
      </c>
      <c r="F6" s="76" t="s">
        <v>21</v>
      </c>
      <c r="G6" s="75">
        <v>1</v>
      </c>
      <c r="H6" s="76" t="s">
        <v>21</v>
      </c>
      <c r="I6" s="127">
        <v>577972</v>
      </c>
      <c r="J6" s="127">
        <f>E6*G6*I6</f>
        <v>577972</v>
      </c>
      <c r="K6" s="128"/>
    </row>
    <row r="7" s="51" customFormat="1" spans="2:11">
      <c r="B7" s="77"/>
      <c r="C7" s="78" t="s">
        <v>22</v>
      </c>
      <c r="D7" s="78"/>
      <c r="E7" s="79">
        <v>1</v>
      </c>
      <c r="F7" s="80" t="s">
        <v>10</v>
      </c>
      <c r="G7" s="81">
        <v>1</v>
      </c>
      <c r="H7" s="80" t="s">
        <v>23</v>
      </c>
      <c r="I7" s="84">
        <v>8000</v>
      </c>
      <c r="J7" s="84">
        <f>E7*G7*I7</f>
        <v>8000</v>
      </c>
      <c r="K7" s="129"/>
    </row>
    <row r="8" s="51" customFormat="1" ht="17.25" spans="2:11">
      <c r="B8" s="82"/>
      <c r="C8" s="83" t="s">
        <v>24</v>
      </c>
      <c r="D8" s="83"/>
      <c r="E8" s="83"/>
      <c r="F8" s="83"/>
      <c r="G8" s="83"/>
      <c r="H8" s="83"/>
      <c r="I8" s="87"/>
      <c r="J8" s="130">
        <f>SUM(J6:J7)</f>
        <v>585972</v>
      </c>
      <c r="K8" s="131"/>
    </row>
    <row r="9" s="51" customFormat="1" spans="2:11">
      <c r="B9" s="73" t="s">
        <v>25</v>
      </c>
      <c r="C9" s="74" t="s">
        <v>26</v>
      </c>
      <c r="D9" s="84"/>
      <c r="E9" s="75">
        <v>1</v>
      </c>
      <c r="F9" s="76" t="s">
        <v>10</v>
      </c>
      <c r="G9" s="75">
        <v>1</v>
      </c>
      <c r="H9" s="76" t="s">
        <v>23</v>
      </c>
      <c r="I9" s="127">
        <v>851661.5</v>
      </c>
      <c r="J9" s="127">
        <f>E9*G9*I9</f>
        <v>851661.5</v>
      </c>
      <c r="K9" s="132" t="s">
        <v>27</v>
      </c>
    </row>
    <row r="10" s="51" customFormat="1" ht="17.25" spans="2:11">
      <c r="B10" s="82"/>
      <c r="C10" s="85" t="s">
        <v>28</v>
      </c>
      <c r="D10" s="85"/>
      <c r="E10" s="85"/>
      <c r="F10" s="85"/>
      <c r="G10" s="85"/>
      <c r="H10" s="85"/>
      <c r="I10" s="133"/>
      <c r="J10" s="134">
        <f>SUM(J9:J9)</f>
        <v>851661.5</v>
      </c>
      <c r="K10" s="135"/>
    </row>
    <row r="11" s="51" customFormat="1" spans="2:11">
      <c r="B11" s="86"/>
      <c r="C11" s="78" t="s">
        <v>29</v>
      </c>
      <c r="D11" s="78" t="s">
        <v>30</v>
      </c>
      <c r="E11" s="79">
        <v>1</v>
      </c>
      <c r="F11" s="79" t="s">
        <v>21</v>
      </c>
      <c r="G11" s="79">
        <v>1</v>
      </c>
      <c r="H11" s="79" t="s">
        <v>23</v>
      </c>
      <c r="I11" s="84">
        <v>30000</v>
      </c>
      <c r="J11" s="84">
        <f>E11*G11*I11</f>
        <v>30000</v>
      </c>
      <c r="K11" s="129" t="s">
        <v>31</v>
      </c>
    </row>
    <row r="12" s="51" customFormat="1" ht="17.25" spans="2:11">
      <c r="B12" s="82"/>
      <c r="C12" s="87" t="s">
        <v>32</v>
      </c>
      <c r="D12" s="88"/>
      <c r="E12" s="88"/>
      <c r="F12" s="88"/>
      <c r="G12" s="88"/>
      <c r="H12" s="88"/>
      <c r="I12" s="88"/>
      <c r="J12" s="130">
        <f>SUM(J11:J11)</f>
        <v>30000</v>
      </c>
      <c r="K12" s="131"/>
    </row>
    <row r="13" s="51" customFormat="1" spans="2:11">
      <c r="B13" s="86"/>
      <c r="C13" s="89" t="s">
        <v>33</v>
      </c>
      <c r="D13" s="90"/>
      <c r="E13" s="79">
        <v>1</v>
      </c>
      <c r="F13" s="80" t="s">
        <v>10</v>
      </c>
      <c r="G13" s="79">
        <v>1</v>
      </c>
      <c r="H13" s="80" t="s">
        <v>23</v>
      </c>
      <c r="I13" s="84">
        <v>95736</v>
      </c>
      <c r="J13" s="84">
        <f>E13*G13*I13</f>
        <v>95736</v>
      </c>
      <c r="K13" s="129"/>
    </row>
    <row r="14" s="51" customFormat="1" ht="17.25" spans="2:11">
      <c r="B14" s="82"/>
      <c r="C14" s="83" t="s">
        <v>34</v>
      </c>
      <c r="D14" s="83"/>
      <c r="E14" s="83"/>
      <c r="F14" s="83"/>
      <c r="G14" s="83"/>
      <c r="H14" s="83"/>
      <c r="I14" s="87"/>
      <c r="J14" s="130">
        <f>SUM(J13:J13)</f>
        <v>95736</v>
      </c>
      <c r="K14" s="131"/>
    </row>
    <row r="15" s="51" customFormat="1" spans="2:11">
      <c r="B15" s="73" t="s">
        <v>35</v>
      </c>
      <c r="C15" s="91" t="s">
        <v>36</v>
      </c>
      <c r="D15" s="92"/>
      <c r="E15" s="92"/>
      <c r="F15" s="92"/>
      <c r="G15" s="92"/>
      <c r="H15" s="92"/>
      <c r="I15" s="92"/>
      <c r="J15" s="92"/>
      <c r="K15" s="136"/>
    </row>
    <row r="16" s="51" customFormat="1" spans="2:11">
      <c r="B16" s="93"/>
      <c r="C16" s="94" t="s">
        <v>37</v>
      </c>
      <c r="D16" s="84" t="s">
        <v>38</v>
      </c>
      <c r="E16" s="95">
        <v>6</v>
      </c>
      <c r="F16" s="80" t="s">
        <v>21</v>
      </c>
      <c r="G16" s="79">
        <v>1</v>
      </c>
      <c r="H16" s="80" t="s">
        <v>39</v>
      </c>
      <c r="I16" s="84">
        <v>10000</v>
      </c>
      <c r="J16" s="84">
        <f t="shared" ref="J16:J25" si="0">E16*G16*I16</f>
        <v>60000</v>
      </c>
      <c r="K16" s="137"/>
    </row>
    <row r="17" s="51" customFormat="1" spans="2:11">
      <c r="B17" s="93"/>
      <c r="C17" s="94" t="s">
        <v>40</v>
      </c>
      <c r="D17" s="96" t="s">
        <v>41</v>
      </c>
      <c r="E17" s="95">
        <v>6</v>
      </c>
      <c r="F17" s="80" t="s">
        <v>42</v>
      </c>
      <c r="G17" s="79">
        <v>1</v>
      </c>
      <c r="H17" s="80" t="s">
        <v>39</v>
      </c>
      <c r="I17" s="84">
        <v>1200</v>
      </c>
      <c r="J17" s="138">
        <f t="shared" si="0"/>
        <v>7200</v>
      </c>
      <c r="K17" s="139"/>
    </row>
    <row r="18" s="51" customFormat="1" spans="2:11">
      <c r="B18" s="93"/>
      <c r="C18" s="94" t="s">
        <v>43</v>
      </c>
      <c r="D18" s="96" t="s">
        <v>44</v>
      </c>
      <c r="E18" s="95">
        <v>10</v>
      </c>
      <c r="F18" s="80" t="s">
        <v>45</v>
      </c>
      <c r="G18" s="79">
        <v>1</v>
      </c>
      <c r="H18" s="80" t="s">
        <v>39</v>
      </c>
      <c r="I18" s="84">
        <v>500</v>
      </c>
      <c r="J18" s="138">
        <f t="shared" si="0"/>
        <v>5000</v>
      </c>
      <c r="K18" s="140"/>
    </row>
    <row r="19" s="51" customFormat="1" spans="2:11">
      <c r="B19" s="93"/>
      <c r="C19" s="94" t="s">
        <v>46</v>
      </c>
      <c r="D19" s="96" t="s">
        <v>47</v>
      </c>
      <c r="E19" s="95">
        <v>8</v>
      </c>
      <c r="F19" s="80" t="s">
        <v>45</v>
      </c>
      <c r="G19" s="79">
        <v>1</v>
      </c>
      <c r="H19" s="80" t="s">
        <v>39</v>
      </c>
      <c r="I19" s="84">
        <v>500</v>
      </c>
      <c r="J19" s="138">
        <f t="shared" si="0"/>
        <v>4000</v>
      </c>
      <c r="K19" s="140"/>
    </row>
    <row r="20" s="51" customFormat="1" spans="2:11">
      <c r="B20" s="93"/>
      <c r="C20" s="94" t="s">
        <v>48</v>
      </c>
      <c r="D20" s="96" t="s">
        <v>49</v>
      </c>
      <c r="E20" s="95">
        <v>20</v>
      </c>
      <c r="F20" s="80" t="s">
        <v>45</v>
      </c>
      <c r="G20" s="79">
        <v>1</v>
      </c>
      <c r="H20" s="80" t="s">
        <v>39</v>
      </c>
      <c r="I20" s="84">
        <v>200</v>
      </c>
      <c r="J20" s="138">
        <f t="shared" si="0"/>
        <v>4000</v>
      </c>
      <c r="K20" s="139"/>
    </row>
    <row r="21" s="51" customFormat="1" spans="2:11">
      <c r="B21" s="93"/>
      <c r="C21" s="94" t="s">
        <v>50</v>
      </c>
      <c r="D21" s="96" t="s">
        <v>51</v>
      </c>
      <c r="E21" s="95">
        <v>1</v>
      </c>
      <c r="F21" s="80" t="s">
        <v>52</v>
      </c>
      <c r="G21" s="79">
        <v>1</v>
      </c>
      <c r="H21" s="80" t="s">
        <v>39</v>
      </c>
      <c r="I21" s="84">
        <v>1500</v>
      </c>
      <c r="J21" s="138">
        <f t="shared" si="0"/>
        <v>1500</v>
      </c>
      <c r="K21" s="140"/>
    </row>
    <row r="22" s="51" customFormat="1" spans="2:11">
      <c r="B22" s="93"/>
      <c r="C22" s="97" t="s">
        <v>53</v>
      </c>
      <c r="D22" s="94" t="s">
        <v>54</v>
      </c>
      <c r="E22" s="98">
        <v>6</v>
      </c>
      <c r="F22" s="99" t="s">
        <v>42</v>
      </c>
      <c r="G22" s="79">
        <v>1</v>
      </c>
      <c r="H22" s="80" t="s">
        <v>39</v>
      </c>
      <c r="I22" s="84">
        <v>200</v>
      </c>
      <c r="J22" s="138">
        <f t="shared" si="0"/>
        <v>1200</v>
      </c>
      <c r="K22" s="139"/>
    </row>
    <row r="23" s="51" customFormat="1" spans="2:11">
      <c r="B23" s="93"/>
      <c r="C23" s="100" t="s">
        <v>55</v>
      </c>
      <c r="D23" s="101" t="s">
        <v>56</v>
      </c>
      <c r="E23" s="102">
        <v>200</v>
      </c>
      <c r="F23" s="99" t="s">
        <v>57</v>
      </c>
      <c r="G23" s="79">
        <v>1</v>
      </c>
      <c r="H23" s="80" t="s">
        <v>39</v>
      </c>
      <c r="I23" s="84">
        <v>80</v>
      </c>
      <c r="J23" s="138">
        <f t="shared" si="0"/>
        <v>16000</v>
      </c>
      <c r="K23" s="140"/>
    </row>
    <row r="24" s="51" customFormat="1" spans="2:11">
      <c r="B24" s="93"/>
      <c r="C24" s="97" t="s">
        <v>58</v>
      </c>
      <c r="D24" s="97" t="s">
        <v>59</v>
      </c>
      <c r="E24" s="103">
        <v>2</v>
      </c>
      <c r="F24" s="99" t="s">
        <v>42</v>
      </c>
      <c r="G24" s="79">
        <v>1</v>
      </c>
      <c r="H24" s="80" t="s">
        <v>39</v>
      </c>
      <c r="I24" s="84">
        <v>500</v>
      </c>
      <c r="J24" s="138">
        <f t="shared" si="0"/>
        <v>1000</v>
      </c>
      <c r="K24" s="140"/>
    </row>
    <row r="25" s="51" customFormat="1" spans="2:11">
      <c r="B25" s="93"/>
      <c r="C25" s="104" t="s">
        <v>60</v>
      </c>
      <c r="D25" s="104" t="s">
        <v>61</v>
      </c>
      <c r="E25" s="105">
        <v>6</v>
      </c>
      <c r="F25" s="106" t="s">
        <v>42</v>
      </c>
      <c r="G25" s="79">
        <v>1</v>
      </c>
      <c r="H25" s="106" t="s">
        <v>23</v>
      </c>
      <c r="I25" s="84">
        <v>50</v>
      </c>
      <c r="J25" s="138">
        <f t="shared" si="0"/>
        <v>300</v>
      </c>
      <c r="K25" s="141"/>
    </row>
    <row r="26" s="51" customFormat="1" spans="2:11">
      <c r="B26" s="93"/>
      <c r="C26" s="107" t="s">
        <v>62</v>
      </c>
      <c r="D26" s="108"/>
      <c r="E26" s="108"/>
      <c r="F26" s="108"/>
      <c r="G26" s="108"/>
      <c r="H26" s="108"/>
      <c r="I26" s="108"/>
      <c r="J26" s="108"/>
      <c r="K26" s="142"/>
    </row>
    <row r="27" s="51" customFormat="1" spans="2:11">
      <c r="B27" s="93"/>
      <c r="C27" s="109" t="s">
        <v>63</v>
      </c>
      <c r="D27" s="94" t="s">
        <v>64</v>
      </c>
      <c r="E27" s="110">
        <v>90</v>
      </c>
      <c r="F27" s="80" t="s">
        <v>65</v>
      </c>
      <c r="G27" s="111">
        <v>1</v>
      </c>
      <c r="H27" s="99" t="s">
        <v>23</v>
      </c>
      <c r="I27" s="84">
        <v>600</v>
      </c>
      <c r="J27" s="138">
        <f t="shared" ref="J27:J34" si="1">E27*G27*I27</f>
        <v>54000</v>
      </c>
      <c r="K27" s="140"/>
    </row>
    <row r="28" s="51" customFormat="1" spans="2:11">
      <c r="B28" s="93"/>
      <c r="C28" s="109" t="s">
        <v>66</v>
      </c>
      <c r="D28" s="94" t="s">
        <v>67</v>
      </c>
      <c r="E28" s="112">
        <v>2</v>
      </c>
      <c r="F28" s="80" t="s">
        <v>42</v>
      </c>
      <c r="G28" s="111">
        <v>1</v>
      </c>
      <c r="H28" s="99" t="s">
        <v>23</v>
      </c>
      <c r="I28" s="84">
        <v>1200</v>
      </c>
      <c r="J28" s="138">
        <f t="shared" si="1"/>
        <v>2400</v>
      </c>
      <c r="K28" s="140"/>
    </row>
    <row r="29" s="51" customFormat="1" spans="2:11">
      <c r="B29" s="93"/>
      <c r="C29" s="109" t="s">
        <v>68</v>
      </c>
      <c r="D29" s="94" t="s">
        <v>69</v>
      </c>
      <c r="E29" s="112">
        <v>1</v>
      </c>
      <c r="F29" s="80" t="s">
        <v>70</v>
      </c>
      <c r="G29" s="111">
        <v>1</v>
      </c>
      <c r="H29" s="99" t="s">
        <v>23</v>
      </c>
      <c r="I29" s="84">
        <v>15000</v>
      </c>
      <c r="J29" s="138">
        <f t="shared" si="1"/>
        <v>15000</v>
      </c>
      <c r="K29" s="139"/>
    </row>
    <row r="30" s="51" customFormat="1" spans="2:11">
      <c r="B30" s="93"/>
      <c r="C30" s="113" t="s">
        <v>71</v>
      </c>
      <c r="D30" s="94" t="s">
        <v>72</v>
      </c>
      <c r="E30" s="112">
        <v>1</v>
      </c>
      <c r="F30" s="80" t="s">
        <v>42</v>
      </c>
      <c r="G30" s="111">
        <v>1</v>
      </c>
      <c r="H30" s="99" t="s">
        <v>39</v>
      </c>
      <c r="I30" s="84">
        <v>600</v>
      </c>
      <c r="J30" s="138">
        <f t="shared" si="1"/>
        <v>600</v>
      </c>
      <c r="K30" s="139"/>
    </row>
    <row r="31" s="51" customFormat="1" spans="2:11">
      <c r="B31" s="93"/>
      <c r="C31" s="113" t="s">
        <v>73</v>
      </c>
      <c r="D31" s="94" t="s">
        <v>74</v>
      </c>
      <c r="E31" s="112">
        <v>4</v>
      </c>
      <c r="F31" s="80" t="s">
        <v>75</v>
      </c>
      <c r="G31" s="111">
        <v>1</v>
      </c>
      <c r="H31" s="99" t="s">
        <v>39</v>
      </c>
      <c r="I31" s="84">
        <v>500</v>
      </c>
      <c r="J31" s="138">
        <f t="shared" si="1"/>
        <v>2000</v>
      </c>
      <c r="K31" s="140"/>
    </row>
    <row r="32" s="51" customFormat="1" spans="2:11">
      <c r="B32" s="93"/>
      <c r="C32" s="114" t="s">
        <v>76</v>
      </c>
      <c r="D32" s="97" t="s">
        <v>77</v>
      </c>
      <c r="E32" s="112">
        <v>4</v>
      </c>
      <c r="F32" s="99" t="s">
        <v>75</v>
      </c>
      <c r="G32" s="111">
        <v>1</v>
      </c>
      <c r="H32" s="99" t="s">
        <v>39</v>
      </c>
      <c r="I32" s="84">
        <v>900</v>
      </c>
      <c r="J32" s="138">
        <f t="shared" si="1"/>
        <v>3600</v>
      </c>
      <c r="K32" s="139"/>
    </row>
    <row r="33" s="51" customFormat="1" spans="2:11">
      <c r="B33" s="93"/>
      <c r="C33" s="94" t="s">
        <v>78</v>
      </c>
      <c r="D33" s="94" t="s">
        <v>51</v>
      </c>
      <c r="E33" s="112">
        <v>1</v>
      </c>
      <c r="F33" s="99" t="s">
        <v>52</v>
      </c>
      <c r="G33" s="111">
        <v>1</v>
      </c>
      <c r="H33" s="99" t="s">
        <v>39</v>
      </c>
      <c r="I33" s="84">
        <v>1500</v>
      </c>
      <c r="J33" s="138">
        <f t="shared" si="1"/>
        <v>1500</v>
      </c>
      <c r="K33" s="140"/>
    </row>
    <row r="34" s="51" customFormat="1" spans="2:11">
      <c r="B34" s="93"/>
      <c r="C34" s="94" t="s">
        <v>79</v>
      </c>
      <c r="D34" s="94" t="s">
        <v>80</v>
      </c>
      <c r="E34" s="112">
        <v>10</v>
      </c>
      <c r="F34" s="99" t="s">
        <v>70</v>
      </c>
      <c r="G34" s="111">
        <v>1</v>
      </c>
      <c r="H34" s="99" t="s">
        <v>39</v>
      </c>
      <c r="I34" s="84">
        <v>500</v>
      </c>
      <c r="J34" s="138">
        <f t="shared" si="1"/>
        <v>5000</v>
      </c>
      <c r="K34" s="140"/>
    </row>
    <row r="35" s="51" customFormat="1" spans="2:11">
      <c r="B35" s="93"/>
      <c r="C35" s="94" t="s">
        <v>81</v>
      </c>
      <c r="D35" s="94" t="s">
        <v>82</v>
      </c>
      <c r="E35" s="112">
        <v>8</v>
      </c>
      <c r="F35" s="99" t="s">
        <v>42</v>
      </c>
      <c r="G35" s="111">
        <v>1</v>
      </c>
      <c r="H35" s="99" t="s">
        <v>39</v>
      </c>
      <c r="I35" s="84">
        <v>200</v>
      </c>
      <c r="J35" s="138">
        <f t="shared" ref="J35:J65" si="2">E35*G35*I35</f>
        <v>1600</v>
      </c>
      <c r="K35" s="140"/>
    </row>
    <row r="36" s="51" customFormat="1" spans="2:11">
      <c r="B36" s="93"/>
      <c r="C36" s="94" t="s">
        <v>48</v>
      </c>
      <c r="D36" s="94" t="s">
        <v>49</v>
      </c>
      <c r="E36" s="103">
        <v>40</v>
      </c>
      <c r="F36" s="99" t="s">
        <v>45</v>
      </c>
      <c r="G36" s="111">
        <v>1</v>
      </c>
      <c r="H36" s="99" t="s">
        <v>39</v>
      </c>
      <c r="I36" s="84">
        <v>200</v>
      </c>
      <c r="J36" s="138">
        <f t="shared" si="2"/>
        <v>8000</v>
      </c>
      <c r="K36" s="140"/>
    </row>
    <row r="37" s="51" customFormat="1" spans="2:11">
      <c r="B37" s="93"/>
      <c r="C37" s="94" t="s">
        <v>43</v>
      </c>
      <c r="D37" s="94" t="s">
        <v>44</v>
      </c>
      <c r="E37" s="103">
        <v>30</v>
      </c>
      <c r="F37" s="99" t="s">
        <v>45</v>
      </c>
      <c r="G37" s="111">
        <v>1</v>
      </c>
      <c r="H37" s="99" t="s">
        <v>39</v>
      </c>
      <c r="I37" s="84">
        <v>500</v>
      </c>
      <c r="J37" s="138">
        <f t="shared" si="2"/>
        <v>15000</v>
      </c>
      <c r="K37" s="140"/>
    </row>
    <row r="38" s="51" customFormat="1" spans="2:11">
      <c r="B38" s="93"/>
      <c r="C38" s="94" t="s">
        <v>53</v>
      </c>
      <c r="D38" s="94" t="s">
        <v>83</v>
      </c>
      <c r="E38" s="103">
        <v>8</v>
      </c>
      <c r="F38" s="99" t="s">
        <v>42</v>
      </c>
      <c r="G38" s="111">
        <v>1</v>
      </c>
      <c r="H38" s="99" t="s">
        <v>39</v>
      </c>
      <c r="I38" s="84">
        <v>200</v>
      </c>
      <c r="J38" s="138">
        <f t="shared" si="2"/>
        <v>1600</v>
      </c>
      <c r="K38" s="140"/>
    </row>
    <row r="39" s="51" customFormat="1" spans="2:11">
      <c r="B39" s="93"/>
      <c r="C39" s="94" t="s">
        <v>84</v>
      </c>
      <c r="D39" s="94" t="s">
        <v>85</v>
      </c>
      <c r="E39" s="103">
        <v>4</v>
      </c>
      <c r="F39" s="99" t="s">
        <v>45</v>
      </c>
      <c r="G39" s="111">
        <v>1</v>
      </c>
      <c r="H39" s="99" t="s">
        <v>39</v>
      </c>
      <c r="I39" s="84">
        <v>200</v>
      </c>
      <c r="J39" s="138">
        <f t="shared" si="2"/>
        <v>800</v>
      </c>
      <c r="K39" s="140"/>
    </row>
    <row r="40" s="51" customFormat="1" spans="2:11">
      <c r="B40" s="93"/>
      <c r="C40" s="94" t="s">
        <v>86</v>
      </c>
      <c r="D40" s="94" t="s">
        <v>87</v>
      </c>
      <c r="E40" s="103">
        <v>20</v>
      </c>
      <c r="F40" s="99" t="s">
        <v>45</v>
      </c>
      <c r="G40" s="111">
        <v>1</v>
      </c>
      <c r="H40" s="99" t="s">
        <v>39</v>
      </c>
      <c r="I40" s="84">
        <v>500</v>
      </c>
      <c r="J40" s="138">
        <f t="shared" si="2"/>
        <v>10000</v>
      </c>
      <c r="K40" s="140"/>
    </row>
    <row r="41" s="51" customFormat="1" spans="2:11">
      <c r="B41" s="93"/>
      <c r="C41" s="94" t="s">
        <v>88</v>
      </c>
      <c r="D41" s="94" t="s">
        <v>89</v>
      </c>
      <c r="E41" s="103">
        <v>2</v>
      </c>
      <c r="F41" s="99" t="s">
        <v>42</v>
      </c>
      <c r="G41" s="111">
        <v>1</v>
      </c>
      <c r="H41" s="99" t="s">
        <v>39</v>
      </c>
      <c r="I41" s="84">
        <v>900</v>
      </c>
      <c r="J41" s="138">
        <f t="shared" si="2"/>
        <v>1800</v>
      </c>
      <c r="K41" s="139"/>
    </row>
    <row r="42" s="51" customFormat="1" spans="2:11">
      <c r="B42" s="93"/>
      <c r="C42" s="94" t="s">
        <v>90</v>
      </c>
      <c r="D42" s="94" t="s">
        <v>91</v>
      </c>
      <c r="E42" s="103">
        <v>30</v>
      </c>
      <c r="F42" s="99" t="s">
        <v>45</v>
      </c>
      <c r="G42" s="111">
        <v>1</v>
      </c>
      <c r="H42" s="99" t="s">
        <v>39</v>
      </c>
      <c r="I42" s="84">
        <v>200</v>
      </c>
      <c r="J42" s="138">
        <f t="shared" si="2"/>
        <v>6000</v>
      </c>
      <c r="K42" s="140"/>
    </row>
    <row r="43" s="51" customFormat="1" spans="2:11">
      <c r="B43" s="93"/>
      <c r="C43" s="94" t="s">
        <v>92</v>
      </c>
      <c r="D43" s="94" t="s">
        <v>93</v>
      </c>
      <c r="E43" s="103">
        <v>1</v>
      </c>
      <c r="F43" s="99" t="s">
        <v>70</v>
      </c>
      <c r="G43" s="111">
        <v>1</v>
      </c>
      <c r="H43" s="99" t="s">
        <v>39</v>
      </c>
      <c r="I43" s="84">
        <v>500</v>
      </c>
      <c r="J43" s="138">
        <f t="shared" si="2"/>
        <v>500</v>
      </c>
      <c r="K43" s="140"/>
    </row>
    <row r="44" s="51" customFormat="1" spans="2:11">
      <c r="B44" s="93"/>
      <c r="C44" s="94" t="s">
        <v>58</v>
      </c>
      <c r="D44" s="94" t="s">
        <v>59</v>
      </c>
      <c r="E44" s="103">
        <v>2</v>
      </c>
      <c r="F44" s="99" t="s">
        <v>70</v>
      </c>
      <c r="G44" s="111">
        <v>1</v>
      </c>
      <c r="H44" s="99" t="s">
        <v>39</v>
      </c>
      <c r="I44" s="84">
        <v>500</v>
      </c>
      <c r="J44" s="138">
        <f t="shared" si="2"/>
        <v>1000</v>
      </c>
      <c r="K44" s="140"/>
    </row>
    <row r="45" s="51" customFormat="1" spans="2:11">
      <c r="B45" s="93"/>
      <c r="C45" s="94" t="s">
        <v>94</v>
      </c>
      <c r="D45" s="94" t="s">
        <v>95</v>
      </c>
      <c r="E45" s="103">
        <v>6</v>
      </c>
      <c r="F45" s="99" t="s">
        <v>42</v>
      </c>
      <c r="G45" s="111">
        <v>1</v>
      </c>
      <c r="H45" s="99" t="s">
        <v>39</v>
      </c>
      <c r="I45" s="84">
        <v>500</v>
      </c>
      <c r="J45" s="138">
        <f t="shared" si="2"/>
        <v>3000</v>
      </c>
      <c r="K45" s="140"/>
    </row>
    <row r="46" s="51" customFormat="1" spans="2:11">
      <c r="B46" s="93"/>
      <c r="C46" s="97" t="s">
        <v>96</v>
      </c>
      <c r="D46" s="97" t="s">
        <v>97</v>
      </c>
      <c r="E46" s="103">
        <v>1</v>
      </c>
      <c r="F46" s="99" t="s">
        <v>21</v>
      </c>
      <c r="G46" s="111">
        <v>1</v>
      </c>
      <c r="H46" s="99" t="s">
        <v>39</v>
      </c>
      <c r="I46" s="84">
        <v>0</v>
      </c>
      <c r="J46" s="138">
        <f t="shared" si="2"/>
        <v>0</v>
      </c>
      <c r="K46" s="140"/>
    </row>
    <row r="47" s="51" customFormat="1" spans="2:11">
      <c r="B47" s="93"/>
      <c r="C47" s="115" t="s">
        <v>98</v>
      </c>
      <c r="D47" s="116" t="s">
        <v>99</v>
      </c>
      <c r="E47" s="103">
        <v>1</v>
      </c>
      <c r="F47" s="99" t="s">
        <v>52</v>
      </c>
      <c r="G47" s="111">
        <v>1</v>
      </c>
      <c r="H47" s="99" t="s">
        <v>39</v>
      </c>
      <c r="I47" s="84">
        <v>1500</v>
      </c>
      <c r="J47" s="138">
        <f t="shared" si="2"/>
        <v>1500</v>
      </c>
      <c r="K47" s="140"/>
    </row>
    <row r="48" s="51" customFormat="1" spans="2:11">
      <c r="B48" s="93"/>
      <c r="C48" s="117" t="s">
        <v>100</v>
      </c>
      <c r="D48" s="118" t="s">
        <v>101</v>
      </c>
      <c r="E48" s="103">
        <v>8</v>
      </c>
      <c r="F48" s="99" t="s">
        <v>42</v>
      </c>
      <c r="G48" s="111">
        <v>1</v>
      </c>
      <c r="H48" s="99" t="s">
        <v>39</v>
      </c>
      <c r="I48" s="84">
        <v>600</v>
      </c>
      <c r="J48" s="138">
        <f t="shared" si="2"/>
        <v>4800</v>
      </c>
      <c r="K48" s="140"/>
    </row>
    <row r="49" s="51" customFormat="1" spans="2:11">
      <c r="B49" s="93"/>
      <c r="C49" s="117" t="s">
        <v>102</v>
      </c>
      <c r="D49" s="119" t="s">
        <v>103</v>
      </c>
      <c r="E49" s="103">
        <v>10</v>
      </c>
      <c r="F49" s="99" t="s">
        <v>70</v>
      </c>
      <c r="G49" s="111">
        <v>1</v>
      </c>
      <c r="H49" s="99" t="s">
        <v>39</v>
      </c>
      <c r="I49" s="84">
        <v>800</v>
      </c>
      <c r="J49" s="138">
        <f t="shared" si="2"/>
        <v>8000</v>
      </c>
      <c r="K49" s="140"/>
    </row>
    <row r="50" s="51" customFormat="1" spans="2:11">
      <c r="B50" s="93"/>
      <c r="C50" s="117" t="s">
        <v>104</v>
      </c>
      <c r="D50" s="119" t="s">
        <v>105</v>
      </c>
      <c r="E50" s="103">
        <v>4</v>
      </c>
      <c r="F50" s="99" t="s">
        <v>70</v>
      </c>
      <c r="G50" s="111">
        <v>1</v>
      </c>
      <c r="H50" s="99" t="s">
        <v>39</v>
      </c>
      <c r="I50" s="84">
        <v>800</v>
      </c>
      <c r="J50" s="138">
        <f t="shared" si="2"/>
        <v>3200</v>
      </c>
      <c r="K50" s="140"/>
    </row>
    <row r="51" s="51" customFormat="1" spans="2:11">
      <c r="B51" s="93"/>
      <c r="C51" s="120" t="s">
        <v>106</v>
      </c>
      <c r="D51" s="121" t="s">
        <v>107</v>
      </c>
      <c r="E51" s="103">
        <v>10</v>
      </c>
      <c r="F51" s="99" t="s">
        <v>42</v>
      </c>
      <c r="G51" s="111">
        <v>1</v>
      </c>
      <c r="H51" s="99" t="s">
        <v>39</v>
      </c>
      <c r="I51" s="84">
        <v>800</v>
      </c>
      <c r="J51" s="138">
        <f t="shared" si="2"/>
        <v>8000</v>
      </c>
      <c r="K51" s="139"/>
    </row>
    <row r="52" s="51" customFormat="1" spans="2:11">
      <c r="B52" s="93"/>
      <c r="C52" s="120" t="s">
        <v>106</v>
      </c>
      <c r="D52" s="121" t="s">
        <v>108</v>
      </c>
      <c r="E52" s="103">
        <v>6</v>
      </c>
      <c r="F52" s="99" t="s">
        <v>42</v>
      </c>
      <c r="G52" s="111">
        <v>1</v>
      </c>
      <c r="H52" s="99" t="s">
        <v>39</v>
      </c>
      <c r="I52" s="84">
        <v>800</v>
      </c>
      <c r="J52" s="138">
        <f t="shared" si="2"/>
        <v>4800</v>
      </c>
      <c r="K52" s="140"/>
    </row>
    <row r="53" s="51" customFormat="1" spans="2:11">
      <c r="B53" s="93"/>
      <c r="C53" s="117" t="s">
        <v>109</v>
      </c>
      <c r="D53" s="122" t="s">
        <v>110</v>
      </c>
      <c r="E53" s="103">
        <v>10</v>
      </c>
      <c r="F53" s="99" t="s">
        <v>42</v>
      </c>
      <c r="G53" s="111">
        <v>1</v>
      </c>
      <c r="H53" s="99" t="s">
        <v>39</v>
      </c>
      <c r="I53" s="84">
        <v>200</v>
      </c>
      <c r="J53" s="138">
        <f t="shared" si="2"/>
        <v>2000</v>
      </c>
      <c r="K53" s="140"/>
    </row>
    <row r="54" s="51" customFormat="1" spans="2:11">
      <c r="B54" s="93"/>
      <c r="C54" s="117" t="s">
        <v>111</v>
      </c>
      <c r="D54" s="118" t="s">
        <v>112</v>
      </c>
      <c r="E54" s="103">
        <v>4</v>
      </c>
      <c r="F54" s="99" t="s">
        <v>42</v>
      </c>
      <c r="G54" s="111">
        <v>1</v>
      </c>
      <c r="H54" s="99" t="s">
        <v>39</v>
      </c>
      <c r="I54" s="84">
        <v>200</v>
      </c>
      <c r="J54" s="138">
        <f t="shared" si="2"/>
        <v>800</v>
      </c>
      <c r="K54" s="140"/>
    </row>
    <row r="55" s="51" customFormat="1" spans="2:11">
      <c r="B55" s="93"/>
      <c r="C55" s="117" t="s">
        <v>113</v>
      </c>
      <c r="D55" s="118" t="s">
        <v>114</v>
      </c>
      <c r="E55" s="103">
        <v>2</v>
      </c>
      <c r="F55" s="99" t="s">
        <v>42</v>
      </c>
      <c r="G55" s="111">
        <v>1</v>
      </c>
      <c r="H55" s="99" t="s">
        <v>39</v>
      </c>
      <c r="I55" s="84">
        <v>500</v>
      </c>
      <c r="J55" s="138">
        <f t="shared" si="2"/>
        <v>1000</v>
      </c>
      <c r="K55" s="140"/>
    </row>
    <row r="56" s="51" customFormat="1" spans="2:11">
      <c r="B56" s="86"/>
      <c r="C56" s="117" t="s">
        <v>115</v>
      </c>
      <c r="D56" s="116" t="s">
        <v>116</v>
      </c>
      <c r="E56" s="103">
        <v>2</v>
      </c>
      <c r="F56" s="80" t="s">
        <v>70</v>
      </c>
      <c r="G56" s="111">
        <v>1</v>
      </c>
      <c r="H56" s="99" t="s">
        <v>39</v>
      </c>
      <c r="I56" s="84">
        <v>800</v>
      </c>
      <c r="J56" s="138">
        <f t="shared" si="2"/>
        <v>1600</v>
      </c>
      <c r="K56" s="139"/>
    </row>
    <row r="57" s="51" customFormat="1" spans="2:11">
      <c r="B57" s="86"/>
      <c r="C57" s="117" t="s">
        <v>117</v>
      </c>
      <c r="D57" s="118" t="s">
        <v>118</v>
      </c>
      <c r="E57" s="103">
        <v>1</v>
      </c>
      <c r="F57" s="80" t="s">
        <v>75</v>
      </c>
      <c r="G57" s="111">
        <v>1</v>
      </c>
      <c r="H57" s="99" t="s">
        <v>39</v>
      </c>
      <c r="I57" s="84">
        <v>500</v>
      </c>
      <c r="J57" s="138">
        <f t="shared" si="2"/>
        <v>500</v>
      </c>
      <c r="K57" s="139"/>
    </row>
    <row r="58" s="51" customFormat="1" spans="2:11">
      <c r="B58" s="86"/>
      <c r="C58" s="100" t="s">
        <v>119</v>
      </c>
      <c r="D58" s="123" t="s">
        <v>120</v>
      </c>
      <c r="E58" s="103">
        <v>1</v>
      </c>
      <c r="F58" s="80" t="s">
        <v>21</v>
      </c>
      <c r="G58" s="111">
        <v>1</v>
      </c>
      <c r="H58" s="99" t="s">
        <v>39</v>
      </c>
      <c r="I58" s="84">
        <v>500</v>
      </c>
      <c r="J58" s="138">
        <f t="shared" si="2"/>
        <v>500</v>
      </c>
      <c r="K58" s="129"/>
    </row>
    <row r="59" s="51" customFormat="1" spans="2:11">
      <c r="B59" s="86"/>
      <c r="C59" s="100" t="s">
        <v>56</v>
      </c>
      <c r="D59" s="101" t="s">
        <v>56</v>
      </c>
      <c r="E59" s="124">
        <v>100</v>
      </c>
      <c r="F59" s="80" t="s">
        <v>57</v>
      </c>
      <c r="G59" s="111">
        <v>1</v>
      </c>
      <c r="H59" s="99" t="s">
        <v>39</v>
      </c>
      <c r="I59" s="84">
        <v>80</v>
      </c>
      <c r="J59" s="138">
        <f t="shared" si="2"/>
        <v>8000</v>
      </c>
      <c r="K59" s="129"/>
    </row>
    <row r="60" s="51" customFormat="1" spans="2:11">
      <c r="B60" s="86"/>
      <c r="C60" s="100" t="s">
        <v>121</v>
      </c>
      <c r="D60" s="100"/>
      <c r="E60" s="113">
        <v>1</v>
      </c>
      <c r="F60" s="80" t="s">
        <v>122</v>
      </c>
      <c r="G60" s="111">
        <v>2</v>
      </c>
      <c r="H60" s="99" t="s">
        <v>39</v>
      </c>
      <c r="I60" s="143">
        <v>500</v>
      </c>
      <c r="J60" s="138">
        <f t="shared" si="2"/>
        <v>1000</v>
      </c>
      <c r="K60" s="129"/>
    </row>
    <row r="61" s="51" customFormat="1" spans="2:11">
      <c r="B61" s="86"/>
      <c r="C61" s="100" t="s">
        <v>123</v>
      </c>
      <c r="D61" s="100"/>
      <c r="E61" s="113">
        <v>1</v>
      </c>
      <c r="F61" s="80" t="s">
        <v>122</v>
      </c>
      <c r="G61" s="111">
        <v>2</v>
      </c>
      <c r="H61" s="99" t="s">
        <v>39</v>
      </c>
      <c r="I61" s="143">
        <v>400</v>
      </c>
      <c r="J61" s="138">
        <f t="shared" si="2"/>
        <v>800</v>
      </c>
      <c r="K61" s="129"/>
    </row>
    <row r="62" s="51" customFormat="1" spans="2:11">
      <c r="B62" s="86"/>
      <c r="C62" s="100" t="s">
        <v>124</v>
      </c>
      <c r="D62" s="100"/>
      <c r="E62" s="113">
        <v>1</v>
      </c>
      <c r="F62" s="80" t="s">
        <v>122</v>
      </c>
      <c r="G62" s="111">
        <v>2</v>
      </c>
      <c r="H62" s="99" t="s">
        <v>39</v>
      </c>
      <c r="I62" s="143">
        <v>400</v>
      </c>
      <c r="J62" s="138">
        <f t="shared" si="2"/>
        <v>800</v>
      </c>
      <c r="K62" s="129"/>
    </row>
    <row r="63" s="51" customFormat="1" spans="2:11">
      <c r="B63" s="86"/>
      <c r="C63" s="100" t="s">
        <v>125</v>
      </c>
      <c r="D63" s="100"/>
      <c r="E63" s="113">
        <v>1</v>
      </c>
      <c r="F63" s="80" t="s">
        <v>122</v>
      </c>
      <c r="G63" s="111">
        <v>2</v>
      </c>
      <c r="H63" s="99" t="s">
        <v>39</v>
      </c>
      <c r="I63" s="143">
        <v>400</v>
      </c>
      <c r="J63" s="138">
        <f t="shared" si="2"/>
        <v>800</v>
      </c>
      <c r="K63" s="129"/>
    </row>
    <row r="64" s="51" customFormat="1" spans="2:11">
      <c r="B64" s="86"/>
      <c r="C64" s="100" t="s">
        <v>126</v>
      </c>
      <c r="D64" s="100"/>
      <c r="E64" s="113">
        <v>14</v>
      </c>
      <c r="F64" s="80" t="s">
        <v>122</v>
      </c>
      <c r="G64" s="111">
        <v>2</v>
      </c>
      <c r="H64" s="99" t="s">
        <v>39</v>
      </c>
      <c r="I64" s="143">
        <v>300</v>
      </c>
      <c r="J64" s="138">
        <f t="shared" si="2"/>
        <v>8400</v>
      </c>
      <c r="K64" s="129"/>
    </row>
    <row r="65" s="51" customFormat="1" spans="2:11">
      <c r="B65" s="86"/>
      <c r="C65" s="100" t="s">
        <v>127</v>
      </c>
      <c r="D65" s="89" t="s">
        <v>128</v>
      </c>
      <c r="E65" s="79">
        <v>2</v>
      </c>
      <c r="F65" s="80" t="s">
        <v>129</v>
      </c>
      <c r="G65" s="79">
        <v>2</v>
      </c>
      <c r="H65" s="80" t="s">
        <v>130</v>
      </c>
      <c r="I65" s="84">
        <v>8000</v>
      </c>
      <c r="J65" s="138">
        <f t="shared" si="2"/>
        <v>32000</v>
      </c>
      <c r="K65" s="139"/>
    </row>
    <row r="66" s="51" customFormat="1" ht="17.25" spans="2:11">
      <c r="B66" s="82"/>
      <c r="C66" s="85" t="s">
        <v>131</v>
      </c>
      <c r="D66" s="85"/>
      <c r="E66" s="85"/>
      <c r="F66" s="85"/>
      <c r="G66" s="85"/>
      <c r="H66" s="85"/>
      <c r="I66" s="133"/>
      <c r="J66" s="134">
        <f>SUM(J16:J65)</f>
        <v>322100</v>
      </c>
      <c r="K66" s="135"/>
    </row>
    <row r="67" s="51" customFormat="1" spans="2:11">
      <c r="B67" s="144" t="s">
        <v>132</v>
      </c>
      <c r="C67" s="145" t="s">
        <v>133</v>
      </c>
      <c r="D67" s="146"/>
      <c r="E67" s="146"/>
      <c r="F67" s="146"/>
      <c r="G67" s="146"/>
      <c r="H67" s="146"/>
      <c r="I67" s="146"/>
      <c r="J67" s="146"/>
      <c r="K67" s="183"/>
    </row>
    <row r="68" s="51" customFormat="1" ht="26" spans="2:11">
      <c r="B68" s="77"/>
      <c r="C68" s="147" t="s">
        <v>134</v>
      </c>
      <c r="D68" s="147" t="s">
        <v>135</v>
      </c>
      <c r="E68" s="98">
        <v>6</v>
      </c>
      <c r="F68" s="99" t="s">
        <v>42</v>
      </c>
      <c r="G68" s="111">
        <v>1</v>
      </c>
      <c r="H68" s="99" t="s">
        <v>23</v>
      </c>
      <c r="I68" s="84">
        <v>8000</v>
      </c>
      <c r="J68" s="138">
        <f t="shared" ref="J68:J72" si="3">E68*G68*I68</f>
        <v>48000</v>
      </c>
      <c r="K68" s="139"/>
    </row>
    <row r="69" s="51" customFormat="1" spans="2:11">
      <c r="B69" s="77"/>
      <c r="C69" s="94" t="s">
        <v>136</v>
      </c>
      <c r="D69" s="94" t="s">
        <v>55</v>
      </c>
      <c r="E69" s="103">
        <v>120</v>
      </c>
      <c r="F69" s="99" t="s">
        <v>57</v>
      </c>
      <c r="G69" s="111">
        <v>1</v>
      </c>
      <c r="H69" s="99" t="s">
        <v>23</v>
      </c>
      <c r="I69" s="84">
        <v>80</v>
      </c>
      <c r="J69" s="138">
        <f t="shared" si="3"/>
        <v>9600</v>
      </c>
      <c r="K69" s="140"/>
    </row>
    <row r="70" s="51" customFormat="1" spans="2:11">
      <c r="B70" s="77"/>
      <c r="C70" s="97" t="s">
        <v>137</v>
      </c>
      <c r="D70" s="97" t="s">
        <v>138</v>
      </c>
      <c r="E70" s="148">
        <v>1</v>
      </c>
      <c r="F70" s="106" t="s">
        <v>21</v>
      </c>
      <c r="G70" s="149">
        <v>1</v>
      </c>
      <c r="H70" s="106" t="s">
        <v>23</v>
      </c>
      <c r="I70" s="184">
        <v>5000</v>
      </c>
      <c r="J70" s="185">
        <f t="shared" si="3"/>
        <v>5000</v>
      </c>
      <c r="K70" s="139"/>
    </row>
    <row r="71" s="51" customFormat="1" ht="26" spans="2:11">
      <c r="B71" s="77"/>
      <c r="C71" s="100" t="s">
        <v>139</v>
      </c>
      <c r="D71" s="100" t="s">
        <v>140</v>
      </c>
      <c r="E71" s="95">
        <v>6</v>
      </c>
      <c r="F71" s="80" t="s">
        <v>42</v>
      </c>
      <c r="G71" s="79">
        <v>1</v>
      </c>
      <c r="H71" s="80" t="s">
        <v>23</v>
      </c>
      <c r="I71" s="84">
        <v>4000</v>
      </c>
      <c r="J71" s="84">
        <f t="shared" si="3"/>
        <v>24000</v>
      </c>
      <c r="K71" s="139"/>
    </row>
    <row r="72" s="51" customFormat="1" spans="2:11">
      <c r="B72" s="77"/>
      <c r="C72" s="100" t="s">
        <v>141</v>
      </c>
      <c r="D72" s="100" t="s">
        <v>142</v>
      </c>
      <c r="E72" s="95">
        <v>240</v>
      </c>
      <c r="F72" s="80" t="s">
        <v>65</v>
      </c>
      <c r="G72" s="79">
        <v>1</v>
      </c>
      <c r="H72" s="80" t="s">
        <v>23</v>
      </c>
      <c r="I72" s="84">
        <v>60</v>
      </c>
      <c r="J72" s="84">
        <f t="shared" si="3"/>
        <v>14400</v>
      </c>
      <c r="K72" s="186"/>
    </row>
    <row r="73" s="51" customFormat="1" ht="26" spans="2:11">
      <c r="B73" s="77"/>
      <c r="C73" s="100" t="s">
        <v>143</v>
      </c>
      <c r="D73" s="100" t="s">
        <v>144</v>
      </c>
      <c r="E73" s="95">
        <v>6</v>
      </c>
      <c r="F73" s="80" t="s">
        <v>42</v>
      </c>
      <c r="G73" s="79">
        <v>1</v>
      </c>
      <c r="H73" s="80" t="s">
        <v>23</v>
      </c>
      <c r="I73" s="84">
        <v>2500</v>
      </c>
      <c r="J73" s="84">
        <v>0</v>
      </c>
      <c r="K73" s="187" t="s">
        <v>145</v>
      </c>
    </row>
    <row r="74" s="51" customFormat="1" spans="2:11">
      <c r="B74" s="77"/>
      <c r="C74" s="100" t="s">
        <v>146</v>
      </c>
      <c r="D74" s="100" t="s">
        <v>147</v>
      </c>
      <c r="E74" s="95">
        <v>1</v>
      </c>
      <c r="F74" s="80" t="s">
        <v>52</v>
      </c>
      <c r="G74" s="79">
        <v>1</v>
      </c>
      <c r="H74" s="80" t="s">
        <v>23</v>
      </c>
      <c r="I74" s="84">
        <v>30000</v>
      </c>
      <c r="J74" s="84">
        <v>0</v>
      </c>
      <c r="K74" s="188"/>
    </row>
    <row r="75" s="51" customFormat="1" spans="2:11">
      <c r="B75" s="77"/>
      <c r="C75" s="100" t="s">
        <v>73</v>
      </c>
      <c r="D75" s="150"/>
      <c r="E75" s="78">
        <v>2</v>
      </c>
      <c r="F75" s="78" t="s">
        <v>75</v>
      </c>
      <c r="G75" s="78">
        <v>1</v>
      </c>
      <c r="H75" s="78" t="s">
        <v>23</v>
      </c>
      <c r="I75" s="84">
        <v>500</v>
      </c>
      <c r="J75" s="84">
        <v>0</v>
      </c>
      <c r="K75" s="188"/>
    </row>
    <row r="76" s="51" customFormat="1" ht="26" spans="2:11">
      <c r="B76" s="77"/>
      <c r="C76" s="100" t="s">
        <v>148</v>
      </c>
      <c r="D76" s="78" t="s">
        <v>149</v>
      </c>
      <c r="E76" s="78">
        <v>1</v>
      </c>
      <c r="F76" s="78" t="s">
        <v>122</v>
      </c>
      <c r="G76" s="78">
        <v>1</v>
      </c>
      <c r="H76" s="78" t="s">
        <v>23</v>
      </c>
      <c r="I76" s="84">
        <v>6000</v>
      </c>
      <c r="J76" s="84">
        <v>0</v>
      </c>
      <c r="K76" s="189"/>
    </row>
    <row r="77" s="51" customFormat="1" spans="2:11">
      <c r="B77" s="77"/>
      <c r="C77" s="151" t="s">
        <v>62</v>
      </c>
      <c r="D77" s="152"/>
      <c r="E77" s="152"/>
      <c r="F77" s="152"/>
      <c r="G77" s="152"/>
      <c r="H77" s="152"/>
      <c r="I77" s="152"/>
      <c r="J77" s="152"/>
      <c r="K77" s="190"/>
    </row>
    <row r="78" s="51" customFormat="1" spans="2:11">
      <c r="B78" s="77"/>
      <c r="C78" s="94" t="s">
        <v>150</v>
      </c>
      <c r="D78" s="94" t="s">
        <v>151</v>
      </c>
      <c r="E78" s="153">
        <v>1</v>
      </c>
      <c r="F78" s="99" t="s">
        <v>21</v>
      </c>
      <c r="G78" s="111">
        <v>1</v>
      </c>
      <c r="H78" s="99" t="s">
        <v>23</v>
      </c>
      <c r="I78" s="84">
        <v>25000</v>
      </c>
      <c r="J78" s="138">
        <v>0</v>
      </c>
      <c r="K78" s="187" t="s">
        <v>145</v>
      </c>
    </row>
    <row r="79" s="51" customFormat="1" spans="2:11">
      <c r="B79" s="77"/>
      <c r="C79" s="94" t="s">
        <v>152</v>
      </c>
      <c r="D79" s="94" t="s">
        <v>153</v>
      </c>
      <c r="E79" s="103">
        <v>1</v>
      </c>
      <c r="F79" s="99" t="s">
        <v>21</v>
      </c>
      <c r="G79" s="111">
        <v>1</v>
      </c>
      <c r="H79" s="99" t="s">
        <v>23</v>
      </c>
      <c r="I79" s="84">
        <v>4000</v>
      </c>
      <c r="J79" s="138">
        <v>0</v>
      </c>
      <c r="K79" s="188"/>
    </row>
    <row r="80" s="51" customFormat="1" spans="2:11">
      <c r="B80" s="77"/>
      <c r="C80" s="94" t="s">
        <v>154</v>
      </c>
      <c r="D80" s="94" t="s">
        <v>155</v>
      </c>
      <c r="E80" s="103">
        <v>21</v>
      </c>
      <c r="F80" s="99" t="s">
        <v>65</v>
      </c>
      <c r="G80" s="111">
        <v>1</v>
      </c>
      <c r="H80" s="99" t="s">
        <v>23</v>
      </c>
      <c r="I80" s="84">
        <v>450</v>
      </c>
      <c r="J80" s="138">
        <v>0</v>
      </c>
      <c r="K80" s="188"/>
    </row>
    <row r="81" s="51" customFormat="1" spans="2:11">
      <c r="B81" s="77"/>
      <c r="C81" s="94" t="s">
        <v>156</v>
      </c>
      <c r="D81" s="94" t="s">
        <v>157</v>
      </c>
      <c r="E81" s="103">
        <v>1</v>
      </c>
      <c r="F81" s="80" t="s">
        <v>42</v>
      </c>
      <c r="G81" s="111">
        <v>1</v>
      </c>
      <c r="H81" s="99" t="s">
        <v>23</v>
      </c>
      <c r="I81" s="84">
        <v>5000</v>
      </c>
      <c r="J81" s="138">
        <v>0</v>
      </c>
      <c r="K81" s="189"/>
    </row>
    <row r="82" s="51" customFormat="1" spans="2:11">
      <c r="B82" s="77"/>
      <c r="C82" s="154" t="s">
        <v>150</v>
      </c>
      <c r="D82" s="154" t="s">
        <v>158</v>
      </c>
      <c r="E82" s="155">
        <v>140</v>
      </c>
      <c r="F82" s="156" t="s">
        <v>65</v>
      </c>
      <c r="G82" s="157">
        <v>1</v>
      </c>
      <c r="H82" s="158" t="s">
        <v>23</v>
      </c>
      <c r="I82" s="191">
        <v>120</v>
      </c>
      <c r="J82" s="192">
        <f t="shared" ref="J82:J87" si="4">E82*G82*I82</f>
        <v>16800</v>
      </c>
      <c r="K82" s="139"/>
    </row>
    <row r="83" s="51" customFormat="1" spans="2:11">
      <c r="B83" s="77"/>
      <c r="C83" s="154" t="s">
        <v>159</v>
      </c>
      <c r="D83" s="154" t="s">
        <v>160</v>
      </c>
      <c r="E83" s="155">
        <v>140</v>
      </c>
      <c r="F83" s="156" t="s">
        <v>65</v>
      </c>
      <c r="G83" s="157">
        <v>1</v>
      </c>
      <c r="H83" s="158" t="s">
        <v>23</v>
      </c>
      <c r="I83" s="191">
        <v>50</v>
      </c>
      <c r="J83" s="192">
        <f t="shared" si="4"/>
        <v>7000</v>
      </c>
      <c r="K83" s="139"/>
    </row>
    <row r="84" s="51" customFormat="1" spans="2:11">
      <c r="B84" s="77"/>
      <c r="C84" s="154" t="s">
        <v>161</v>
      </c>
      <c r="D84" s="154" t="s">
        <v>162</v>
      </c>
      <c r="E84" s="155">
        <v>140</v>
      </c>
      <c r="F84" s="156" t="s">
        <v>65</v>
      </c>
      <c r="G84" s="157">
        <v>1</v>
      </c>
      <c r="H84" s="158" t="s">
        <v>23</v>
      </c>
      <c r="I84" s="191">
        <v>30</v>
      </c>
      <c r="J84" s="192">
        <f t="shared" si="4"/>
        <v>4200</v>
      </c>
      <c r="K84" s="139"/>
    </row>
    <row r="85" s="51" customFormat="1" spans="2:11">
      <c r="B85" s="77"/>
      <c r="C85" s="154" t="s">
        <v>163</v>
      </c>
      <c r="D85" s="154" t="s">
        <v>164</v>
      </c>
      <c r="E85" s="155">
        <v>20</v>
      </c>
      <c r="F85" s="156" t="s">
        <v>57</v>
      </c>
      <c r="G85" s="157">
        <v>1</v>
      </c>
      <c r="H85" s="158" t="s">
        <v>23</v>
      </c>
      <c r="I85" s="191">
        <v>220</v>
      </c>
      <c r="J85" s="192">
        <f t="shared" si="4"/>
        <v>4400</v>
      </c>
      <c r="K85" s="139"/>
    </row>
    <row r="86" s="51" customFormat="1" spans="2:11">
      <c r="B86" s="77"/>
      <c r="C86" s="154" t="s">
        <v>165</v>
      </c>
      <c r="D86" s="154" t="s">
        <v>166</v>
      </c>
      <c r="E86" s="155">
        <v>1</v>
      </c>
      <c r="F86" s="156" t="s">
        <v>21</v>
      </c>
      <c r="G86" s="157">
        <v>1</v>
      </c>
      <c r="H86" s="158" t="s">
        <v>23</v>
      </c>
      <c r="I86" s="191">
        <v>8000</v>
      </c>
      <c r="J86" s="192">
        <f t="shared" si="4"/>
        <v>8000</v>
      </c>
      <c r="K86" s="139"/>
    </row>
    <row r="87" s="51" customFormat="1" spans="2:11">
      <c r="B87" s="77"/>
      <c r="C87" s="154" t="s">
        <v>167</v>
      </c>
      <c r="D87" s="154" t="s">
        <v>168</v>
      </c>
      <c r="E87" s="155">
        <v>5</v>
      </c>
      <c r="F87" s="156" t="s">
        <v>42</v>
      </c>
      <c r="G87" s="157">
        <v>1</v>
      </c>
      <c r="H87" s="158" t="s">
        <v>23</v>
      </c>
      <c r="I87" s="191">
        <v>800</v>
      </c>
      <c r="J87" s="192">
        <f t="shared" si="4"/>
        <v>4000</v>
      </c>
      <c r="K87" s="139"/>
    </row>
    <row r="88" s="51" customFormat="1" spans="2:11">
      <c r="B88" s="77"/>
      <c r="C88" s="94" t="s">
        <v>169</v>
      </c>
      <c r="D88" s="94" t="s">
        <v>170</v>
      </c>
      <c r="E88" s="155">
        <v>14</v>
      </c>
      <c r="F88" s="80" t="s">
        <v>65</v>
      </c>
      <c r="G88" s="111">
        <v>1</v>
      </c>
      <c r="H88" s="99" t="s">
        <v>23</v>
      </c>
      <c r="I88" s="84">
        <v>300</v>
      </c>
      <c r="J88" s="138">
        <f t="shared" ref="J88:J91" si="5">E88*G88*I88</f>
        <v>4200</v>
      </c>
      <c r="K88" s="139"/>
    </row>
    <row r="89" s="51" customFormat="1" spans="2:11">
      <c r="B89" s="77"/>
      <c r="C89" s="159" t="s">
        <v>171</v>
      </c>
      <c r="D89" s="160" t="s">
        <v>172</v>
      </c>
      <c r="E89" s="161">
        <v>1</v>
      </c>
      <c r="F89" s="80" t="s">
        <v>70</v>
      </c>
      <c r="G89" s="111">
        <v>1</v>
      </c>
      <c r="H89" s="99" t="s">
        <v>23</v>
      </c>
      <c r="I89" s="84">
        <v>17000</v>
      </c>
      <c r="J89" s="138">
        <f t="shared" si="5"/>
        <v>17000</v>
      </c>
      <c r="K89" s="139"/>
    </row>
    <row r="90" s="51" customFormat="1" spans="2:11">
      <c r="B90" s="77"/>
      <c r="C90" s="100" t="s">
        <v>173</v>
      </c>
      <c r="D90" s="100" t="s">
        <v>174</v>
      </c>
      <c r="E90" s="113">
        <v>1</v>
      </c>
      <c r="F90" s="80" t="s">
        <v>21</v>
      </c>
      <c r="G90" s="111">
        <v>1</v>
      </c>
      <c r="H90" s="99" t="s">
        <v>23</v>
      </c>
      <c r="I90" s="84">
        <v>5000</v>
      </c>
      <c r="J90" s="138">
        <f t="shared" si="5"/>
        <v>5000</v>
      </c>
      <c r="K90" s="139"/>
    </row>
    <row r="91" s="51" customFormat="1" spans="2:11">
      <c r="B91" s="77"/>
      <c r="C91" s="100" t="s">
        <v>175</v>
      </c>
      <c r="D91" s="100" t="s">
        <v>176</v>
      </c>
      <c r="E91" s="113">
        <v>1</v>
      </c>
      <c r="F91" s="80" t="s">
        <v>21</v>
      </c>
      <c r="G91" s="111">
        <v>1</v>
      </c>
      <c r="H91" s="99" t="s">
        <v>23</v>
      </c>
      <c r="I91" s="84">
        <v>8000</v>
      </c>
      <c r="J91" s="138">
        <f t="shared" si="5"/>
        <v>8000</v>
      </c>
      <c r="K91" s="139"/>
    </row>
    <row r="92" s="51" customFormat="1" spans="2:11">
      <c r="B92" s="77"/>
      <c r="C92" s="162" t="s">
        <v>177</v>
      </c>
      <c r="D92" s="163" t="s">
        <v>178</v>
      </c>
      <c r="E92" s="164">
        <v>1</v>
      </c>
      <c r="F92" s="165" t="s">
        <v>21</v>
      </c>
      <c r="G92" s="166">
        <v>1</v>
      </c>
      <c r="H92" s="167" t="s">
        <v>23</v>
      </c>
      <c r="I92" s="193">
        <v>15000</v>
      </c>
      <c r="J92" s="194">
        <f t="shared" ref="J92:J94" si="6">E92*G92*I92</f>
        <v>15000</v>
      </c>
      <c r="K92" s="139"/>
    </row>
    <row r="93" s="51" customFormat="1" spans="2:11">
      <c r="B93" s="77"/>
      <c r="C93" s="100" t="s">
        <v>179</v>
      </c>
      <c r="D93" s="168" t="s">
        <v>180</v>
      </c>
      <c r="E93" s="169">
        <v>20</v>
      </c>
      <c r="F93" s="80" t="s">
        <v>122</v>
      </c>
      <c r="G93" s="79">
        <v>3</v>
      </c>
      <c r="H93" s="80" t="s">
        <v>39</v>
      </c>
      <c r="I93" s="84">
        <v>300</v>
      </c>
      <c r="J93" s="138">
        <f t="shared" si="6"/>
        <v>18000</v>
      </c>
      <c r="K93" s="139"/>
    </row>
    <row r="94" s="51" customFormat="1" spans="2:11">
      <c r="B94" s="77"/>
      <c r="C94" s="89" t="s">
        <v>127</v>
      </c>
      <c r="D94" s="89" t="s">
        <v>181</v>
      </c>
      <c r="E94" s="79">
        <v>2</v>
      </c>
      <c r="F94" s="80" t="s">
        <v>129</v>
      </c>
      <c r="G94" s="79">
        <v>2</v>
      </c>
      <c r="H94" s="80" t="s">
        <v>130</v>
      </c>
      <c r="I94" s="84">
        <v>8000</v>
      </c>
      <c r="J94" s="84">
        <f t="shared" si="6"/>
        <v>32000</v>
      </c>
      <c r="K94" s="139"/>
    </row>
    <row r="95" s="51" customFormat="1" ht="17.25" spans="2:11">
      <c r="B95" s="170"/>
      <c r="C95" s="171" t="s">
        <v>182</v>
      </c>
      <c r="D95" s="83"/>
      <c r="E95" s="83"/>
      <c r="F95" s="83"/>
      <c r="G95" s="83"/>
      <c r="H95" s="83"/>
      <c r="I95" s="87"/>
      <c r="J95" s="130">
        <f>SUM(J68:J94)</f>
        <v>244600</v>
      </c>
      <c r="K95" s="131"/>
    </row>
    <row r="96" s="51" customFormat="1" spans="2:11">
      <c r="B96" s="77" t="s">
        <v>183</v>
      </c>
      <c r="C96" s="78" t="s">
        <v>184</v>
      </c>
      <c r="D96" s="90" t="s">
        <v>185</v>
      </c>
      <c r="E96" s="78">
        <v>6</v>
      </c>
      <c r="F96" s="78" t="s">
        <v>42</v>
      </c>
      <c r="G96" s="78">
        <v>1</v>
      </c>
      <c r="H96" s="78" t="s">
        <v>42</v>
      </c>
      <c r="I96" s="78">
        <v>50</v>
      </c>
      <c r="J96" s="84">
        <f>E96*G96*I96</f>
        <v>300</v>
      </c>
      <c r="K96" s="129"/>
    </row>
    <row r="97" s="51" customFormat="1" spans="2:11">
      <c r="B97" s="77"/>
      <c r="C97" s="78" t="s">
        <v>184</v>
      </c>
      <c r="D97" s="90" t="s">
        <v>186</v>
      </c>
      <c r="E97" s="78">
        <v>10</v>
      </c>
      <c r="F97" s="78" t="s">
        <v>42</v>
      </c>
      <c r="G97" s="78">
        <v>1</v>
      </c>
      <c r="H97" s="78" t="s">
        <v>42</v>
      </c>
      <c r="I97" s="78">
        <v>15</v>
      </c>
      <c r="J97" s="84">
        <f t="shared" ref="J97:J120" si="7">E97*G97*I97</f>
        <v>150</v>
      </c>
      <c r="K97" s="129"/>
    </row>
    <row r="98" s="51" customFormat="1" spans="2:11">
      <c r="B98" s="77"/>
      <c r="C98" s="78" t="s">
        <v>184</v>
      </c>
      <c r="D98" s="90" t="s">
        <v>187</v>
      </c>
      <c r="E98" s="78">
        <v>8</v>
      </c>
      <c r="F98" s="78" t="s">
        <v>42</v>
      </c>
      <c r="G98" s="78">
        <v>1</v>
      </c>
      <c r="H98" s="78" t="s">
        <v>42</v>
      </c>
      <c r="I98" s="78">
        <v>15</v>
      </c>
      <c r="J98" s="84">
        <f t="shared" si="7"/>
        <v>120</v>
      </c>
      <c r="K98" s="129"/>
    </row>
    <row r="99" s="51" customFormat="1" spans="2:11">
      <c r="B99" s="77"/>
      <c r="C99" s="78" t="s">
        <v>184</v>
      </c>
      <c r="D99" s="90" t="s">
        <v>188</v>
      </c>
      <c r="E99" s="78">
        <v>15</v>
      </c>
      <c r="F99" s="78" t="s">
        <v>42</v>
      </c>
      <c r="G99" s="78">
        <v>1</v>
      </c>
      <c r="H99" s="78" t="s">
        <v>42</v>
      </c>
      <c r="I99" s="78">
        <v>350</v>
      </c>
      <c r="J99" s="84">
        <f t="shared" si="7"/>
        <v>5250</v>
      </c>
      <c r="K99" s="129"/>
    </row>
    <row r="100" s="51" customFormat="1" spans="2:11">
      <c r="B100" s="77"/>
      <c r="C100" s="78" t="s">
        <v>184</v>
      </c>
      <c r="D100" s="90" t="s">
        <v>189</v>
      </c>
      <c r="E100" s="78">
        <v>8</v>
      </c>
      <c r="F100" s="78" t="s">
        <v>42</v>
      </c>
      <c r="G100" s="78">
        <v>1</v>
      </c>
      <c r="H100" s="78" t="s">
        <v>42</v>
      </c>
      <c r="I100" s="78">
        <v>50</v>
      </c>
      <c r="J100" s="84">
        <f t="shared" si="7"/>
        <v>400</v>
      </c>
      <c r="K100" s="129"/>
    </row>
    <row r="101" s="51" customFormat="1" spans="2:11">
      <c r="B101" s="77"/>
      <c r="C101" s="78" t="s">
        <v>184</v>
      </c>
      <c r="D101" s="90" t="s">
        <v>190</v>
      </c>
      <c r="E101" s="78">
        <v>500</v>
      </c>
      <c r="F101" s="78" t="s">
        <v>42</v>
      </c>
      <c r="G101" s="78">
        <v>1</v>
      </c>
      <c r="H101" s="78" t="s">
        <v>42</v>
      </c>
      <c r="I101" s="78">
        <v>1</v>
      </c>
      <c r="J101" s="84">
        <f t="shared" si="7"/>
        <v>500</v>
      </c>
      <c r="K101" s="129"/>
    </row>
    <row r="102" s="51" customFormat="1" spans="2:11">
      <c r="B102" s="77"/>
      <c r="C102" s="78" t="s">
        <v>184</v>
      </c>
      <c r="D102" s="78" t="s">
        <v>191</v>
      </c>
      <c r="E102" s="78">
        <v>286</v>
      </c>
      <c r="F102" s="78" t="s">
        <v>42</v>
      </c>
      <c r="G102" s="78">
        <v>1</v>
      </c>
      <c r="H102" s="78" t="s">
        <v>42</v>
      </c>
      <c r="I102" s="78">
        <v>5</v>
      </c>
      <c r="J102" s="84">
        <f t="shared" si="7"/>
        <v>1430</v>
      </c>
      <c r="K102" s="129"/>
    </row>
    <row r="103" s="51" customFormat="1" spans="2:11">
      <c r="B103" s="77"/>
      <c r="C103" s="78" t="s">
        <v>184</v>
      </c>
      <c r="D103" s="78" t="s">
        <v>192</v>
      </c>
      <c r="E103" s="78">
        <v>286</v>
      </c>
      <c r="F103" s="78" t="s">
        <v>42</v>
      </c>
      <c r="G103" s="78">
        <v>1</v>
      </c>
      <c r="H103" s="78" t="s">
        <v>42</v>
      </c>
      <c r="I103" s="78">
        <v>10</v>
      </c>
      <c r="J103" s="84">
        <f t="shared" si="7"/>
        <v>2860</v>
      </c>
      <c r="K103" s="129"/>
    </row>
    <row r="104" s="51" customFormat="1" spans="2:11">
      <c r="B104" s="77"/>
      <c r="C104" s="78" t="s">
        <v>184</v>
      </c>
      <c r="D104" s="78" t="s">
        <v>193</v>
      </c>
      <c r="E104" s="78">
        <v>286</v>
      </c>
      <c r="F104" s="78" t="s">
        <v>42</v>
      </c>
      <c r="G104" s="78">
        <v>1</v>
      </c>
      <c r="H104" s="78" t="s">
        <v>42</v>
      </c>
      <c r="I104" s="78">
        <v>5</v>
      </c>
      <c r="J104" s="84">
        <f t="shared" si="7"/>
        <v>1430</v>
      </c>
      <c r="K104" s="129"/>
    </row>
    <row r="105" s="51" customFormat="1" spans="2:11">
      <c r="B105" s="77"/>
      <c r="C105" s="78" t="s">
        <v>184</v>
      </c>
      <c r="D105" s="78" t="s">
        <v>194</v>
      </c>
      <c r="E105" s="78">
        <v>286</v>
      </c>
      <c r="F105" s="78" t="s">
        <v>42</v>
      </c>
      <c r="G105" s="78">
        <v>1</v>
      </c>
      <c r="H105" s="78" t="s">
        <v>42</v>
      </c>
      <c r="I105" s="78">
        <v>5</v>
      </c>
      <c r="J105" s="84">
        <f t="shared" si="7"/>
        <v>1430</v>
      </c>
      <c r="K105" s="139"/>
    </row>
    <row r="106" s="51" customFormat="1" spans="2:11">
      <c r="B106" s="77"/>
      <c r="C106" s="78" t="s">
        <v>184</v>
      </c>
      <c r="D106" s="78" t="s">
        <v>195</v>
      </c>
      <c r="E106" s="78">
        <v>286</v>
      </c>
      <c r="F106" s="78" t="s">
        <v>42</v>
      </c>
      <c r="G106" s="78">
        <v>1</v>
      </c>
      <c r="H106" s="78" t="s">
        <v>42</v>
      </c>
      <c r="I106" s="78">
        <v>1</v>
      </c>
      <c r="J106" s="84">
        <f t="shared" si="7"/>
        <v>286</v>
      </c>
      <c r="K106" s="129"/>
    </row>
    <row r="107" s="51" customFormat="1" spans="2:11">
      <c r="B107" s="77"/>
      <c r="C107" s="172" t="s">
        <v>184</v>
      </c>
      <c r="D107" s="172" t="s">
        <v>196</v>
      </c>
      <c r="E107" s="172">
        <v>286</v>
      </c>
      <c r="F107" s="172" t="s">
        <v>42</v>
      </c>
      <c r="G107" s="172">
        <v>1</v>
      </c>
      <c r="H107" s="172" t="s">
        <v>42</v>
      </c>
      <c r="I107" s="172">
        <v>25</v>
      </c>
      <c r="J107" s="191">
        <f t="shared" ref="J107" si="8">E107*G107*I107</f>
        <v>7150</v>
      </c>
      <c r="K107" s="139"/>
    </row>
    <row r="108" s="51" customFormat="1" spans="2:11">
      <c r="B108" s="77"/>
      <c r="C108" s="78" t="s">
        <v>184</v>
      </c>
      <c r="D108" s="78" t="s">
        <v>197</v>
      </c>
      <c r="E108" s="78">
        <v>286</v>
      </c>
      <c r="F108" s="78" t="s">
        <v>42</v>
      </c>
      <c r="G108" s="78">
        <v>1</v>
      </c>
      <c r="H108" s="78" t="s">
        <v>42</v>
      </c>
      <c r="I108" s="78">
        <v>35</v>
      </c>
      <c r="J108" s="84">
        <f t="shared" si="7"/>
        <v>10010</v>
      </c>
      <c r="K108" s="139"/>
    </row>
    <row r="109" s="51" customFormat="1" spans="2:11">
      <c r="B109" s="77"/>
      <c r="C109" s="78" t="s">
        <v>184</v>
      </c>
      <c r="D109" s="78" t="s">
        <v>198</v>
      </c>
      <c r="E109" s="78">
        <v>40</v>
      </c>
      <c r="F109" s="78" t="s">
        <v>122</v>
      </c>
      <c r="G109" s="78">
        <v>1</v>
      </c>
      <c r="H109" s="78" t="s">
        <v>42</v>
      </c>
      <c r="I109" s="78">
        <v>300</v>
      </c>
      <c r="J109" s="84">
        <f t="shared" si="7"/>
        <v>12000</v>
      </c>
      <c r="K109" s="139"/>
    </row>
    <row r="110" s="51" customFormat="1" spans="2:11">
      <c r="B110" s="77"/>
      <c r="C110" s="173" t="s">
        <v>184</v>
      </c>
      <c r="D110" s="173" t="s">
        <v>199</v>
      </c>
      <c r="E110" s="173">
        <v>11</v>
      </c>
      <c r="F110" s="173" t="s">
        <v>122</v>
      </c>
      <c r="G110" s="173">
        <v>1</v>
      </c>
      <c r="H110" s="173" t="s">
        <v>42</v>
      </c>
      <c r="I110" s="173">
        <v>300</v>
      </c>
      <c r="J110" s="193">
        <f t="shared" ref="J110" si="9">E110*G110*I110</f>
        <v>3300</v>
      </c>
      <c r="K110" s="139"/>
    </row>
    <row r="111" s="51" customFormat="1" spans="2:11">
      <c r="B111" s="77"/>
      <c r="C111" s="173" t="s">
        <v>184</v>
      </c>
      <c r="D111" s="173" t="s">
        <v>200</v>
      </c>
      <c r="E111" s="173">
        <v>11</v>
      </c>
      <c r="F111" s="173" t="s">
        <v>42</v>
      </c>
      <c r="G111" s="173">
        <v>1</v>
      </c>
      <c r="H111" s="173" t="s">
        <v>42</v>
      </c>
      <c r="I111" s="173">
        <v>300</v>
      </c>
      <c r="J111" s="193">
        <f t="shared" si="7"/>
        <v>3300</v>
      </c>
      <c r="K111" s="139"/>
    </row>
    <row r="112" s="51" customFormat="1" spans="2:11">
      <c r="B112" s="77"/>
      <c r="C112" s="78" t="s">
        <v>201</v>
      </c>
      <c r="D112" s="78" t="s">
        <v>202</v>
      </c>
      <c r="E112" s="78">
        <v>286</v>
      </c>
      <c r="F112" s="78" t="s">
        <v>122</v>
      </c>
      <c r="G112" s="78">
        <v>1</v>
      </c>
      <c r="H112" s="78" t="s">
        <v>42</v>
      </c>
      <c r="I112" s="172">
        <v>300</v>
      </c>
      <c r="J112" s="84">
        <f t="shared" si="7"/>
        <v>85800</v>
      </c>
      <c r="K112" s="129"/>
    </row>
    <row r="113" s="51" customFormat="1" spans="2:11">
      <c r="B113" s="77"/>
      <c r="C113" s="172" t="s">
        <v>201</v>
      </c>
      <c r="D113" s="174" t="s">
        <v>203</v>
      </c>
      <c r="E113" s="172">
        <v>200</v>
      </c>
      <c r="F113" s="172" t="s">
        <v>42</v>
      </c>
      <c r="G113" s="172">
        <v>1</v>
      </c>
      <c r="H113" s="172" t="s">
        <v>23</v>
      </c>
      <c r="I113" s="172">
        <v>30</v>
      </c>
      <c r="J113" s="191">
        <f t="shared" ref="J113" si="10">E113*G113*I113</f>
        <v>6000</v>
      </c>
      <c r="K113" s="129"/>
    </row>
    <row r="114" s="51" customFormat="1" spans="2:11">
      <c r="B114" s="77"/>
      <c r="C114" s="78" t="s">
        <v>201</v>
      </c>
      <c r="D114" s="90" t="s">
        <v>204</v>
      </c>
      <c r="E114" s="78">
        <v>1</v>
      </c>
      <c r="F114" s="78" t="s">
        <v>21</v>
      </c>
      <c r="G114" s="78">
        <v>1</v>
      </c>
      <c r="H114" s="78" t="s">
        <v>23</v>
      </c>
      <c r="I114" s="78">
        <v>2000</v>
      </c>
      <c r="J114" s="84">
        <f t="shared" si="7"/>
        <v>2000</v>
      </c>
      <c r="K114" s="129" t="s">
        <v>205</v>
      </c>
    </row>
    <row r="115" s="51" customFormat="1" spans="2:11">
      <c r="B115" s="77"/>
      <c r="C115" s="78" t="s">
        <v>201</v>
      </c>
      <c r="D115" s="78" t="s">
        <v>206</v>
      </c>
      <c r="E115" s="78">
        <v>4</v>
      </c>
      <c r="F115" s="78" t="s">
        <v>52</v>
      </c>
      <c r="G115" s="78">
        <v>1</v>
      </c>
      <c r="H115" s="78" t="s">
        <v>23</v>
      </c>
      <c r="I115" s="78">
        <v>400</v>
      </c>
      <c r="J115" s="84">
        <f t="shared" si="7"/>
        <v>1600</v>
      </c>
      <c r="K115" s="129"/>
    </row>
    <row r="116" s="51" customFormat="1" spans="2:11">
      <c r="B116" s="77"/>
      <c r="C116" s="78" t="s">
        <v>201</v>
      </c>
      <c r="D116" s="78" t="s">
        <v>207</v>
      </c>
      <c r="E116" s="78">
        <v>1</v>
      </c>
      <c r="F116" s="78">
        <v>1</v>
      </c>
      <c r="G116" s="78">
        <v>1</v>
      </c>
      <c r="H116" s="78" t="s">
        <v>21</v>
      </c>
      <c r="I116" s="78">
        <v>1000</v>
      </c>
      <c r="J116" s="84">
        <f t="shared" si="7"/>
        <v>1000</v>
      </c>
      <c r="K116" s="129" t="s">
        <v>208</v>
      </c>
    </row>
    <row r="117" s="51" customFormat="1" spans="2:11">
      <c r="B117" s="77"/>
      <c r="C117" s="78" t="s">
        <v>201</v>
      </c>
      <c r="D117" s="78" t="s">
        <v>209</v>
      </c>
      <c r="E117" s="78">
        <v>1</v>
      </c>
      <c r="F117" s="78" t="s">
        <v>52</v>
      </c>
      <c r="G117" s="78">
        <v>1</v>
      </c>
      <c r="H117" s="78" t="s">
        <v>21</v>
      </c>
      <c r="I117" s="78">
        <v>800</v>
      </c>
      <c r="J117" s="84">
        <f t="shared" si="7"/>
        <v>800</v>
      </c>
      <c r="K117" s="129" t="s">
        <v>210</v>
      </c>
    </row>
    <row r="118" s="51" customFormat="1" ht="39" spans="2:11">
      <c r="B118" s="77"/>
      <c r="C118" s="78" t="s">
        <v>201</v>
      </c>
      <c r="D118" s="78" t="s">
        <v>211</v>
      </c>
      <c r="E118" s="78">
        <v>6</v>
      </c>
      <c r="F118" s="78" t="s">
        <v>70</v>
      </c>
      <c r="G118" s="78">
        <v>1</v>
      </c>
      <c r="H118" s="78" t="s">
        <v>23</v>
      </c>
      <c r="I118" s="78">
        <v>2000</v>
      </c>
      <c r="J118" s="84">
        <f t="shared" si="7"/>
        <v>12000</v>
      </c>
      <c r="K118" s="139"/>
    </row>
    <row r="119" s="51" customFormat="1" spans="2:11">
      <c r="B119" s="77"/>
      <c r="C119" s="78" t="s">
        <v>212</v>
      </c>
      <c r="D119" s="78" t="s">
        <v>213</v>
      </c>
      <c r="E119" s="78">
        <v>1</v>
      </c>
      <c r="F119" s="78" t="s">
        <v>52</v>
      </c>
      <c r="G119" s="78">
        <v>1</v>
      </c>
      <c r="H119" s="78" t="s">
        <v>42</v>
      </c>
      <c r="I119" s="78">
        <v>1000</v>
      </c>
      <c r="J119" s="84">
        <f t="shared" si="7"/>
        <v>1000</v>
      </c>
      <c r="K119" s="139"/>
    </row>
    <row r="120" s="51" customFormat="1" spans="2:11">
      <c r="B120" s="77"/>
      <c r="C120" s="78" t="s">
        <v>212</v>
      </c>
      <c r="D120" s="78" t="s">
        <v>214</v>
      </c>
      <c r="E120" s="78">
        <v>15</v>
      </c>
      <c r="F120" s="78" t="s">
        <v>42</v>
      </c>
      <c r="G120" s="78">
        <v>1</v>
      </c>
      <c r="H120" s="78" t="s">
        <v>23</v>
      </c>
      <c r="I120" s="78">
        <v>50</v>
      </c>
      <c r="J120" s="84">
        <f t="shared" si="7"/>
        <v>750</v>
      </c>
      <c r="K120" s="139"/>
    </row>
    <row r="121" s="51" customFormat="1" ht="17.25" spans="2:11">
      <c r="B121" s="170"/>
      <c r="C121" s="83" t="s">
        <v>215</v>
      </c>
      <c r="D121" s="83"/>
      <c r="E121" s="83"/>
      <c r="F121" s="83"/>
      <c r="G121" s="83"/>
      <c r="H121" s="83"/>
      <c r="I121" s="87"/>
      <c r="J121" s="130">
        <f>SUM(J96:J120)</f>
        <v>160866</v>
      </c>
      <c r="K121" s="131"/>
    </row>
    <row r="122" s="52" customFormat="1" ht="13.5" spans="2:11">
      <c r="B122" s="73" t="s">
        <v>216</v>
      </c>
      <c r="C122" s="175" t="s">
        <v>217</v>
      </c>
      <c r="D122" s="176" t="s">
        <v>218</v>
      </c>
      <c r="E122" s="176">
        <v>1</v>
      </c>
      <c r="F122" s="176" t="s">
        <v>122</v>
      </c>
      <c r="G122" s="176">
        <v>1</v>
      </c>
      <c r="H122" s="176" t="s">
        <v>39</v>
      </c>
      <c r="I122" s="176">
        <v>4000</v>
      </c>
      <c r="J122" s="195">
        <f>E122*G122*I122</f>
        <v>4000</v>
      </c>
      <c r="K122" s="196"/>
    </row>
    <row r="123" s="52" customFormat="1" ht="13.5" spans="2:11">
      <c r="B123" s="93"/>
      <c r="C123" s="177"/>
      <c r="D123" s="113" t="s">
        <v>219</v>
      </c>
      <c r="E123" s="178">
        <v>2</v>
      </c>
      <c r="F123" s="113" t="s">
        <v>122</v>
      </c>
      <c r="G123" s="113">
        <v>1</v>
      </c>
      <c r="H123" s="113" t="s">
        <v>39</v>
      </c>
      <c r="I123" s="113">
        <v>4500</v>
      </c>
      <c r="J123" s="113">
        <f t="shared" ref="J123:J133" si="11">E123*G123*I123</f>
        <v>9000</v>
      </c>
      <c r="K123" s="140"/>
    </row>
    <row r="124" s="52" customFormat="1" ht="13.5" spans="2:11">
      <c r="B124" s="93"/>
      <c r="C124" s="179"/>
      <c r="D124" s="113" t="s">
        <v>220</v>
      </c>
      <c r="E124" s="180">
        <v>3</v>
      </c>
      <c r="F124" s="113" t="s">
        <v>122</v>
      </c>
      <c r="G124" s="113">
        <v>1</v>
      </c>
      <c r="H124" s="113" t="s">
        <v>39</v>
      </c>
      <c r="I124" s="113">
        <v>4500</v>
      </c>
      <c r="J124" s="113">
        <f t="shared" ref="J124" si="12">E124*G124*I124</f>
        <v>13500</v>
      </c>
      <c r="K124" s="140"/>
    </row>
    <row r="125" s="52" customFormat="1" ht="13.5" spans="2:11">
      <c r="B125" s="86"/>
      <c r="C125" s="114" t="s">
        <v>221</v>
      </c>
      <c r="D125" s="113" t="s">
        <v>222</v>
      </c>
      <c r="E125" s="181">
        <v>1</v>
      </c>
      <c r="F125" s="113" t="s">
        <v>122</v>
      </c>
      <c r="G125" s="113">
        <v>1</v>
      </c>
      <c r="H125" s="113" t="s">
        <v>39</v>
      </c>
      <c r="I125" s="113">
        <v>4000</v>
      </c>
      <c r="J125" s="113">
        <f t="shared" si="11"/>
        <v>4000</v>
      </c>
      <c r="K125" s="129"/>
    </row>
    <row r="126" s="52" customFormat="1" ht="13.5" spans="2:11">
      <c r="B126" s="86"/>
      <c r="C126" s="179"/>
      <c r="D126" s="113" t="s">
        <v>223</v>
      </c>
      <c r="E126" s="181">
        <v>2</v>
      </c>
      <c r="F126" s="113" t="s">
        <v>122</v>
      </c>
      <c r="G126" s="113">
        <v>2</v>
      </c>
      <c r="H126" s="113" t="s">
        <v>39</v>
      </c>
      <c r="I126" s="113">
        <v>4500</v>
      </c>
      <c r="J126" s="113">
        <f t="shared" si="11"/>
        <v>18000</v>
      </c>
      <c r="K126" s="129"/>
    </row>
    <row r="127" s="52" customFormat="1" ht="13.5" spans="2:11">
      <c r="B127" s="86"/>
      <c r="C127" s="181" t="s">
        <v>224</v>
      </c>
      <c r="D127" s="181" t="s">
        <v>225</v>
      </c>
      <c r="E127" s="181">
        <v>1</v>
      </c>
      <c r="F127" s="113" t="s">
        <v>52</v>
      </c>
      <c r="G127" s="113">
        <v>3</v>
      </c>
      <c r="H127" s="113" t="s">
        <v>39</v>
      </c>
      <c r="I127" s="113">
        <v>4000</v>
      </c>
      <c r="J127" s="113">
        <f t="shared" si="11"/>
        <v>12000</v>
      </c>
      <c r="K127" s="129"/>
    </row>
    <row r="128" s="52" customFormat="1" ht="13.5" spans="2:11">
      <c r="B128" s="86"/>
      <c r="C128" s="182" t="s">
        <v>226</v>
      </c>
      <c r="D128" s="182"/>
      <c r="E128" s="182">
        <v>1</v>
      </c>
      <c r="F128" s="182" t="s">
        <v>122</v>
      </c>
      <c r="G128" s="182">
        <v>2</v>
      </c>
      <c r="H128" s="182" t="s">
        <v>39</v>
      </c>
      <c r="I128" s="182">
        <v>6000</v>
      </c>
      <c r="J128" s="197">
        <f t="shared" si="11"/>
        <v>12000</v>
      </c>
      <c r="K128" s="140"/>
    </row>
    <row r="129" s="52" customFormat="1" ht="13.5" spans="2:11">
      <c r="B129" s="86"/>
      <c r="C129" s="182" t="s">
        <v>227</v>
      </c>
      <c r="D129" s="182"/>
      <c r="E129" s="182">
        <v>1</v>
      </c>
      <c r="F129" s="182" t="s">
        <v>23</v>
      </c>
      <c r="G129" s="182">
        <v>2</v>
      </c>
      <c r="H129" s="182" t="s">
        <v>39</v>
      </c>
      <c r="I129" s="182">
        <v>8000</v>
      </c>
      <c r="J129" s="197">
        <f t="shared" si="11"/>
        <v>16000</v>
      </c>
      <c r="K129" s="140"/>
    </row>
    <row r="130" s="52" customFormat="1" ht="13.5" spans="2:11">
      <c r="B130" s="86"/>
      <c r="C130" s="181" t="s">
        <v>228</v>
      </c>
      <c r="D130" s="181" t="s">
        <v>229</v>
      </c>
      <c r="E130" s="181">
        <v>1</v>
      </c>
      <c r="F130" s="181" t="s">
        <v>21</v>
      </c>
      <c r="G130" s="181">
        <v>1</v>
      </c>
      <c r="H130" s="181" t="s">
        <v>23</v>
      </c>
      <c r="I130" s="181">
        <v>10000</v>
      </c>
      <c r="J130" s="113">
        <f t="shared" si="11"/>
        <v>10000</v>
      </c>
      <c r="K130" s="196"/>
    </row>
    <row r="131" s="52" customFormat="1" ht="13.5" spans="2:11">
      <c r="B131" s="86"/>
      <c r="C131" s="181" t="s">
        <v>230</v>
      </c>
      <c r="D131" s="181" t="s">
        <v>231</v>
      </c>
      <c r="E131" s="181">
        <v>1</v>
      </c>
      <c r="F131" s="181" t="s">
        <v>232</v>
      </c>
      <c r="G131" s="181">
        <v>1</v>
      </c>
      <c r="H131" s="113" t="s">
        <v>23</v>
      </c>
      <c r="I131" s="181">
        <v>8000</v>
      </c>
      <c r="J131" s="113">
        <f t="shared" si="11"/>
        <v>8000</v>
      </c>
      <c r="K131" s="129"/>
    </row>
    <row r="132" s="52" customFormat="1" ht="13.5" spans="2:11">
      <c r="B132" s="86"/>
      <c r="C132" s="181" t="s">
        <v>233</v>
      </c>
      <c r="D132" s="181" t="s">
        <v>234</v>
      </c>
      <c r="E132" s="181">
        <v>5</v>
      </c>
      <c r="F132" s="181" t="s">
        <v>122</v>
      </c>
      <c r="G132" s="181">
        <v>1</v>
      </c>
      <c r="H132" s="80" t="s">
        <v>235</v>
      </c>
      <c r="I132" s="181">
        <v>330</v>
      </c>
      <c r="J132" s="113">
        <f t="shared" si="11"/>
        <v>1650</v>
      </c>
      <c r="K132" s="129" t="s">
        <v>236</v>
      </c>
    </row>
    <row r="133" s="52" customFormat="1" ht="13.5" spans="2:11">
      <c r="B133" s="198"/>
      <c r="C133" s="181" t="s">
        <v>233</v>
      </c>
      <c r="D133" s="113" t="s">
        <v>237</v>
      </c>
      <c r="E133" s="113">
        <v>5</v>
      </c>
      <c r="F133" s="113" t="s">
        <v>122</v>
      </c>
      <c r="G133" s="113">
        <v>3</v>
      </c>
      <c r="H133" s="80" t="s">
        <v>39</v>
      </c>
      <c r="I133" s="113">
        <v>500</v>
      </c>
      <c r="J133" s="113">
        <f t="shared" si="11"/>
        <v>7500</v>
      </c>
      <c r="K133" s="135"/>
    </row>
    <row r="134" s="51" customFormat="1" ht="17.25" spans="2:11">
      <c r="B134" s="82"/>
      <c r="C134" s="83" t="s">
        <v>238</v>
      </c>
      <c r="D134" s="83"/>
      <c r="E134" s="83"/>
      <c r="F134" s="83"/>
      <c r="G134" s="83"/>
      <c r="H134" s="83"/>
      <c r="I134" s="87"/>
      <c r="J134" s="130">
        <f>SUM(J122:J133)</f>
        <v>115650</v>
      </c>
      <c r="K134" s="131"/>
    </row>
    <row r="135" s="51" customFormat="1" spans="2:11">
      <c r="B135" s="73" t="s">
        <v>239</v>
      </c>
      <c r="C135" s="199" t="s">
        <v>240</v>
      </c>
      <c r="D135" s="200" t="s">
        <v>241</v>
      </c>
      <c r="E135" s="75">
        <v>1</v>
      </c>
      <c r="F135" s="76" t="s">
        <v>122</v>
      </c>
      <c r="G135" s="75">
        <v>1</v>
      </c>
      <c r="H135" s="76" t="s">
        <v>23</v>
      </c>
      <c r="I135" s="223">
        <v>14000</v>
      </c>
      <c r="J135" s="127">
        <f>E135*G135*I135</f>
        <v>14000</v>
      </c>
      <c r="K135" s="128"/>
    </row>
    <row r="136" s="51" customFormat="1" spans="2:11">
      <c r="B136" s="86"/>
      <c r="C136" s="78" t="s">
        <v>240</v>
      </c>
      <c r="D136" s="78" t="s">
        <v>242</v>
      </c>
      <c r="E136" s="79">
        <v>2</v>
      </c>
      <c r="F136" s="80" t="s">
        <v>122</v>
      </c>
      <c r="G136" s="79">
        <v>1</v>
      </c>
      <c r="H136" s="80" t="s">
        <v>23</v>
      </c>
      <c r="I136" s="191">
        <v>2990</v>
      </c>
      <c r="J136" s="84">
        <f t="shared" ref="J136:J139" si="13">E136*G136*I136</f>
        <v>5980</v>
      </c>
      <c r="K136" s="129"/>
    </row>
    <row r="137" s="51" customFormat="1" spans="2:11">
      <c r="B137" s="86"/>
      <c r="C137" s="78" t="s">
        <v>240</v>
      </c>
      <c r="D137" s="78" t="s">
        <v>243</v>
      </c>
      <c r="E137" s="79">
        <v>5</v>
      </c>
      <c r="F137" s="80" t="s">
        <v>122</v>
      </c>
      <c r="G137" s="79">
        <v>1</v>
      </c>
      <c r="H137" s="80" t="s">
        <v>23</v>
      </c>
      <c r="I137" s="191">
        <v>1699</v>
      </c>
      <c r="J137" s="84">
        <f t="shared" si="13"/>
        <v>8495</v>
      </c>
      <c r="K137" s="129"/>
    </row>
    <row r="138" s="51" customFormat="1" spans="2:11">
      <c r="B138" s="198"/>
      <c r="C138" s="78" t="s">
        <v>240</v>
      </c>
      <c r="D138" s="78" t="s">
        <v>244</v>
      </c>
      <c r="E138" s="79">
        <v>20</v>
      </c>
      <c r="F138" s="80" t="s">
        <v>122</v>
      </c>
      <c r="G138" s="79">
        <v>1</v>
      </c>
      <c r="H138" s="80" t="s">
        <v>23</v>
      </c>
      <c r="I138" s="191">
        <v>349</v>
      </c>
      <c r="J138" s="84">
        <f t="shared" si="13"/>
        <v>6980</v>
      </c>
      <c r="K138" s="135"/>
    </row>
    <row r="139" s="51" customFormat="1" spans="2:11">
      <c r="B139" s="198"/>
      <c r="C139" s="78" t="s">
        <v>240</v>
      </c>
      <c r="D139" s="78" t="s">
        <v>245</v>
      </c>
      <c r="E139" s="79">
        <v>10</v>
      </c>
      <c r="F139" s="80" t="s">
        <v>122</v>
      </c>
      <c r="G139" s="79">
        <v>1</v>
      </c>
      <c r="H139" s="80" t="s">
        <v>23</v>
      </c>
      <c r="I139" s="84">
        <v>1000</v>
      </c>
      <c r="J139" s="84">
        <f t="shared" si="13"/>
        <v>10000</v>
      </c>
      <c r="K139" s="135"/>
    </row>
    <row r="140" s="51" customFormat="1" ht="17.25" spans="2:11">
      <c r="B140" s="82"/>
      <c r="C140" s="83" t="s">
        <v>246</v>
      </c>
      <c r="D140" s="83"/>
      <c r="E140" s="83"/>
      <c r="F140" s="83"/>
      <c r="G140" s="83"/>
      <c r="H140" s="83"/>
      <c r="I140" s="87"/>
      <c r="J140" s="130">
        <f>SUM(J135:J139)</f>
        <v>45455</v>
      </c>
      <c r="K140" s="131"/>
    </row>
    <row r="141" s="51" customFormat="1" ht="26" spans="2:11">
      <c r="B141" s="73" t="s">
        <v>247</v>
      </c>
      <c r="C141" s="200" t="s">
        <v>248</v>
      </c>
      <c r="D141" s="200" t="s">
        <v>249</v>
      </c>
      <c r="E141" s="201">
        <v>1</v>
      </c>
      <c r="F141" s="202" t="s">
        <v>250</v>
      </c>
      <c r="G141" s="201">
        <v>1</v>
      </c>
      <c r="H141" s="202" t="s">
        <v>23</v>
      </c>
      <c r="I141" s="191">
        <v>100000</v>
      </c>
      <c r="J141" s="127">
        <f>E141*G141*I141</f>
        <v>100000</v>
      </c>
      <c r="K141" s="139"/>
    </row>
    <row r="142" s="51" customFormat="1" ht="26" spans="2:11">
      <c r="B142" s="86"/>
      <c r="C142" s="78" t="s">
        <v>251</v>
      </c>
      <c r="D142" s="78" t="s">
        <v>252</v>
      </c>
      <c r="E142" s="79">
        <v>4</v>
      </c>
      <c r="F142" s="80" t="s">
        <v>250</v>
      </c>
      <c r="G142" s="79">
        <v>1</v>
      </c>
      <c r="H142" s="80" t="s">
        <v>23</v>
      </c>
      <c r="I142" s="84">
        <v>15000</v>
      </c>
      <c r="J142" s="84">
        <f>E142*G142*I142</f>
        <v>60000</v>
      </c>
      <c r="K142" s="224"/>
    </row>
    <row r="143" s="51" customFormat="1" spans="2:11">
      <c r="B143" s="86"/>
      <c r="C143" s="172" t="s">
        <v>253</v>
      </c>
      <c r="D143" s="172" t="s">
        <v>254</v>
      </c>
      <c r="E143" s="203">
        <v>1</v>
      </c>
      <c r="F143" s="156" t="s">
        <v>250</v>
      </c>
      <c r="G143" s="203">
        <v>1</v>
      </c>
      <c r="H143" s="156" t="s">
        <v>23</v>
      </c>
      <c r="I143" s="191">
        <v>80000</v>
      </c>
      <c r="J143" s="191">
        <f>E143*G143*I143</f>
        <v>80000</v>
      </c>
      <c r="K143" s="225"/>
    </row>
    <row r="144" s="51" customFormat="1" spans="2:11">
      <c r="B144" s="86"/>
      <c r="C144" s="78" t="s">
        <v>255</v>
      </c>
      <c r="D144" s="78" t="s">
        <v>256</v>
      </c>
      <c r="E144" s="79">
        <v>1</v>
      </c>
      <c r="F144" s="80" t="s">
        <v>250</v>
      </c>
      <c r="G144" s="79">
        <v>1</v>
      </c>
      <c r="H144" s="80" t="s">
        <v>23</v>
      </c>
      <c r="I144" s="84">
        <v>5000</v>
      </c>
      <c r="J144" s="84">
        <f>E144*G144*I144</f>
        <v>5000</v>
      </c>
      <c r="K144" s="139"/>
    </row>
    <row r="145" s="51" customFormat="1" spans="2:11">
      <c r="B145" s="86"/>
      <c r="C145" s="78" t="s">
        <v>257</v>
      </c>
      <c r="D145" s="78" t="s">
        <v>258</v>
      </c>
      <c r="E145" s="79">
        <v>1</v>
      </c>
      <c r="F145" s="80" t="s">
        <v>250</v>
      </c>
      <c r="G145" s="79">
        <v>1</v>
      </c>
      <c r="H145" s="80" t="s">
        <v>23</v>
      </c>
      <c r="I145" s="84">
        <v>5000</v>
      </c>
      <c r="J145" s="84">
        <f t="shared" ref="J145:J149" si="14">E145*G145*I145</f>
        <v>5000</v>
      </c>
      <c r="K145" s="129"/>
    </row>
    <row r="146" s="51" customFormat="1" ht="26" spans="2:11">
      <c r="B146" s="198"/>
      <c r="C146" s="78" t="s">
        <v>259</v>
      </c>
      <c r="D146" s="78" t="s">
        <v>260</v>
      </c>
      <c r="E146" s="203">
        <v>6</v>
      </c>
      <c r="F146" s="80" t="s">
        <v>250</v>
      </c>
      <c r="G146" s="79">
        <v>1</v>
      </c>
      <c r="H146" s="80" t="s">
        <v>23</v>
      </c>
      <c r="I146" s="84">
        <v>5000</v>
      </c>
      <c r="J146" s="84">
        <f t="shared" si="14"/>
        <v>30000</v>
      </c>
      <c r="K146" s="139" t="s">
        <v>261</v>
      </c>
    </row>
    <row r="147" s="51" customFormat="1" spans="2:11">
      <c r="B147" s="198"/>
      <c r="C147" s="173" t="s">
        <v>262</v>
      </c>
      <c r="D147" s="173" t="s">
        <v>263</v>
      </c>
      <c r="E147" s="204">
        <v>1</v>
      </c>
      <c r="F147" s="165" t="s">
        <v>250</v>
      </c>
      <c r="G147" s="204">
        <v>1</v>
      </c>
      <c r="H147" s="165" t="s">
        <v>23</v>
      </c>
      <c r="I147" s="193">
        <v>8000</v>
      </c>
      <c r="J147" s="193">
        <f t="shared" si="14"/>
        <v>8000</v>
      </c>
      <c r="K147" s="226"/>
    </row>
    <row r="148" s="51" customFormat="1" spans="2:11">
      <c r="B148" s="198"/>
      <c r="C148" s="173" t="s">
        <v>262</v>
      </c>
      <c r="D148" s="173" t="s">
        <v>264</v>
      </c>
      <c r="E148" s="204">
        <v>1</v>
      </c>
      <c r="F148" s="165" t="s">
        <v>250</v>
      </c>
      <c r="G148" s="204">
        <v>1</v>
      </c>
      <c r="H148" s="165" t="s">
        <v>23</v>
      </c>
      <c r="I148" s="193">
        <v>20000</v>
      </c>
      <c r="J148" s="193">
        <f t="shared" si="14"/>
        <v>20000</v>
      </c>
      <c r="K148" s="227"/>
    </row>
    <row r="149" s="51" customFormat="1" spans="2:11">
      <c r="B149" s="198"/>
      <c r="C149" s="173" t="s">
        <v>265</v>
      </c>
      <c r="D149" s="173" t="s">
        <v>266</v>
      </c>
      <c r="E149" s="204">
        <v>1</v>
      </c>
      <c r="F149" s="165" t="s">
        <v>250</v>
      </c>
      <c r="G149" s="204">
        <v>1</v>
      </c>
      <c r="H149" s="165" t="s">
        <v>23</v>
      </c>
      <c r="I149" s="193">
        <v>40000</v>
      </c>
      <c r="J149" s="193">
        <f t="shared" si="14"/>
        <v>40000</v>
      </c>
      <c r="K149" s="227"/>
    </row>
    <row r="150" s="51" customFormat="1" ht="17.25" spans="2:11">
      <c r="B150" s="82"/>
      <c r="C150" s="83" t="s">
        <v>267</v>
      </c>
      <c r="D150" s="83"/>
      <c r="E150" s="83"/>
      <c r="F150" s="83"/>
      <c r="G150" s="83"/>
      <c r="H150" s="83"/>
      <c r="I150" s="87"/>
      <c r="J150" s="130">
        <f>SUM(J141:J149)</f>
        <v>348000</v>
      </c>
      <c r="K150" s="131"/>
    </row>
    <row r="151" s="51" customFormat="1" spans="2:11">
      <c r="B151" s="73" t="s">
        <v>268</v>
      </c>
      <c r="C151" s="205" t="s">
        <v>269</v>
      </c>
      <c r="D151" s="206" t="s">
        <v>270</v>
      </c>
      <c r="E151" s="75">
        <v>8</v>
      </c>
      <c r="F151" s="76" t="s">
        <v>129</v>
      </c>
      <c r="G151" s="75">
        <v>1</v>
      </c>
      <c r="H151" s="76" t="s">
        <v>39</v>
      </c>
      <c r="I151" s="228">
        <v>4000</v>
      </c>
      <c r="J151" s="223">
        <f>E151*G151*I151</f>
        <v>32000</v>
      </c>
      <c r="K151" s="128"/>
    </row>
    <row r="152" s="51" customFormat="1" spans="2:11">
      <c r="B152" s="86"/>
      <c r="C152" s="207" t="s">
        <v>271</v>
      </c>
      <c r="D152" s="90" t="s">
        <v>272</v>
      </c>
      <c r="E152" s="79">
        <v>8</v>
      </c>
      <c r="F152" s="80" t="s">
        <v>122</v>
      </c>
      <c r="G152" s="79">
        <v>1</v>
      </c>
      <c r="H152" s="80" t="s">
        <v>39</v>
      </c>
      <c r="I152" s="84">
        <v>800</v>
      </c>
      <c r="J152" s="84">
        <f>E152*G152*I152</f>
        <v>6400</v>
      </c>
      <c r="K152" s="139"/>
    </row>
    <row r="153" s="51" customFormat="1" spans="2:11">
      <c r="B153" s="86"/>
      <c r="C153" s="208" t="s">
        <v>273</v>
      </c>
      <c r="D153" s="174" t="s">
        <v>274</v>
      </c>
      <c r="E153" s="203">
        <v>100</v>
      </c>
      <c r="F153" s="156" t="s">
        <v>122</v>
      </c>
      <c r="G153" s="203">
        <v>1</v>
      </c>
      <c r="H153" s="156" t="s">
        <v>23</v>
      </c>
      <c r="I153" s="191">
        <v>60</v>
      </c>
      <c r="J153" s="191">
        <f t="shared" ref="J153:J156" si="15">E153*G153*I153</f>
        <v>6000</v>
      </c>
      <c r="K153" s="129"/>
    </row>
    <row r="154" s="51" customFormat="1" spans="2:11">
      <c r="B154" s="86"/>
      <c r="C154" s="208" t="s">
        <v>275</v>
      </c>
      <c r="D154" s="174" t="s">
        <v>276</v>
      </c>
      <c r="E154" s="203">
        <v>186</v>
      </c>
      <c r="F154" s="156" t="s">
        <v>122</v>
      </c>
      <c r="G154" s="203">
        <v>1</v>
      </c>
      <c r="H154" s="156" t="s">
        <v>23</v>
      </c>
      <c r="I154" s="191">
        <v>40</v>
      </c>
      <c r="J154" s="191">
        <f t="shared" si="15"/>
        <v>7440</v>
      </c>
      <c r="K154" s="140"/>
    </row>
    <row r="155" s="51" customFormat="1" spans="2:11">
      <c r="B155" s="86"/>
      <c r="C155" s="208" t="s">
        <v>277</v>
      </c>
      <c r="D155" s="174" t="s">
        <v>278</v>
      </c>
      <c r="E155" s="203">
        <v>186</v>
      </c>
      <c r="F155" s="156" t="s">
        <v>122</v>
      </c>
      <c r="G155" s="203">
        <v>1</v>
      </c>
      <c r="H155" s="156" t="s">
        <v>23</v>
      </c>
      <c r="I155" s="191">
        <v>80</v>
      </c>
      <c r="J155" s="191">
        <f t="shared" si="15"/>
        <v>14880</v>
      </c>
      <c r="K155" s="140"/>
    </row>
    <row r="156" s="51" customFormat="1" spans="2:11">
      <c r="B156" s="86"/>
      <c r="C156" s="209" t="s">
        <v>279</v>
      </c>
      <c r="D156" s="90" t="s">
        <v>280</v>
      </c>
      <c r="E156" s="79">
        <v>286</v>
      </c>
      <c r="F156" s="80" t="s">
        <v>122</v>
      </c>
      <c r="G156" s="79">
        <v>1</v>
      </c>
      <c r="H156" s="80" t="s">
        <v>23</v>
      </c>
      <c r="I156" s="84">
        <v>30</v>
      </c>
      <c r="J156" s="84">
        <f t="shared" si="15"/>
        <v>8580</v>
      </c>
      <c r="K156" s="139"/>
    </row>
    <row r="157" s="51" customFormat="1" ht="17.25" spans="2:11">
      <c r="B157" s="82"/>
      <c r="C157" s="83" t="s">
        <v>281</v>
      </c>
      <c r="D157" s="83"/>
      <c r="E157" s="83"/>
      <c r="F157" s="83"/>
      <c r="G157" s="83"/>
      <c r="H157" s="83"/>
      <c r="I157" s="87"/>
      <c r="J157" s="130">
        <f>SUM(J151:J156)</f>
        <v>75300</v>
      </c>
      <c r="K157" s="131"/>
    </row>
    <row r="158" s="51" customFormat="1" spans="2:11">
      <c r="B158" s="73" t="s">
        <v>282</v>
      </c>
      <c r="C158" s="210" t="s">
        <v>283</v>
      </c>
      <c r="D158" s="206" t="s">
        <v>284</v>
      </c>
      <c r="E158" s="75">
        <v>8</v>
      </c>
      <c r="F158" s="76" t="s">
        <v>122</v>
      </c>
      <c r="G158" s="75">
        <v>1</v>
      </c>
      <c r="H158" s="76" t="s">
        <v>235</v>
      </c>
      <c r="I158" s="223">
        <v>3840</v>
      </c>
      <c r="J158" s="223">
        <f>E158*G158*I158</f>
        <v>30720</v>
      </c>
      <c r="K158" s="229"/>
    </row>
    <row r="159" s="51" customFormat="1" spans="2:11">
      <c r="B159" s="86"/>
      <c r="C159" s="89" t="s">
        <v>285</v>
      </c>
      <c r="D159" s="78" t="s">
        <v>286</v>
      </c>
      <c r="E159" s="79">
        <v>8</v>
      </c>
      <c r="F159" s="80" t="s">
        <v>122</v>
      </c>
      <c r="G159" s="79">
        <v>6</v>
      </c>
      <c r="H159" s="80" t="s">
        <v>39</v>
      </c>
      <c r="I159" s="84">
        <v>500</v>
      </c>
      <c r="J159" s="84">
        <f>E159*G159*I159</f>
        <v>24000</v>
      </c>
      <c r="K159" s="129" t="s">
        <v>287</v>
      </c>
    </row>
    <row r="160" s="51" customFormat="1" spans="2:11">
      <c r="B160" s="86"/>
      <c r="C160" s="207" t="s">
        <v>288</v>
      </c>
      <c r="D160" s="90" t="s">
        <v>289</v>
      </c>
      <c r="E160" s="79">
        <v>6</v>
      </c>
      <c r="F160" s="80" t="s">
        <v>122</v>
      </c>
      <c r="G160" s="79">
        <v>1</v>
      </c>
      <c r="H160" s="80" t="s">
        <v>39</v>
      </c>
      <c r="I160" s="84">
        <v>2000</v>
      </c>
      <c r="J160" s="84">
        <f>E160*G160*I160</f>
        <v>12000</v>
      </c>
      <c r="K160" s="139"/>
    </row>
    <row r="161" s="51" customFormat="1" spans="2:11">
      <c r="B161" s="86"/>
      <c r="C161" s="207" t="s">
        <v>288</v>
      </c>
      <c r="D161" s="90" t="s">
        <v>290</v>
      </c>
      <c r="E161" s="79">
        <v>4</v>
      </c>
      <c r="F161" s="80" t="s">
        <v>122</v>
      </c>
      <c r="G161" s="79">
        <v>3</v>
      </c>
      <c r="H161" s="80" t="s">
        <v>39</v>
      </c>
      <c r="I161" s="84">
        <v>500</v>
      </c>
      <c r="J161" s="84">
        <f>E161*G161*I161</f>
        <v>6000</v>
      </c>
      <c r="K161" s="129" t="s">
        <v>291</v>
      </c>
    </row>
    <row r="162" s="51" customFormat="1" spans="2:11">
      <c r="B162" s="198"/>
      <c r="C162" s="207" t="s">
        <v>292</v>
      </c>
      <c r="D162" s="90"/>
      <c r="E162" s="79">
        <v>4</v>
      </c>
      <c r="F162" s="80" t="s">
        <v>122</v>
      </c>
      <c r="G162" s="79">
        <v>2</v>
      </c>
      <c r="H162" s="80" t="s">
        <v>39</v>
      </c>
      <c r="I162" s="84">
        <v>600</v>
      </c>
      <c r="J162" s="84">
        <f>E162*G162*I162</f>
        <v>4800</v>
      </c>
      <c r="K162" s="135" t="s">
        <v>293</v>
      </c>
    </row>
    <row r="163" s="51" customFormat="1" ht="17.25" spans="2:11">
      <c r="B163" s="82"/>
      <c r="C163" s="83" t="s">
        <v>294</v>
      </c>
      <c r="D163" s="83"/>
      <c r="E163" s="83"/>
      <c r="F163" s="83"/>
      <c r="G163" s="83"/>
      <c r="H163" s="83"/>
      <c r="I163" s="87"/>
      <c r="J163" s="130">
        <f>SUM(J158:J162)</f>
        <v>77520</v>
      </c>
      <c r="K163" s="131"/>
    </row>
    <row r="164" s="53" customFormat="1" spans="2:11">
      <c r="B164" s="73" t="s">
        <v>295</v>
      </c>
      <c r="C164" s="74" t="s">
        <v>296</v>
      </c>
      <c r="D164" s="200" t="s">
        <v>297</v>
      </c>
      <c r="E164" s="210">
        <v>2</v>
      </c>
      <c r="F164" s="76" t="s">
        <v>122</v>
      </c>
      <c r="G164" s="75">
        <v>1</v>
      </c>
      <c r="H164" s="76" t="s">
        <v>235</v>
      </c>
      <c r="I164" s="127">
        <v>3840</v>
      </c>
      <c r="J164" s="127">
        <f>E164*G164*I164</f>
        <v>7680</v>
      </c>
      <c r="K164" s="139"/>
    </row>
    <row r="165" s="53" customFormat="1" spans="2:11">
      <c r="B165" s="86"/>
      <c r="C165" s="78" t="s">
        <v>296</v>
      </c>
      <c r="D165" s="89" t="s">
        <v>298</v>
      </c>
      <c r="E165" s="89">
        <v>2</v>
      </c>
      <c r="F165" s="89" t="s">
        <v>122</v>
      </c>
      <c r="G165" s="89">
        <v>2</v>
      </c>
      <c r="H165" s="89" t="s">
        <v>39</v>
      </c>
      <c r="I165" s="84">
        <v>500</v>
      </c>
      <c r="J165" s="84">
        <f>E165*G165*I165</f>
        <v>2000</v>
      </c>
      <c r="K165" s="230"/>
    </row>
    <row r="166" s="53" customFormat="1" spans="2:11">
      <c r="B166" s="198"/>
      <c r="C166" s="89" t="s">
        <v>299</v>
      </c>
      <c r="D166" s="89" t="s">
        <v>300</v>
      </c>
      <c r="E166" s="89">
        <v>1</v>
      </c>
      <c r="F166" s="89" t="s">
        <v>21</v>
      </c>
      <c r="G166" s="89">
        <v>1</v>
      </c>
      <c r="H166" s="89" t="s">
        <v>23</v>
      </c>
      <c r="I166" s="84">
        <v>80000</v>
      </c>
      <c r="J166" s="84">
        <f>E166*G166*I166</f>
        <v>80000</v>
      </c>
      <c r="K166" s="139"/>
    </row>
    <row r="167" s="53" customFormat="1" ht="17.25" spans="2:11">
      <c r="B167" s="82"/>
      <c r="C167" s="83" t="s">
        <v>301</v>
      </c>
      <c r="D167" s="83"/>
      <c r="E167" s="83"/>
      <c r="F167" s="83"/>
      <c r="G167" s="83"/>
      <c r="H167" s="83"/>
      <c r="I167" s="87"/>
      <c r="J167" s="130">
        <f>SUM(J164:J166)</f>
        <v>89680</v>
      </c>
      <c r="K167" s="131"/>
    </row>
    <row r="168" s="53" customFormat="1" spans="2:11">
      <c r="B168" s="86" t="s">
        <v>16</v>
      </c>
      <c r="C168" s="181" t="s">
        <v>302</v>
      </c>
      <c r="D168" s="85"/>
      <c r="E168" s="85"/>
      <c r="F168" s="85"/>
      <c r="G168" s="85"/>
      <c r="H168" s="85"/>
      <c r="I168" s="85"/>
      <c r="J168" s="134">
        <f>J8+J10+J12+J14+J66+J95+J121+J134+J140+J150+J157+J163+J167</f>
        <v>3042540.5</v>
      </c>
      <c r="K168" s="135"/>
    </row>
    <row r="169" s="53" customFormat="1" spans="2:11">
      <c r="B169" s="86" t="s">
        <v>303</v>
      </c>
      <c r="C169" s="181" t="s">
        <v>304</v>
      </c>
      <c r="D169" s="211"/>
      <c r="E169" s="212"/>
      <c r="F169" s="212"/>
      <c r="G169" s="212"/>
      <c r="H169" s="212"/>
      <c r="I169" s="212"/>
      <c r="J169" s="84">
        <f>J8*0.03</f>
        <v>17579.16</v>
      </c>
      <c r="K169" s="231"/>
    </row>
    <row r="170" s="53" customFormat="1" ht="21.5" spans="2:11">
      <c r="B170" s="86" t="s">
        <v>303</v>
      </c>
      <c r="C170" s="181" t="s">
        <v>305</v>
      </c>
      <c r="D170" s="211"/>
      <c r="E170" s="212"/>
      <c r="F170" s="212"/>
      <c r="G170" s="212"/>
      <c r="H170" s="212"/>
      <c r="I170" s="212"/>
      <c r="J170" s="84">
        <f>(J10+J12)*0.05</f>
        <v>44083.075</v>
      </c>
      <c r="K170" s="232"/>
    </row>
    <row r="171" s="53" customFormat="1" spans="2:12">
      <c r="B171" s="86" t="s">
        <v>303</v>
      </c>
      <c r="C171" s="181" t="s">
        <v>306</v>
      </c>
      <c r="D171" s="211"/>
      <c r="E171" s="212"/>
      <c r="F171" s="212"/>
      <c r="G171" s="212"/>
      <c r="H171" s="212"/>
      <c r="I171" s="212"/>
      <c r="J171" s="84">
        <f>(J168-J8-J10-J12-J158-J159-J164-J165)*0.1</f>
        <v>151050.7</v>
      </c>
      <c r="K171" s="231"/>
      <c r="L171" s="233"/>
    </row>
    <row r="172" s="53" customFormat="1" spans="2:11">
      <c r="B172" s="86" t="s">
        <v>307</v>
      </c>
      <c r="C172" s="213">
        <v>0.06</v>
      </c>
      <c r="D172" s="211"/>
      <c r="E172" s="212"/>
      <c r="F172" s="212"/>
      <c r="G172" s="212"/>
      <c r="H172" s="212"/>
      <c r="I172" s="212"/>
      <c r="J172" s="234">
        <f>(J168+J169+J170+J171)*0.06</f>
        <v>195315.2061</v>
      </c>
      <c r="K172" s="235"/>
    </row>
    <row r="173" s="53" customFormat="1" ht="17.25" spans="2:11">
      <c r="B173" s="214" t="s">
        <v>308</v>
      </c>
      <c r="C173" s="215"/>
      <c r="D173" s="215"/>
      <c r="E173" s="215"/>
      <c r="F173" s="215"/>
      <c r="G173" s="215"/>
      <c r="H173" s="215"/>
      <c r="I173" s="236"/>
      <c r="J173" s="130">
        <f>SUM(J168:J172)</f>
        <v>3450568.6411</v>
      </c>
      <c r="K173" s="237"/>
    </row>
    <row r="174" s="53" customFormat="1" spans="2:11">
      <c r="B174" s="216" t="s">
        <v>17</v>
      </c>
      <c r="C174" s="217"/>
      <c r="D174" s="217"/>
      <c r="E174" s="217"/>
      <c r="F174" s="217"/>
      <c r="G174" s="217"/>
      <c r="H174" s="217"/>
      <c r="I174" s="217"/>
      <c r="J174" s="217"/>
      <c r="K174" s="238"/>
    </row>
    <row r="175" spans="2:11">
      <c r="B175" s="218" t="s">
        <v>309</v>
      </c>
      <c r="C175" s="219"/>
      <c r="D175" s="219"/>
      <c r="E175" s="219"/>
      <c r="F175" s="219"/>
      <c r="G175" s="219"/>
      <c r="H175" s="219"/>
      <c r="I175" s="219"/>
      <c r="J175" s="219"/>
      <c r="K175" s="239"/>
    </row>
    <row r="176" spans="2:11">
      <c r="B176" s="220" t="s">
        <v>310</v>
      </c>
      <c r="C176" s="221"/>
      <c r="D176" s="221"/>
      <c r="E176" s="221"/>
      <c r="F176" s="221"/>
      <c r="G176" s="221"/>
      <c r="H176" s="221"/>
      <c r="I176" s="221"/>
      <c r="J176" s="221"/>
      <c r="K176" s="240"/>
    </row>
    <row r="177" spans="2:11">
      <c r="B177" s="220" t="s">
        <v>311</v>
      </c>
      <c r="C177" s="221"/>
      <c r="D177" s="221"/>
      <c r="E177" s="221"/>
      <c r="F177" s="221"/>
      <c r="G177" s="221"/>
      <c r="H177" s="221"/>
      <c r="I177" s="221"/>
      <c r="J177" s="221"/>
      <c r="K177" s="240"/>
    </row>
    <row r="178" spans="2:11">
      <c r="B178" s="220" t="s">
        <v>312</v>
      </c>
      <c r="C178" s="221"/>
      <c r="D178" s="221"/>
      <c r="E178" s="221"/>
      <c r="F178" s="221"/>
      <c r="G178" s="221"/>
      <c r="H178" s="221"/>
      <c r="I178" s="221"/>
      <c r="J178" s="221"/>
      <c r="K178" s="240"/>
    </row>
    <row r="179" spans="2:11">
      <c r="B179" s="220" t="s">
        <v>313</v>
      </c>
      <c r="C179" s="221"/>
      <c r="D179" s="221"/>
      <c r="E179" s="221"/>
      <c r="F179" s="221"/>
      <c r="G179" s="221"/>
      <c r="H179" s="221"/>
      <c r="I179" s="221"/>
      <c r="J179" s="221"/>
      <c r="K179" s="240"/>
    </row>
    <row r="180" spans="2:11">
      <c r="B180" s="220" t="s">
        <v>314</v>
      </c>
      <c r="C180" s="221"/>
      <c r="D180" s="221"/>
      <c r="E180" s="221"/>
      <c r="F180" s="221"/>
      <c r="G180" s="221"/>
      <c r="H180" s="221"/>
      <c r="I180" s="221"/>
      <c r="J180" s="221"/>
      <c r="K180" s="240"/>
    </row>
    <row r="181" spans="2:11">
      <c r="B181" s="220" t="s">
        <v>315</v>
      </c>
      <c r="C181" s="221"/>
      <c r="D181" s="221"/>
      <c r="E181" s="221"/>
      <c r="F181" s="221"/>
      <c r="G181" s="221"/>
      <c r="H181" s="221"/>
      <c r="I181" s="221"/>
      <c r="J181" s="221"/>
      <c r="K181" s="240"/>
    </row>
    <row r="182" spans="3:8">
      <c r="C182" s="54"/>
      <c r="D182" s="55"/>
      <c r="E182" s="54"/>
      <c r="F182" s="54"/>
      <c r="G182" s="222"/>
      <c r="H182" s="54"/>
    </row>
    <row r="183" spans="3:8">
      <c r="C183" s="54"/>
      <c r="D183" s="55"/>
      <c r="E183" s="54"/>
      <c r="F183" s="54"/>
      <c r="G183" s="222"/>
      <c r="H183" s="54"/>
    </row>
    <row r="184" spans="3:8">
      <c r="C184" s="54"/>
      <c r="D184" s="55"/>
      <c r="E184" s="54"/>
      <c r="F184" s="54"/>
      <c r="G184" s="222"/>
      <c r="H184" s="54"/>
    </row>
    <row r="185" spans="3:8">
      <c r="C185" s="54"/>
      <c r="D185" s="55"/>
      <c r="E185" s="54"/>
      <c r="F185" s="54"/>
      <c r="G185" s="222"/>
      <c r="H185" s="54"/>
    </row>
    <row r="186" spans="3:11">
      <c r="C186" s="54"/>
      <c r="D186" s="55"/>
      <c r="E186" s="54"/>
      <c r="F186" s="54"/>
      <c r="G186" s="222"/>
      <c r="H186" s="54"/>
      <c r="K186" s="241"/>
    </row>
    <row r="187" spans="3:8">
      <c r="C187" s="54"/>
      <c r="D187" s="55"/>
      <c r="E187" s="54"/>
      <c r="F187" s="54"/>
      <c r="G187" s="222"/>
      <c r="H187" s="54"/>
    </row>
    <row r="188" spans="3:8">
      <c r="C188" s="54"/>
      <c r="D188" s="55"/>
      <c r="E188" s="54"/>
      <c r="F188" s="54"/>
      <c r="G188" s="222"/>
      <c r="H188" s="54"/>
    </row>
    <row r="189" spans="3:8">
      <c r="C189" s="54"/>
      <c r="D189" s="55"/>
      <c r="E189" s="54"/>
      <c r="F189" s="54"/>
      <c r="G189" s="222"/>
      <c r="H189" s="54"/>
    </row>
    <row r="190" spans="3:8">
      <c r="C190" s="54"/>
      <c r="D190" s="55"/>
      <c r="E190" s="54"/>
      <c r="F190" s="54"/>
      <c r="G190" s="222"/>
      <c r="H190" s="54"/>
    </row>
    <row r="191" spans="3:8">
      <c r="C191" s="54"/>
      <c r="D191" s="55"/>
      <c r="E191" s="54"/>
      <c r="F191" s="54"/>
      <c r="G191" s="222"/>
      <c r="H191" s="54"/>
    </row>
    <row r="192" spans="3:8">
      <c r="C192" s="54"/>
      <c r="D192" s="55"/>
      <c r="E192" s="54"/>
      <c r="F192" s="54"/>
      <c r="G192" s="222"/>
      <c r="H192" s="54"/>
    </row>
    <row r="193" spans="3:8">
      <c r="C193" s="54"/>
      <c r="D193" s="55"/>
      <c r="E193" s="54"/>
      <c r="F193" s="54"/>
      <c r="G193" s="222"/>
      <c r="H193" s="54"/>
    </row>
    <row r="194" spans="3:8">
      <c r="C194" s="54"/>
      <c r="D194" s="55"/>
      <c r="E194" s="54"/>
      <c r="F194" s="54"/>
      <c r="G194" s="222"/>
      <c r="H194" s="54"/>
    </row>
    <row r="195" spans="3:8">
      <c r="C195" s="54"/>
      <c r="D195" s="55"/>
      <c r="E195" s="54"/>
      <c r="F195" s="54"/>
      <c r="G195" s="222"/>
      <c r="H195" s="54"/>
    </row>
    <row r="196" spans="3:8">
      <c r="C196" s="54"/>
      <c r="D196" s="55"/>
      <c r="E196" s="54"/>
      <c r="F196" s="54"/>
      <c r="G196" s="222"/>
      <c r="H196" s="54"/>
    </row>
    <row r="197" spans="3:8">
      <c r="C197" s="54"/>
      <c r="D197" s="55"/>
      <c r="E197" s="54"/>
      <c r="F197" s="54"/>
      <c r="G197" s="222"/>
      <c r="H197" s="54"/>
    </row>
    <row r="198" spans="3:8">
      <c r="C198" s="54"/>
      <c r="D198" s="55"/>
      <c r="E198" s="54"/>
      <c r="F198" s="54"/>
      <c r="G198" s="222"/>
      <c r="H198" s="54"/>
    </row>
    <row r="199" spans="3:8">
      <c r="C199" s="54"/>
      <c r="D199" s="55"/>
      <c r="E199" s="54"/>
      <c r="F199" s="54"/>
      <c r="G199" s="222"/>
      <c r="H199" s="54"/>
    </row>
    <row r="200" spans="3:8">
      <c r="C200" s="54"/>
      <c r="D200" s="55"/>
      <c r="E200" s="54"/>
      <c r="F200" s="54"/>
      <c r="G200" s="222"/>
      <c r="H200" s="54"/>
    </row>
    <row r="201" spans="3:8">
      <c r="C201" s="54"/>
      <c r="D201" s="55"/>
      <c r="E201" s="54"/>
      <c r="F201" s="54"/>
      <c r="G201" s="222"/>
      <c r="H201" s="54"/>
    </row>
    <row r="202" spans="3:8">
      <c r="C202" s="54"/>
      <c r="D202" s="55"/>
      <c r="E202" s="54"/>
      <c r="F202" s="54"/>
      <c r="G202" s="222"/>
      <c r="H202" s="54"/>
    </row>
    <row r="203" spans="3:8">
      <c r="C203" s="54"/>
      <c r="D203" s="55"/>
      <c r="E203" s="54"/>
      <c r="F203" s="54"/>
      <c r="G203" s="222"/>
      <c r="H203" s="54"/>
    </row>
    <row r="204" spans="3:8">
      <c r="C204" s="54"/>
      <c r="D204" s="55"/>
      <c r="E204" s="54"/>
      <c r="F204" s="54"/>
      <c r="G204" s="222"/>
      <c r="H204" s="54"/>
    </row>
    <row r="205" spans="3:8">
      <c r="C205" s="54"/>
      <c r="D205" s="55"/>
      <c r="E205" s="54"/>
      <c r="F205" s="54"/>
      <c r="G205" s="222"/>
      <c r="H205" s="54"/>
    </row>
    <row r="206" spans="3:8">
      <c r="C206" s="54"/>
      <c r="D206" s="55"/>
      <c r="E206" s="54"/>
      <c r="F206" s="54"/>
      <c r="G206" s="222"/>
      <c r="H206" s="54"/>
    </row>
    <row r="207" spans="3:8">
      <c r="C207" s="54"/>
      <c r="D207" s="55"/>
      <c r="E207" s="54"/>
      <c r="F207" s="54"/>
      <c r="G207" s="222"/>
      <c r="H207" s="54"/>
    </row>
    <row r="208" spans="3:8">
      <c r="C208" s="54"/>
      <c r="D208" s="55"/>
      <c r="E208" s="54"/>
      <c r="F208" s="54"/>
      <c r="G208" s="222"/>
      <c r="H208" s="54"/>
    </row>
    <row r="209" spans="3:8">
      <c r="C209" s="54"/>
      <c r="D209" s="55"/>
      <c r="E209" s="54"/>
      <c r="F209" s="54"/>
      <c r="G209" s="222"/>
      <c r="H209" s="54"/>
    </row>
    <row r="210" spans="3:8">
      <c r="C210" s="54"/>
      <c r="D210" s="55"/>
      <c r="E210" s="54"/>
      <c r="F210" s="54"/>
      <c r="G210" s="222"/>
      <c r="H210" s="54"/>
    </row>
    <row r="211" spans="3:8">
      <c r="C211" s="54"/>
      <c r="D211" s="55"/>
      <c r="E211" s="54"/>
      <c r="F211" s="54"/>
      <c r="G211" s="222"/>
      <c r="H211" s="54"/>
    </row>
    <row r="212" spans="3:8">
      <c r="C212" s="54"/>
      <c r="D212" s="55"/>
      <c r="E212" s="54"/>
      <c r="F212" s="54"/>
      <c r="G212" s="222"/>
      <c r="H212" s="54"/>
    </row>
    <row r="213" spans="3:8">
      <c r="C213" s="54"/>
      <c r="D213" s="55"/>
      <c r="E213" s="54"/>
      <c r="F213" s="54"/>
      <c r="G213" s="222"/>
      <c r="H213" s="54"/>
    </row>
    <row r="214" spans="3:8">
      <c r="C214" s="54"/>
      <c r="D214" s="55"/>
      <c r="E214" s="54"/>
      <c r="F214" s="54"/>
      <c r="G214" s="222"/>
      <c r="H214" s="54"/>
    </row>
    <row r="215" spans="3:8">
      <c r="C215" s="54"/>
      <c r="D215" s="55"/>
      <c r="E215" s="54"/>
      <c r="F215" s="54"/>
      <c r="G215" s="222"/>
      <c r="H215" s="54"/>
    </row>
    <row r="216" spans="3:8">
      <c r="C216" s="54"/>
      <c r="D216" s="55"/>
      <c r="E216" s="54"/>
      <c r="F216" s="54"/>
      <c r="G216" s="222"/>
      <c r="H216" s="54"/>
    </row>
    <row r="217" spans="3:8">
      <c r="C217" s="54"/>
      <c r="D217" s="55"/>
      <c r="E217" s="54"/>
      <c r="F217" s="54"/>
      <c r="G217" s="222"/>
      <c r="H217" s="54"/>
    </row>
    <row r="218" spans="3:8">
      <c r="C218" s="54"/>
      <c r="D218" s="55"/>
      <c r="E218" s="54"/>
      <c r="F218" s="54"/>
      <c r="G218" s="222"/>
      <c r="H218" s="54"/>
    </row>
    <row r="219" spans="3:8">
      <c r="C219" s="54"/>
      <c r="D219" s="55"/>
      <c r="E219" s="54"/>
      <c r="F219" s="54"/>
      <c r="G219" s="222"/>
      <c r="H219" s="54"/>
    </row>
    <row r="220" spans="3:8">
      <c r="C220" s="54"/>
      <c r="D220" s="55"/>
      <c r="E220" s="54"/>
      <c r="F220" s="54"/>
      <c r="G220" s="222"/>
      <c r="H220" s="54"/>
    </row>
    <row r="221" spans="3:8">
      <c r="C221" s="54"/>
      <c r="D221" s="55"/>
      <c r="E221" s="54"/>
      <c r="F221" s="54"/>
      <c r="G221" s="222"/>
      <c r="H221" s="54"/>
    </row>
    <row r="222" spans="3:8">
      <c r="C222" s="54"/>
      <c r="D222" s="55"/>
      <c r="E222" s="54"/>
      <c r="F222" s="54"/>
      <c r="G222" s="222"/>
      <c r="H222" s="54"/>
    </row>
    <row r="223" spans="3:8">
      <c r="C223" s="54"/>
      <c r="D223" s="55"/>
      <c r="E223" s="54"/>
      <c r="F223" s="54"/>
      <c r="G223" s="222"/>
      <c r="H223" s="54"/>
    </row>
    <row r="224" spans="3:8">
      <c r="C224" s="54"/>
      <c r="D224" s="55"/>
      <c r="E224" s="54"/>
      <c r="F224" s="54"/>
      <c r="G224" s="222"/>
      <c r="H224" s="54"/>
    </row>
    <row r="225" spans="3:8">
      <c r="C225" s="54"/>
      <c r="D225" s="55"/>
      <c r="E225" s="54"/>
      <c r="F225" s="54"/>
      <c r="G225" s="222"/>
      <c r="H225" s="54"/>
    </row>
    <row r="226" spans="3:8">
      <c r="C226" s="54"/>
      <c r="D226" s="55"/>
      <c r="E226" s="54"/>
      <c r="F226" s="54"/>
      <c r="G226" s="222"/>
      <c r="H226" s="54"/>
    </row>
    <row r="227" spans="3:8">
      <c r="C227" s="54"/>
      <c r="D227" s="55"/>
      <c r="E227" s="54"/>
      <c r="F227" s="54"/>
      <c r="G227" s="222"/>
      <c r="H227" s="54"/>
    </row>
    <row r="228" spans="3:8">
      <c r="C228" s="54"/>
      <c r="D228" s="55"/>
      <c r="E228" s="54"/>
      <c r="F228" s="54"/>
      <c r="G228" s="222"/>
      <c r="H228" s="54"/>
    </row>
    <row r="229" spans="3:8">
      <c r="C229" s="54"/>
      <c r="D229" s="55"/>
      <c r="E229" s="54"/>
      <c r="F229" s="54"/>
      <c r="G229" s="222"/>
      <c r="H229" s="54"/>
    </row>
    <row r="230" spans="3:8">
      <c r="C230" s="54"/>
      <c r="D230" s="55"/>
      <c r="E230" s="54"/>
      <c r="F230" s="54"/>
      <c r="G230" s="222"/>
      <c r="H230" s="54"/>
    </row>
    <row r="231" spans="3:8">
      <c r="C231" s="54"/>
      <c r="D231" s="55"/>
      <c r="E231" s="54"/>
      <c r="F231" s="54"/>
      <c r="G231" s="222"/>
      <c r="H231" s="54"/>
    </row>
    <row r="232" spans="3:8">
      <c r="C232" s="54"/>
      <c r="D232" s="55"/>
      <c r="E232" s="54"/>
      <c r="F232" s="54"/>
      <c r="G232" s="222"/>
      <c r="H232" s="54"/>
    </row>
    <row r="233" spans="3:8">
      <c r="C233" s="54"/>
      <c r="D233" s="55"/>
      <c r="E233" s="54"/>
      <c r="F233" s="54"/>
      <c r="G233" s="222"/>
      <c r="H233" s="54"/>
    </row>
    <row r="234" spans="3:8">
      <c r="C234" s="54"/>
      <c r="D234" s="55"/>
      <c r="E234" s="54"/>
      <c r="F234" s="54"/>
      <c r="G234" s="222"/>
      <c r="H234" s="54"/>
    </row>
    <row r="235" spans="3:8">
      <c r="C235" s="54"/>
      <c r="D235" s="55"/>
      <c r="E235" s="54"/>
      <c r="F235" s="54"/>
      <c r="G235" s="222"/>
      <c r="H235" s="54"/>
    </row>
    <row r="236" spans="3:8">
      <c r="C236" s="54"/>
      <c r="D236" s="55"/>
      <c r="E236" s="54"/>
      <c r="F236" s="54"/>
      <c r="G236" s="222"/>
      <c r="H236" s="54"/>
    </row>
    <row r="237" spans="3:8">
      <c r="C237" s="54"/>
      <c r="D237" s="55"/>
      <c r="E237" s="54"/>
      <c r="F237" s="54"/>
      <c r="G237" s="222"/>
      <c r="H237" s="54"/>
    </row>
    <row r="238" spans="3:8">
      <c r="C238" s="54"/>
      <c r="D238" s="55"/>
      <c r="E238" s="54"/>
      <c r="F238" s="54"/>
      <c r="G238" s="222"/>
      <c r="H238" s="54"/>
    </row>
    <row r="239" spans="3:8">
      <c r="C239" s="54"/>
      <c r="D239" s="55"/>
      <c r="E239" s="54"/>
      <c r="F239" s="54"/>
      <c r="G239" s="222"/>
      <c r="H239" s="54"/>
    </row>
    <row r="240" spans="3:8">
      <c r="C240" s="54"/>
      <c r="D240" s="55"/>
      <c r="E240" s="54"/>
      <c r="F240" s="54"/>
      <c r="G240" s="222"/>
      <c r="H240" s="54"/>
    </row>
    <row r="241" spans="3:8">
      <c r="C241" s="54"/>
      <c r="D241" s="55"/>
      <c r="E241" s="54"/>
      <c r="F241" s="54"/>
      <c r="G241" s="222"/>
      <c r="H241" s="54"/>
    </row>
    <row r="242" spans="3:8">
      <c r="C242" s="54"/>
      <c r="D242" s="55"/>
      <c r="E242" s="54"/>
      <c r="F242" s="54"/>
      <c r="G242" s="222"/>
      <c r="H242" s="54"/>
    </row>
    <row r="243" spans="3:8">
      <c r="C243" s="54"/>
      <c r="D243" s="55"/>
      <c r="E243" s="54"/>
      <c r="F243" s="54"/>
      <c r="G243" s="222"/>
      <c r="H243" s="54"/>
    </row>
    <row r="244" spans="3:8">
      <c r="C244" s="54"/>
      <c r="D244" s="55"/>
      <c r="E244" s="54"/>
      <c r="F244" s="54"/>
      <c r="G244" s="222"/>
      <c r="H244" s="54"/>
    </row>
    <row r="245" spans="3:8">
      <c r="C245" s="54"/>
      <c r="D245" s="55"/>
      <c r="E245" s="54"/>
      <c r="F245" s="54"/>
      <c r="G245" s="222"/>
      <c r="H245" s="54"/>
    </row>
    <row r="246" spans="3:8">
      <c r="C246" s="54"/>
      <c r="D246" s="55"/>
      <c r="E246" s="54"/>
      <c r="F246" s="54"/>
      <c r="G246" s="222"/>
      <c r="H246" s="54"/>
    </row>
    <row r="247" spans="3:8">
      <c r="C247" s="54"/>
      <c r="D247" s="55"/>
      <c r="E247" s="54"/>
      <c r="F247" s="54"/>
      <c r="G247" s="222"/>
      <c r="H247" s="54"/>
    </row>
    <row r="248" spans="3:8">
      <c r="C248" s="54"/>
      <c r="D248" s="55"/>
      <c r="E248" s="54"/>
      <c r="F248" s="54"/>
      <c r="G248" s="222"/>
      <c r="H248" s="54"/>
    </row>
    <row r="249" spans="3:8">
      <c r="C249" s="54"/>
      <c r="D249" s="55"/>
      <c r="E249" s="54"/>
      <c r="F249" s="54"/>
      <c r="G249" s="222"/>
      <c r="H249" s="54"/>
    </row>
    <row r="250" spans="3:8">
      <c r="C250" s="54"/>
      <c r="D250" s="55"/>
      <c r="E250" s="54"/>
      <c r="F250" s="54"/>
      <c r="G250" s="222"/>
      <c r="H250" s="54"/>
    </row>
    <row r="251" spans="3:8">
      <c r="C251" s="54"/>
      <c r="D251" s="55"/>
      <c r="E251" s="54"/>
      <c r="F251" s="54"/>
      <c r="G251" s="222"/>
      <c r="H251" s="54"/>
    </row>
    <row r="252" spans="3:8">
      <c r="C252" s="54"/>
      <c r="D252" s="55"/>
      <c r="E252" s="54"/>
      <c r="F252" s="54"/>
      <c r="G252" s="222"/>
      <c r="H252" s="54"/>
    </row>
    <row r="253" spans="3:8">
      <c r="C253" s="54"/>
      <c r="D253" s="55"/>
      <c r="E253" s="54"/>
      <c r="F253" s="54"/>
      <c r="G253" s="222"/>
      <c r="H253" s="54"/>
    </row>
    <row r="254" spans="3:8">
      <c r="C254" s="54"/>
      <c r="D254" s="55"/>
      <c r="E254" s="54"/>
      <c r="F254" s="54"/>
      <c r="G254" s="222"/>
      <c r="H254" s="54"/>
    </row>
    <row r="255" spans="3:8">
      <c r="C255" s="54"/>
      <c r="D255" s="55"/>
      <c r="E255" s="54"/>
      <c r="F255" s="54"/>
      <c r="G255" s="222"/>
      <c r="H255" s="54"/>
    </row>
    <row r="256" spans="3:8">
      <c r="C256" s="54"/>
      <c r="D256" s="55"/>
      <c r="E256" s="54"/>
      <c r="F256" s="54"/>
      <c r="G256" s="222"/>
      <c r="H256" s="54"/>
    </row>
    <row r="257" spans="3:8">
      <c r="C257" s="54"/>
      <c r="D257" s="55"/>
      <c r="E257" s="54"/>
      <c r="F257" s="54"/>
      <c r="G257" s="222"/>
      <c r="H257" s="54"/>
    </row>
    <row r="258" spans="3:8">
      <c r="C258" s="54"/>
      <c r="D258" s="55"/>
      <c r="E258" s="54"/>
      <c r="F258" s="54"/>
      <c r="G258" s="222"/>
      <c r="H258" s="54"/>
    </row>
    <row r="259" spans="3:8">
      <c r="C259" s="54"/>
      <c r="D259" s="55"/>
      <c r="E259" s="54"/>
      <c r="F259" s="54"/>
      <c r="G259" s="222"/>
      <c r="H259" s="54"/>
    </row>
    <row r="260" spans="3:8">
      <c r="C260" s="54"/>
      <c r="D260" s="55"/>
      <c r="E260" s="54"/>
      <c r="F260" s="54"/>
      <c r="G260" s="222"/>
      <c r="H260" s="54"/>
    </row>
    <row r="261" spans="3:8">
      <c r="C261" s="54"/>
      <c r="D261" s="55"/>
      <c r="E261" s="54"/>
      <c r="F261" s="54"/>
      <c r="G261" s="222"/>
      <c r="H261" s="54"/>
    </row>
    <row r="262" spans="3:8">
      <c r="C262" s="54"/>
      <c r="D262" s="55"/>
      <c r="E262" s="54"/>
      <c r="F262" s="54"/>
      <c r="G262" s="222"/>
      <c r="H262" s="54"/>
    </row>
    <row r="263" spans="3:8">
      <c r="C263" s="54"/>
      <c r="D263" s="55"/>
      <c r="E263" s="54"/>
      <c r="F263" s="54"/>
      <c r="G263" s="222"/>
      <c r="H263" s="54"/>
    </row>
    <row r="264" spans="3:3">
      <c r="C264" s="54"/>
    </row>
    <row r="265" spans="3:3">
      <c r="C265" s="54"/>
    </row>
    <row r="266" spans="3:3">
      <c r="C266" s="54"/>
    </row>
    <row r="267" spans="3:3">
      <c r="C267" s="54"/>
    </row>
    <row r="268" spans="3:8">
      <c r="C268" s="54"/>
      <c r="D268" s="55"/>
      <c r="E268" s="54"/>
      <c r="F268" s="54"/>
      <c r="G268" s="54"/>
      <c r="H268" s="54"/>
    </row>
    <row r="269" spans="3:8">
      <c r="C269" s="54"/>
      <c r="D269" s="55"/>
      <c r="E269" s="54"/>
      <c r="F269" s="54"/>
      <c r="G269" s="54"/>
      <c r="H269" s="54"/>
    </row>
    <row r="270" spans="3:8">
      <c r="C270" s="54"/>
      <c r="D270" s="55"/>
      <c r="E270" s="54"/>
      <c r="F270" s="54"/>
      <c r="G270" s="54"/>
      <c r="H270" s="54"/>
    </row>
    <row r="271" spans="3:8">
      <c r="C271" s="54"/>
      <c r="D271" s="55"/>
      <c r="E271" s="54"/>
      <c r="F271" s="54"/>
      <c r="G271" s="54"/>
      <c r="H271" s="54"/>
    </row>
    <row r="272" spans="3:8">
      <c r="C272" s="54"/>
      <c r="D272" s="55"/>
      <c r="E272" s="54"/>
      <c r="F272" s="54"/>
      <c r="G272" s="54"/>
      <c r="H272" s="54"/>
    </row>
    <row r="273" spans="3:8">
      <c r="C273" s="54"/>
      <c r="D273" s="55"/>
      <c r="E273" s="54"/>
      <c r="F273" s="54"/>
      <c r="G273" s="54"/>
      <c r="H273" s="54"/>
    </row>
    <row r="274" spans="3:8">
      <c r="C274" s="54"/>
      <c r="D274" s="55"/>
      <c r="E274" s="54"/>
      <c r="F274" s="54"/>
      <c r="G274" s="54"/>
      <c r="H274" s="54"/>
    </row>
    <row r="275" spans="3:8">
      <c r="C275" s="54"/>
      <c r="D275" s="55"/>
      <c r="E275" s="54"/>
      <c r="F275" s="54"/>
      <c r="G275" s="54"/>
      <c r="H275" s="54"/>
    </row>
    <row r="276" spans="3:8">
      <c r="C276" s="54"/>
      <c r="D276" s="55"/>
      <c r="E276" s="54"/>
      <c r="F276" s="54"/>
      <c r="G276" s="54"/>
      <c r="H276" s="54"/>
    </row>
    <row r="277" spans="3:8">
      <c r="C277" s="54"/>
      <c r="D277" s="55"/>
      <c r="E277" s="54"/>
      <c r="F277" s="54"/>
      <c r="G277" s="54"/>
      <c r="H277" s="54"/>
    </row>
    <row r="278" spans="3:8">
      <c r="C278" s="54"/>
      <c r="D278" s="55"/>
      <c r="E278" s="54"/>
      <c r="F278" s="54"/>
      <c r="G278" s="54"/>
      <c r="H278" s="54"/>
    </row>
    <row r="279" spans="3:8">
      <c r="C279" s="54"/>
      <c r="D279" s="55"/>
      <c r="E279" s="54"/>
      <c r="F279" s="54"/>
      <c r="G279" s="54"/>
      <c r="H279" s="54"/>
    </row>
    <row r="280" spans="3:8">
      <c r="C280" s="54"/>
      <c r="D280" s="55"/>
      <c r="E280" s="54"/>
      <c r="F280" s="54"/>
      <c r="G280" s="54"/>
      <c r="H280" s="54"/>
    </row>
    <row r="281" spans="3:8">
      <c r="C281" s="54"/>
      <c r="D281" s="55"/>
      <c r="E281" s="54"/>
      <c r="F281" s="54"/>
      <c r="G281" s="54"/>
      <c r="H281" s="54"/>
    </row>
    <row r="282" spans="3:8">
      <c r="C282" s="54"/>
      <c r="D282" s="55"/>
      <c r="E282" s="54"/>
      <c r="F282" s="54"/>
      <c r="G282" s="54"/>
      <c r="H282" s="54"/>
    </row>
    <row r="283" spans="3:8">
      <c r="C283" s="54"/>
      <c r="D283" s="55"/>
      <c r="E283" s="54"/>
      <c r="F283" s="54"/>
      <c r="G283" s="54"/>
      <c r="H283" s="54"/>
    </row>
    <row r="284" spans="3:8">
      <c r="C284" s="54"/>
      <c r="D284" s="55"/>
      <c r="E284" s="54"/>
      <c r="F284" s="54"/>
      <c r="G284" s="54"/>
      <c r="H284" s="54"/>
    </row>
    <row r="285" spans="3:8">
      <c r="C285" s="54"/>
      <c r="D285" s="55"/>
      <c r="E285" s="54"/>
      <c r="F285" s="54"/>
      <c r="G285" s="54"/>
      <c r="H285" s="54"/>
    </row>
    <row r="286" spans="3:8">
      <c r="C286" s="54"/>
      <c r="D286" s="55"/>
      <c r="E286" s="54"/>
      <c r="F286" s="54"/>
      <c r="G286" s="54"/>
      <c r="H286" s="54"/>
    </row>
    <row r="287" spans="3:8">
      <c r="C287" s="54"/>
      <c r="D287" s="55"/>
      <c r="E287" s="54"/>
      <c r="F287" s="54"/>
      <c r="G287" s="54"/>
      <c r="H287" s="54"/>
    </row>
    <row r="288" spans="3:8">
      <c r="C288" s="54"/>
      <c r="D288" s="55"/>
      <c r="E288" s="54"/>
      <c r="F288" s="54"/>
      <c r="G288" s="54"/>
      <c r="H288" s="54"/>
    </row>
    <row r="289" spans="3:8">
      <c r="C289" s="54"/>
      <c r="D289" s="55"/>
      <c r="E289" s="54"/>
      <c r="F289" s="54"/>
      <c r="G289" s="54"/>
      <c r="H289" s="54"/>
    </row>
    <row r="290" spans="3:8">
      <c r="C290" s="54"/>
      <c r="D290" s="55"/>
      <c r="E290" s="54"/>
      <c r="F290" s="54"/>
      <c r="G290" s="54"/>
      <c r="H290" s="54"/>
    </row>
    <row r="291" spans="3:8">
      <c r="C291" s="54"/>
      <c r="D291" s="55"/>
      <c r="E291" s="54"/>
      <c r="F291" s="54"/>
      <c r="G291" s="54"/>
      <c r="H291" s="54"/>
    </row>
    <row r="292" spans="3:8">
      <c r="C292" s="54"/>
      <c r="D292" s="55"/>
      <c r="E292" s="54"/>
      <c r="F292" s="54"/>
      <c r="G292" s="54"/>
      <c r="H292" s="54"/>
    </row>
    <row r="293" spans="3:3">
      <c r="C293" s="54"/>
    </row>
    <row r="294" spans="3:3">
      <c r="C294" s="54"/>
    </row>
    <row r="295" spans="3:3">
      <c r="C295" s="54"/>
    </row>
    <row r="296" spans="3:3">
      <c r="C296" s="54"/>
    </row>
    <row r="297" spans="3:8">
      <c r="C297" s="54"/>
      <c r="D297" s="55"/>
      <c r="E297" s="54"/>
      <c r="F297" s="54"/>
      <c r="G297" s="54"/>
      <c r="H297" s="54"/>
    </row>
    <row r="298" spans="3:8">
      <c r="C298" s="54"/>
      <c r="D298" s="55"/>
      <c r="E298" s="54"/>
      <c r="F298" s="54"/>
      <c r="G298" s="54"/>
      <c r="H298" s="54"/>
    </row>
    <row r="299" spans="3:8">
      <c r="C299" s="54"/>
      <c r="D299" s="55"/>
      <c r="E299" s="54"/>
      <c r="F299" s="54"/>
      <c r="G299" s="54"/>
      <c r="H299" s="54"/>
    </row>
    <row r="300" spans="3:8">
      <c r="C300" s="54"/>
      <c r="D300" s="55"/>
      <c r="E300" s="54"/>
      <c r="F300" s="54"/>
      <c r="G300" s="54"/>
      <c r="H300" s="54"/>
    </row>
    <row r="301" spans="3:8">
      <c r="C301" s="54"/>
      <c r="D301" s="55"/>
      <c r="E301" s="54"/>
      <c r="F301" s="54"/>
      <c r="G301" s="54"/>
      <c r="H301" s="54"/>
    </row>
    <row r="302" spans="3:8">
      <c r="C302" s="54"/>
      <c r="D302" s="55"/>
      <c r="E302" s="54"/>
      <c r="F302" s="54"/>
      <c r="G302" s="54"/>
      <c r="H302" s="54"/>
    </row>
    <row r="303" spans="3:8">
      <c r="C303" s="54"/>
      <c r="D303" s="55"/>
      <c r="E303" s="54"/>
      <c r="F303" s="54"/>
      <c r="G303" s="54"/>
      <c r="H303" s="54"/>
    </row>
    <row r="304" spans="3:8">
      <c r="C304" s="54"/>
      <c r="D304" s="55"/>
      <c r="E304" s="54"/>
      <c r="F304" s="54"/>
      <c r="G304" s="54"/>
      <c r="H304" s="54"/>
    </row>
    <row r="305" spans="3:8">
      <c r="C305" s="54"/>
      <c r="D305" s="55"/>
      <c r="E305" s="54"/>
      <c r="F305" s="54"/>
      <c r="G305" s="54"/>
      <c r="H305" s="54"/>
    </row>
    <row r="306" spans="3:8">
      <c r="C306" s="54"/>
      <c r="D306" s="55"/>
      <c r="E306" s="54"/>
      <c r="F306" s="54"/>
      <c r="G306" s="54"/>
      <c r="H306" s="54"/>
    </row>
    <row r="307" spans="3:8">
      <c r="C307" s="54"/>
      <c r="D307" s="55"/>
      <c r="E307" s="54"/>
      <c r="F307" s="54"/>
      <c r="G307" s="54"/>
      <c r="H307" s="54"/>
    </row>
    <row r="308" spans="3:8">
      <c r="C308" s="54"/>
      <c r="D308" s="55"/>
      <c r="E308" s="54"/>
      <c r="F308" s="54"/>
      <c r="G308" s="54"/>
      <c r="H308" s="54"/>
    </row>
    <row r="309" spans="3:8">
      <c r="C309" s="54"/>
      <c r="D309" s="55"/>
      <c r="E309" s="54"/>
      <c r="F309" s="54"/>
      <c r="G309" s="54"/>
      <c r="H309" s="54"/>
    </row>
    <row r="310" spans="3:8">
      <c r="C310" s="54"/>
      <c r="D310" s="55"/>
      <c r="E310" s="54"/>
      <c r="F310" s="54"/>
      <c r="G310" s="54"/>
      <c r="H310" s="54"/>
    </row>
    <row r="311" spans="3:8">
      <c r="C311" s="54"/>
      <c r="D311" s="55"/>
      <c r="E311" s="54"/>
      <c r="F311" s="54"/>
      <c r="G311" s="54"/>
      <c r="H311" s="54"/>
    </row>
    <row r="312" spans="3:8">
      <c r="C312" s="54"/>
      <c r="D312" s="55"/>
      <c r="E312" s="54"/>
      <c r="F312" s="54"/>
      <c r="G312" s="54"/>
      <c r="H312" s="54"/>
    </row>
    <row r="313" spans="3:8">
      <c r="C313" s="54"/>
      <c r="D313" s="55"/>
      <c r="E313" s="54"/>
      <c r="F313" s="54"/>
      <c r="G313" s="54"/>
      <c r="H313" s="54"/>
    </row>
    <row r="314" spans="3:8">
      <c r="C314" s="54"/>
      <c r="D314" s="55"/>
      <c r="E314" s="54"/>
      <c r="F314" s="54"/>
      <c r="G314" s="54"/>
      <c r="H314" s="54"/>
    </row>
    <row r="315" spans="3:8">
      <c r="C315" s="54"/>
      <c r="D315" s="55"/>
      <c r="E315" s="54"/>
      <c r="F315" s="54"/>
      <c r="G315" s="54"/>
      <c r="H315" s="54"/>
    </row>
    <row r="316" spans="3:8">
      <c r="C316" s="54"/>
      <c r="D316" s="55"/>
      <c r="E316" s="54"/>
      <c r="F316" s="54"/>
      <c r="G316" s="54"/>
      <c r="H316" s="54"/>
    </row>
    <row r="317" spans="3:8">
      <c r="C317" s="54"/>
      <c r="D317" s="55"/>
      <c r="E317" s="54"/>
      <c r="F317" s="54"/>
      <c r="G317" s="54"/>
      <c r="H317" s="54"/>
    </row>
    <row r="318" spans="3:8">
      <c r="C318" s="54"/>
      <c r="D318" s="55"/>
      <c r="E318" s="54"/>
      <c r="F318" s="54"/>
      <c r="G318" s="54"/>
      <c r="H318" s="54"/>
    </row>
    <row r="319" spans="3:8">
      <c r="C319" s="54"/>
      <c r="D319" s="55"/>
      <c r="E319" s="54"/>
      <c r="F319" s="54"/>
      <c r="G319" s="54"/>
      <c r="H319" s="54"/>
    </row>
    <row r="320" spans="3:8">
      <c r="C320" s="54"/>
      <c r="D320" s="55"/>
      <c r="E320" s="54"/>
      <c r="F320" s="54"/>
      <c r="G320" s="54"/>
      <c r="H320" s="54"/>
    </row>
    <row r="321" spans="3:8">
      <c r="C321" s="54"/>
      <c r="D321" s="55"/>
      <c r="E321" s="54"/>
      <c r="F321" s="54"/>
      <c r="G321" s="54"/>
      <c r="H321" s="54"/>
    </row>
    <row r="322" spans="3:8">
      <c r="C322" s="54"/>
      <c r="D322" s="55"/>
      <c r="E322" s="54"/>
      <c r="F322" s="54"/>
      <c r="G322" s="54"/>
      <c r="H322" s="54"/>
    </row>
    <row r="323" spans="3:8">
      <c r="C323" s="54"/>
      <c r="D323" s="55"/>
      <c r="E323" s="54"/>
      <c r="F323" s="54"/>
      <c r="G323" s="54"/>
      <c r="H323" s="54"/>
    </row>
    <row r="324" spans="3:8">
      <c r="C324" s="54"/>
      <c r="D324" s="55"/>
      <c r="E324" s="54"/>
      <c r="F324" s="54"/>
      <c r="G324" s="54"/>
      <c r="H324" s="54"/>
    </row>
    <row r="325" spans="3:8">
      <c r="C325" s="54"/>
      <c r="D325" s="55"/>
      <c r="E325" s="54"/>
      <c r="F325" s="54"/>
      <c r="G325" s="54"/>
      <c r="H325" s="54"/>
    </row>
    <row r="326" spans="3:8">
      <c r="C326" s="54"/>
      <c r="D326" s="55"/>
      <c r="E326" s="54"/>
      <c r="F326" s="54"/>
      <c r="G326" s="54"/>
      <c r="H326" s="54"/>
    </row>
    <row r="327" spans="3:8">
      <c r="C327" s="54"/>
      <c r="D327" s="55"/>
      <c r="E327" s="54"/>
      <c r="F327" s="54"/>
      <c r="G327" s="54"/>
      <c r="H327" s="54"/>
    </row>
    <row r="328" spans="3:8">
      <c r="C328" s="54"/>
      <c r="D328" s="55"/>
      <c r="E328" s="54"/>
      <c r="F328" s="54"/>
      <c r="G328" s="54"/>
      <c r="H328" s="54"/>
    </row>
    <row r="329" spans="3:8">
      <c r="C329" s="54"/>
      <c r="D329" s="55"/>
      <c r="E329" s="54"/>
      <c r="F329" s="54"/>
      <c r="G329" s="54"/>
      <c r="H329" s="54"/>
    </row>
    <row r="330" spans="3:8">
      <c r="C330" s="54"/>
      <c r="D330" s="55"/>
      <c r="E330" s="54"/>
      <c r="F330" s="54"/>
      <c r="G330" s="54"/>
      <c r="H330" s="54"/>
    </row>
    <row r="331" spans="3:8">
      <c r="C331" s="54"/>
      <c r="D331" s="55"/>
      <c r="E331" s="54"/>
      <c r="F331" s="54"/>
      <c r="G331" s="54"/>
      <c r="H331" s="54"/>
    </row>
    <row r="332" spans="3:8">
      <c r="C332" s="54"/>
      <c r="D332" s="55"/>
      <c r="E332" s="54"/>
      <c r="F332" s="54"/>
      <c r="G332" s="54"/>
      <c r="H332" s="54"/>
    </row>
    <row r="333" spans="3:8">
      <c r="C333" s="54"/>
      <c r="D333" s="55"/>
      <c r="E333" s="54"/>
      <c r="F333" s="54"/>
      <c r="G333" s="54"/>
      <c r="H333" s="54"/>
    </row>
    <row r="334" spans="3:8">
      <c r="C334" s="54"/>
      <c r="D334" s="55"/>
      <c r="E334" s="54"/>
      <c r="F334" s="54"/>
      <c r="G334" s="54"/>
      <c r="H334" s="54"/>
    </row>
    <row r="335" spans="3:8">
      <c r="C335" s="54"/>
      <c r="D335" s="55"/>
      <c r="E335" s="54"/>
      <c r="F335" s="54"/>
      <c r="G335" s="54"/>
      <c r="H335" s="54"/>
    </row>
  </sheetData>
  <mergeCells count="47">
    <mergeCell ref="B1:K1"/>
    <mergeCell ref="G2:K2"/>
    <mergeCell ref="G3:K3"/>
    <mergeCell ref="B4:K4"/>
    <mergeCell ref="C8:I8"/>
    <mergeCell ref="C10:I10"/>
    <mergeCell ref="C12:I12"/>
    <mergeCell ref="C14:I14"/>
    <mergeCell ref="C15:K15"/>
    <mergeCell ref="C26:K26"/>
    <mergeCell ref="C66:I66"/>
    <mergeCell ref="C67:K67"/>
    <mergeCell ref="C77:K77"/>
    <mergeCell ref="C95:I95"/>
    <mergeCell ref="C121:I121"/>
    <mergeCell ref="C134:I134"/>
    <mergeCell ref="C140:I140"/>
    <mergeCell ref="C150:I150"/>
    <mergeCell ref="C157:I157"/>
    <mergeCell ref="C163:I163"/>
    <mergeCell ref="C167:I167"/>
    <mergeCell ref="B173:I173"/>
    <mergeCell ref="B174:K174"/>
    <mergeCell ref="B175:K175"/>
    <mergeCell ref="B176:K176"/>
    <mergeCell ref="B177:K177"/>
    <mergeCell ref="B178:K178"/>
    <mergeCell ref="B179:K179"/>
    <mergeCell ref="B180:K180"/>
    <mergeCell ref="B181:K181"/>
    <mergeCell ref="B6:B8"/>
    <mergeCell ref="B9:B10"/>
    <mergeCell ref="B11:B12"/>
    <mergeCell ref="B13:B14"/>
    <mergeCell ref="B15:B66"/>
    <mergeCell ref="B67:B95"/>
    <mergeCell ref="B96:B121"/>
    <mergeCell ref="B122:B134"/>
    <mergeCell ref="B135:B140"/>
    <mergeCell ref="B141:B150"/>
    <mergeCell ref="B151:B157"/>
    <mergeCell ref="B158:B163"/>
    <mergeCell ref="B164:B167"/>
    <mergeCell ref="C122:C124"/>
    <mergeCell ref="C125:C126"/>
    <mergeCell ref="K73:K76"/>
    <mergeCell ref="K78:K81"/>
  </mergeCells>
  <conditionalFormatting sqref="E59">
    <cfRule type="cellIs" dxfId="0" priority="7" stopIfTrue="1" operator="lessThan">
      <formula>0</formula>
    </cfRule>
  </conditionalFormatting>
  <conditionalFormatting sqref="C68">
    <cfRule type="cellIs" dxfId="0" priority="11" stopIfTrue="1" operator="lessThan">
      <formula>0</formula>
    </cfRule>
  </conditionalFormatting>
  <conditionalFormatting sqref="C75">
    <cfRule type="cellIs" dxfId="0" priority="5" stopIfTrue="1" operator="lessThan">
      <formula>0</formula>
    </cfRule>
  </conditionalFormatting>
  <conditionalFormatting sqref="C76">
    <cfRule type="cellIs" dxfId="0" priority="4" stopIfTrue="1" operator="lessThan">
      <formula>0</formula>
    </cfRule>
  </conditionalFormatting>
  <conditionalFormatting sqref="E93">
    <cfRule type="cellIs" dxfId="0" priority="3" stopIfTrue="1" operator="lessThan">
      <formula>0</formula>
    </cfRule>
  </conditionalFormatting>
  <conditionalFormatting sqref="C27:C29">
    <cfRule type="cellIs" dxfId="0" priority="1" stopIfTrue="1" operator="lessThan">
      <formula>0</formula>
    </cfRule>
  </conditionalFormatting>
  <conditionalFormatting sqref="C30:C32">
    <cfRule type="cellIs" dxfId="0" priority="8" stopIfTrue="1" operator="lessThan">
      <formula>0</formula>
    </cfRule>
  </conditionalFormatting>
  <conditionalFormatting sqref="C16:C17 C78:C88 C69:C74">
    <cfRule type="cellIs" dxfId="0" priority="14" stopIfTrue="1" operator="lessThan">
      <formula>0</formula>
    </cfRule>
  </conditionalFormatting>
  <hyperlinks>
    <hyperlink ref="C3" r:id="rId2" display="houying@cct.cn"/>
  </hyperlink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G34" sqref="G34"/>
    </sheetView>
  </sheetViews>
  <sheetFormatPr defaultColWidth="8.5" defaultRowHeight="23.25" customHeight="1"/>
  <cols>
    <col min="1" max="1" width="33.8333333333333" style="6" customWidth="1"/>
    <col min="2" max="2" width="27" style="6" customWidth="1"/>
    <col min="3" max="3" width="53.5" style="6" customWidth="1"/>
    <col min="4" max="5" width="8" style="6" customWidth="1"/>
    <col min="6" max="6" width="10.3333333333333" style="6" customWidth="1"/>
    <col min="7" max="7" width="8" style="6" customWidth="1"/>
    <col min="8" max="8" width="11.5" style="6" customWidth="1"/>
    <col min="9" max="9" width="28" style="6" customWidth="1"/>
    <col min="10" max="10" width="8.5" style="6"/>
    <col min="11" max="11" width="23.5" style="6" customWidth="1"/>
    <col min="12" max="12" width="39" style="6" customWidth="1"/>
    <col min="13" max="13" width="44.8333333333333" style="6" customWidth="1"/>
    <col min="14" max="14" width="33.5" style="6" customWidth="1"/>
    <col min="15" max="15" width="22.5" style="6" customWidth="1"/>
    <col min="16" max="16" width="23.5" style="6" customWidth="1"/>
    <col min="17" max="16384" width="8.5" style="6"/>
  </cols>
  <sheetData>
    <row r="1" s="1" customFormat="1" customHeight="1" spans="1:3">
      <c r="A1" s="7"/>
      <c r="B1" s="7"/>
      <c r="C1" s="7"/>
    </row>
    <row r="2" customHeight="1" spans="1:9">
      <c r="A2" s="8" t="s">
        <v>316</v>
      </c>
      <c r="B2" s="9"/>
      <c r="C2" s="9"/>
      <c r="D2" s="9"/>
      <c r="E2" s="9"/>
      <c r="F2" s="9"/>
      <c r="G2" s="9"/>
      <c r="H2" s="9"/>
      <c r="I2" s="38"/>
    </row>
    <row r="3" customHeight="1" spans="1:16">
      <c r="A3" s="10" t="s">
        <v>317</v>
      </c>
      <c r="B3" s="11" t="s">
        <v>10</v>
      </c>
      <c r="C3" s="10" t="s">
        <v>318</v>
      </c>
      <c r="D3" s="12" t="s">
        <v>319</v>
      </c>
      <c r="E3" s="12" t="s">
        <v>13</v>
      </c>
      <c r="F3" s="10" t="s">
        <v>15</v>
      </c>
      <c r="G3" s="12" t="s">
        <v>319</v>
      </c>
      <c r="H3" s="12" t="s">
        <v>320</v>
      </c>
      <c r="I3" s="39" t="s">
        <v>17</v>
      </c>
      <c r="K3" s="6" t="s">
        <v>321</v>
      </c>
      <c r="L3" s="6" t="s">
        <v>322</v>
      </c>
      <c r="M3" s="6" t="s">
        <v>323</v>
      </c>
      <c r="N3" s="6" t="s">
        <v>324</v>
      </c>
      <c r="O3" s="6" t="s">
        <v>325</v>
      </c>
      <c r="P3" s="6" t="s">
        <v>326</v>
      </c>
    </row>
    <row r="4" s="2" customFormat="1" customHeight="1" spans="1:9">
      <c r="A4" s="13" t="s">
        <v>327</v>
      </c>
      <c r="B4" s="14" t="s">
        <v>328</v>
      </c>
      <c r="C4" s="15" t="s">
        <v>329</v>
      </c>
      <c r="D4" s="16">
        <v>1</v>
      </c>
      <c r="E4" s="17" t="s">
        <v>21</v>
      </c>
      <c r="F4" s="18">
        <v>30000</v>
      </c>
      <c r="G4" s="16">
        <v>1</v>
      </c>
      <c r="H4" s="18">
        <f t="shared" ref="H4:H7" si="0">D4*F4*G4</f>
        <v>30000</v>
      </c>
      <c r="I4" s="40"/>
    </row>
    <row r="5" s="3" customFormat="1" customHeight="1" spans="1:9">
      <c r="A5" s="13" t="s">
        <v>327</v>
      </c>
      <c r="B5" s="19" t="s">
        <v>330</v>
      </c>
      <c r="C5" s="20" t="s">
        <v>331</v>
      </c>
      <c r="D5" s="16">
        <v>1</v>
      </c>
      <c r="E5" s="21" t="s">
        <v>21</v>
      </c>
      <c r="F5" s="18">
        <v>5000</v>
      </c>
      <c r="G5" s="16">
        <v>1</v>
      </c>
      <c r="H5" s="18">
        <f t="shared" si="0"/>
        <v>5000</v>
      </c>
      <c r="I5" s="41"/>
    </row>
    <row r="6" s="3" customFormat="1" customHeight="1" spans="1:9">
      <c r="A6" s="13" t="s">
        <v>327</v>
      </c>
      <c r="B6" s="22" t="s">
        <v>332</v>
      </c>
      <c r="C6" s="15" t="s">
        <v>333</v>
      </c>
      <c r="D6" s="16">
        <v>1</v>
      </c>
      <c r="E6" s="17" t="s">
        <v>21</v>
      </c>
      <c r="F6" s="18">
        <v>25000</v>
      </c>
      <c r="G6" s="16">
        <v>1</v>
      </c>
      <c r="H6" s="18">
        <f t="shared" si="0"/>
        <v>25000</v>
      </c>
      <c r="I6" s="41"/>
    </row>
    <row r="7" s="2" customFormat="1" customHeight="1" spans="1:9">
      <c r="A7" s="13" t="s">
        <v>327</v>
      </c>
      <c r="B7" s="22" t="s">
        <v>334</v>
      </c>
      <c r="C7" s="15" t="s">
        <v>335</v>
      </c>
      <c r="D7" s="16">
        <v>1</v>
      </c>
      <c r="E7" s="17" t="s">
        <v>42</v>
      </c>
      <c r="F7" s="18">
        <v>20000</v>
      </c>
      <c r="G7" s="16">
        <v>1</v>
      </c>
      <c r="H7" s="18">
        <f t="shared" si="0"/>
        <v>20000</v>
      </c>
      <c r="I7" s="40"/>
    </row>
    <row r="8" s="4" customFormat="1" customHeight="1" spans="1:9">
      <c r="A8" s="23" t="s">
        <v>336</v>
      </c>
      <c r="B8" s="24"/>
      <c r="C8" s="24"/>
      <c r="D8" s="24"/>
      <c r="E8" s="24"/>
      <c r="F8" s="24"/>
      <c r="G8" s="25"/>
      <c r="H8" s="26">
        <f>SUM(H4:H7)</f>
        <v>80000</v>
      </c>
      <c r="I8" s="42"/>
    </row>
    <row r="9" s="5" customFormat="1" customHeight="1" spans="1:9">
      <c r="A9" s="13" t="s">
        <v>262</v>
      </c>
      <c r="B9" s="14" t="s">
        <v>328</v>
      </c>
      <c r="C9" s="15" t="s">
        <v>329</v>
      </c>
      <c r="D9" s="16">
        <v>1</v>
      </c>
      <c r="E9" s="17" t="s">
        <v>21</v>
      </c>
      <c r="F9" s="18">
        <v>20000</v>
      </c>
      <c r="G9" s="16">
        <v>1</v>
      </c>
      <c r="H9" s="18">
        <f t="shared" ref="H9:H13" si="1">D9*F9*G9</f>
        <v>20000</v>
      </c>
      <c r="I9" s="43" t="s">
        <v>337</v>
      </c>
    </row>
    <row r="10" s="5" customFormat="1" customHeight="1" spans="1:9">
      <c r="A10" s="13" t="s">
        <v>262</v>
      </c>
      <c r="B10" s="19" t="s">
        <v>330</v>
      </c>
      <c r="C10" s="20" t="s">
        <v>331</v>
      </c>
      <c r="D10" s="16">
        <v>1</v>
      </c>
      <c r="E10" s="21" t="s">
        <v>21</v>
      </c>
      <c r="F10" s="18">
        <v>3000</v>
      </c>
      <c r="G10" s="16">
        <v>1</v>
      </c>
      <c r="H10" s="18">
        <f t="shared" si="1"/>
        <v>3000</v>
      </c>
      <c r="I10" s="43" t="s">
        <v>337</v>
      </c>
    </row>
    <row r="11" s="5" customFormat="1" customHeight="1" spans="1:9">
      <c r="A11" s="13" t="s">
        <v>262</v>
      </c>
      <c r="B11" s="22" t="s">
        <v>332</v>
      </c>
      <c r="C11" s="15" t="s">
        <v>338</v>
      </c>
      <c r="D11" s="16">
        <v>1</v>
      </c>
      <c r="E11" s="17" t="s">
        <v>21</v>
      </c>
      <c r="F11" s="18">
        <v>11000</v>
      </c>
      <c r="G11" s="16">
        <v>1</v>
      </c>
      <c r="H11" s="18">
        <f t="shared" si="1"/>
        <v>11000</v>
      </c>
      <c r="I11" s="43" t="s">
        <v>337</v>
      </c>
    </row>
    <row r="12" s="5" customFormat="1" customHeight="1" spans="1:9">
      <c r="A12" s="13" t="s">
        <v>262</v>
      </c>
      <c r="B12" s="22" t="s">
        <v>334</v>
      </c>
      <c r="C12" s="15" t="s">
        <v>335</v>
      </c>
      <c r="D12" s="16">
        <v>1</v>
      </c>
      <c r="E12" s="17" t="s">
        <v>42</v>
      </c>
      <c r="F12" s="18">
        <v>5000</v>
      </c>
      <c r="G12" s="16">
        <v>4</v>
      </c>
      <c r="H12" s="18">
        <f t="shared" si="1"/>
        <v>20000</v>
      </c>
      <c r="I12" s="44"/>
    </row>
    <row r="13" s="5" customFormat="1" customHeight="1" spans="1:9">
      <c r="A13" s="13" t="s">
        <v>262</v>
      </c>
      <c r="B13" s="19" t="s">
        <v>339</v>
      </c>
      <c r="C13" s="20" t="s">
        <v>340</v>
      </c>
      <c r="D13" s="16">
        <v>1</v>
      </c>
      <c r="E13" s="21" t="s">
        <v>42</v>
      </c>
      <c r="F13" s="18">
        <v>1500</v>
      </c>
      <c r="G13" s="16">
        <v>4</v>
      </c>
      <c r="H13" s="18">
        <f t="shared" si="1"/>
        <v>6000</v>
      </c>
      <c r="I13" s="44"/>
    </row>
    <row r="14" customHeight="1" spans="1:9">
      <c r="A14" s="23" t="s">
        <v>341</v>
      </c>
      <c r="B14" s="24"/>
      <c r="C14" s="24"/>
      <c r="D14" s="24"/>
      <c r="E14" s="24"/>
      <c r="F14" s="24"/>
      <c r="G14" s="25"/>
      <c r="H14" s="26">
        <f>SUM(H9:H13)</f>
        <v>60000</v>
      </c>
      <c r="I14" s="42"/>
    </row>
    <row r="15" customHeight="1" spans="1:9">
      <c r="A15" s="27" t="s">
        <v>342</v>
      </c>
      <c r="B15" s="28" t="s">
        <v>343</v>
      </c>
      <c r="C15" s="29" t="s">
        <v>344</v>
      </c>
      <c r="D15" s="30">
        <v>1</v>
      </c>
      <c r="E15" s="31" t="s">
        <v>23</v>
      </c>
      <c r="F15" s="32">
        <v>6000</v>
      </c>
      <c r="G15" s="30">
        <v>1</v>
      </c>
      <c r="H15" s="32">
        <f>D15*F15*G15</f>
        <v>6000</v>
      </c>
      <c r="I15" s="45" t="s">
        <v>345</v>
      </c>
    </row>
    <row r="16" ht="30" customHeight="1" spans="1:9">
      <c r="A16" s="27"/>
      <c r="B16" s="28" t="s">
        <v>346</v>
      </c>
      <c r="C16" s="29" t="s">
        <v>347</v>
      </c>
      <c r="D16" s="30">
        <v>1</v>
      </c>
      <c r="E16" s="31" t="s">
        <v>23</v>
      </c>
      <c r="F16" s="32">
        <v>5000</v>
      </c>
      <c r="G16" s="30">
        <v>1</v>
      </c>
      <c r="H16" s="32">
        <f t="shared" ref="H16:H26" si="2">D16*F16*G16</f>
        <v>5000</v>
      </c>
      <c r="I16" s="45" t="s">
        <v>348</v>
      </c>
    </row>
    <row r="17" customHeight="1" spans="1:9">
      <c r="A17" s="27"/>
      <c r="B17" s="28" t="s">
        <v>349</v>
      </c>
      <c r="C17" s="29" t="s">
        <v>350</v>
      </c>
      <c r="D17" s="30">
        <v>1</v>
      </c>
      <c r="E17" s="29" t="s">
        <v>23</v>
      </c>
      <c r="F17" s="33">
        <v>5000</v>
      </c>
      <c r="G17" s="30">
        <v>1</v>
      </c>
      <c r="H17" s="32">
        <f t="shared" si="2"/>
        <v>5000</v>
      </c>
      <c r="I17" s="46" t="s">
        <v>351</v>
      </c>
    </row>
    <row r="18" customHeight="1" spans="1:9">
      <c r="A18" s="27"/>
      <c r="B18" s="28" t="s">
        <v>352</v>
      </c>
      <c r="C18" s="29" t="s">
        <v>353</v>
      </c>
      <c r="D18" s="30">
        <v>1</v>
      </c>
      <c r="E18" s="29" t="s">
        <v>23</v>
      </c>
      <c r="F18" s="33">
        <v>3000</v>
      </c>
      <c r="G18" s="30">
        <v>1</v>
      </c>
      <c r="H18" s="32">
        <f t="shared" si="2"/>
        <v>3000</v>
      </c>
      <c r="I18" s="46" t="s">
        <v>354</v>
      </c>
    </row>
    <row r="19" customHeight="1" spans="1:9">
      <c r="A19" s="27"/>
      <c r="B19" s="28" t="s">
        <v>355</v>
      </c>
      <c r="C19" s="29" t="s">
        <v>356</v>
      </c>
      <c r="D19" s="30">
        <v>1</v>
      </c>
      <c r="E19" s="29" t="s">
        <v>23</v>
      </c>
      <c r="F19" s="33">
        <v>2000</v>
      </c>
      <c r="G19" s="30">
        <v>1</v>
      </c>
      <c r="H19" s="32">
        <f t="shared" si="2"/>
        <v>2000</v>
      </c>
      <c r="I19" s="46" t="s">
        <v>357</v>
      </c>
    </row>
    <row r="20" customHeight="1" spans="1:9">
      <c r="A20" s="27"/>
      <c r="B20" s="28" t="s">
        <v>358</v>
      </c>
      <c r="C20" s="29" t="s">
        <v>356</v>
      </c>
      <c r="D20" s="30">
        <v>1</v>
      </c>
      <c r="E20" s="29" t="s">
        <v>23</v>
      </c>
      <c r="F20" s="33">
        <v>2000</v>
      </c>
      <c r="G20" s="30">
        <v>1</v>
      </c>
      <c r="H20" s="32">
        <f t="shared" si="2"/>
        <v>2000</v>
      </c>
      <c r="I20" s="46" t="s">
        <v>357</v>
      </c>
    </row>
    <row r="21" customHeight="1" spans="1:9">
      <c r="A21" s="27"/>
      <c r="B21" s="28" t="s">
        <v>359</v>
      </c>
      <c r="C21" s="29" t="s">
        <v>356</v>
      </c>
      <c r="D21" s="30">
        <v>1</v>
      </c>
      <c r="E21" s="29" t="s">
        <v>23</v>
      </c>
      <c r="F21" s="33">
        <v>2000</v>
      </c>
      <c r="G21" s="30">
        <v>1</v>
      </c>
      <c r="H21" s="32">
        <f t="shared" si="2"/>
        <v>2000</v>
      </c>
      <c r="I21" s="46" t="s">
        <v>357</v>
      </c>
    </row>
    <row r="22" customHeight="1" spans="1:9">
      <c r="A22" s="27"/>
      <c r="B22" s="28" t="s">
        <v>360</v>
      </c>
      <c r="C22" s="29" t="s">
        <v>356</v>
      </c>
      <c r="D22" s="30">
        <v>1</v>
      </c>
      <c r="E22" s="29" t="s">
        <v>23</v>
      </c>
      <c r="F22" s="33">
        <v>2000</v>
      </c>
      <c r="G22" s="30">
        <v>1</v>
      </c>
      <c r="H22" s="32">
        <f t="shared" si="2"/>
        <v>2000</v>
      </c>
      <c r="I22" s="46" t="s">
        <v>357</v>
      </c>
    </row>
    <row r="23" customHeight="1" spans="1:9">
      <c r="A23" s="27" t="s">
        <v>361</v>
      </c>
      <c r="B23" s="34" t="s">
        <v>362</v>
      </c>
      <c r="C23" s="28" t="s">
        <v>363</v>
      </c>
      <c r="D23" s="30">
        <v>1</v>
      </c>
      <c r="E23" s="28" t="s">
        <v>364</v>
      </c>
      <c r="F23" s="35">
        <v>4000</v>
      </c>
      <c r="G23" s="30">
        <v>1</v>
      </c>
      <c r="H23" s="32">
        <f t="shared" si="2"/>
        <v>4000</v>
      </c>
      <c r="I23" s="29" t="s">
        <v>365</v>
      </c>
    </row>
    <row r="24" customHeight="1" spans="1:9">
      <c r="A24" s="27"/>
      <c r="B24" s="36"/>
      <c r="C24" s="28" t="s">
        <v>366</v>
      </c>
      <c r="D24" s="30">
        <v>1</v>
      </c>
      <c r="E24" s="28" t="s">
        <v>364</v>
      </c>
      <c r="F24" s="35">
        <v>3000</v>
      </c>
      <c r="G24" s="30">
        <v>1</v>
      </c>
      <c r="H24" s="32">
        <f t="shared" si="2"/>
        <v>3000</v>
      </c>
      <c r="I24" s="29" t="s">
        <v>367</v>
      </c>
    </row>
    <row r="25" customHeight="1" spans="1:9">
      <c r="A25" s="27" t="s">
        <v>368</v>
      </c>
      <c r="B25" s="28" t="s">
        <v>369</v>
      </c>
      <c r="C25" s="28" t="s">
        <v>370</v>
      </c>
      <c r="D25" s="30">
        <v>2</v>
      </c>
      <c r="E25" s="28" t="s">
        <v>371</v>
      </c>
      <c r="F25" s="32">
        <v>1500</v>
      </c>
      <c r="G25" s="30">
        <v>1</v>
      </c>
      <c r="H25" s="32">
        <f t="shared" si="2"/>
        <v>3000</v>
      </c>
      <c r="I25" s="47"/>
    </row>
    <row r="26" customHeight="1" spans="1:9">
      <c r="A26" s="37" t="s">
        <v>372</v>
      </c>
      <c r="B26" s="28" t="s">
        <v>373</v>
      </c>
      <c r="C26" s="28" t="s">
        <v>374</v>
      </c>
      <c r="D26" s="30">
        <v>1</v>
      </c>
      <c r="E26" s="28" t="s">
        <v>42</v>
      </c>
      <c r="F26" s="32">
        <v>3000</v>
      </c>
      <c r="G26" s="30">
        <v>1</v>
      </c>
      <c r="H26" s="32">
        <f t="shared" si="2"/>
        <v>3000</v>
      </c>
      <c r="I26" s="47" t="s">
        <v>375</v>
      </c>
    </row>
    <row r="27" customHeight="1" spans="1:9">
      <c r="A27" s="23" t="s">
        <v>376</v>
      </c>
      <c r="B27" s="24"/>
      <c r="C27" s="24"/>
      <c r="D27" s="24"/>
      <c r="E27" s="24"/>
      <c r="F27" s="24"/>
      <c r="G27" s="25"/>
      <c r="H27" s="26">
        <f>SUM(H15:H26)</f>
        <v>40000</v>
      </c>
      <c r="I27" s="42"/>
    </row>
  </sheetData>
  <mergeCells count="8">
    <mergeCell ref="A1:C1"/>
    <mergeCell ref="A2:I2"/>
    <mergeCell ref="A8:G8"/>
    <mergeCell ref="A14:G14"/>
    <mergeCell ref="A27:G27"/>
    <mergeCell ref="A15:A22"/>
    <mergeCell ref="A23:A24"/>
    <mergeCell ref="B23:B24"/>
  </mergeCell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主推-桂林报价（香格里拉）</vt:lpstr>
      <vt:lpstr>视频及H5分项报价及其他补充说明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为什么我的头像如此英俊</cp:lastModifiedBy>
  <dcterms:created xsi:type="dcterms:W3CDTF">2006-09-16T00:00:00Z</dcterms:created>
  <dcterms:modified xsi:type="dcterms:W3CDTF">2019-02-18T14:57:32Z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