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0AA4FCBD-C045-40B2-9160-07228601F1E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报价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8" l="1"/>
  <c r="H44" i="8"/>
  <c r="H39" i="8"/>
  <c r="H25" i="8"/>
  <c r="H23" i="8"/>
  <c r="H22" i="8"/>
  <c r="H21" i="8"/>
  <c r="H47" i="8" l="1"/>
  <c r="H48" i="8"/>
  <c r="H49" i="8"/>
  <c r="H50" i="8"/>
  <c r="H12" i="8"/>
  <c r="H18" i="8" s="1"/>
  <c r="H52" i="8" s="1"/>
  <c r="H10" i="8"/>
  <c r="H11" i="8"/>
  <c r="H13" i="8"/>
  <c r="H14" i="8"/>
  <c r="H15" i="8"/>
  <c r="H16" i="8"/>
  <c r="H17" i="8"/>
  <c r="H37" i="8"/>
  <c r="H38" i="8"/>
  <c r="H28" i="8"/>
  <c r="H29" i="8"/>
  <c r="H30" i="8"/>
  <c r="H31" i="8"/>
  <c r="H32" i="8"/>
  <c r="H33" i="8"/>
  <c r="H34" i="8"/>
  <c r="H35" i="8"/>
  <c r="H36" i="8"/>
  <c r="H24" i="8"/>
  <c r="H42" i="8"/>
  <c r="H43" i="8"/>
  <c r="H65" i="8"/>
  <c r="H66" i="8"/>
  <c r="H67" i="8"/>
  <c r="H61" i="8"/>
  <c r="H59" i="8"/>
  <c r="H60" i="8"/>
  <c r="H62" i="8"/>
  <c r="D55" i="8" l="1"/>
  <c r="H55" i="8" s="1"/>
  <c r="H56" i="8" l="1"/>
  <c r="D70" i="8" l="1"/>
  <c r="H70" i="8" s="1"/>
  <c r="H71" i="8" s="1"/>
</calcChain>
</file>

<file path=xl/sharedStrings.xml><?xml version="1.0" encoding="utf-8"?>
<sst xmlns="http://schemas.openxmlformats.org/spreadsheetml/2006/main" count="264" uniqueCount="154">
  <si>
    <t>交通</t>
    <phoneticPr fontId="2" type="noConversion"/>
  </si>
  <si>
    <t>辆/趟</t>
    <phoneticPr fontId="2" type="noConversion"/>
  </si>
  <si>
    <t>人/单程</t>
    <phoneticPr fontId="2" type="noConversion"/>
  </si>
  <si>
    <t>间/晚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</si>
  <si>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</si>
  <si>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</si>
  <si>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</si>
  <si>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用餐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</si>
  <si>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</si>
  <si>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</si>
  <si>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</si>
  <si>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现场服务人员费用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</si>
  <si>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</si>
  <si>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晚餐</t>
  </si>
  <si>
    <t>C</t>
  </si>
  <si>
    <t>D</t>
  </si>
  <si>
    <t>块</t>
  </si>
  <si>
    <t>次</t>
  </si>
  <si>
    <t>工作人员费用</t>
  </si>
  <si>
    <t>备注：</t>
  </si>
  <si>
    <t>J</t>
  </si>
  <si>
    <t>人/次</t>
  </si>
  <si>
    <t xml:space="preserve">            </t>
  </si>
  <si>
    <t>A</t>
  </si>
  <si>
    <t>B</t>
  </si>
  <si>
    <t>品种</t>
  </si>
  <si>
    <t>有线/无线，数量</t>
  </si>
  <si>
    <t>个/天</t>
  </si>
  <si>
    <t>人/天</t>
  </si>
  <si>
    <t>总计</t>
  </si>
  <si>
    <t>A-1</t>
  </si>
  <si>
    <t>B-5</t>
  </si>
  <si>
    <t>C-1</t>
  </si>
  <si>
    <t>D-3</t>
  </si>
  <si>
    <t>D-4</t>
  </si>
  <si>
    <t>E-1</t>
  </si>
  <si>
    <t>E-2</t>
  </si>
  <si>
    <t>F-1</t>
  </si>
  <si>
    <t>G-1</t>
  </si>
  <si>
    <t>J-1</t>
  </si>
  <si>
    <t>会场设备</t>
  </si>
  <si>
    <t>台/天</t>
  </si>
  <si>
    <t>H-2</t>
    <phoneticPr fontId="22" type="noConversion"/>
  </si>
  <si>
    <t>H-1</t>
    <phoneticPr fontId="22" type="noConversion"/>
  </si>
  <si>
    <t>酒店：</t>
    <phoneticPr fontId="2" type="noConversion"/>
  </si>
  <si>
    <t>G-2</t>
  </si>
  <si>
    <t>G-3</t>
  </si>
  <si>
    <t>机票</t>
    <phoneticPr fontId="22" type="noConversion"/>
  </si>
  <si>
    <t>程</t>
    <phoneticPr fontId="2" type="noConversion"/>
  </si>
  <si>
    <t>晚</t>
    <phoneticPr fontId="2" type="noConversion"/>
  </si>
  <si>
    <t xml:space="preserve"> </t>
    <phoneticPr fontId="2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</si>
  <si>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</si>
  <si>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</si>
  <si>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</si>
  <si>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</si>
  <si>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</si>
  <si>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</si>
  <si>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A-2</t>
    <phoneticPr fontId="22" type="noConversion"/>
  </si>
  <si>
    <t>C-2</t>
    <phoneticPr fontId="22" type="noConversion"/>
  </si>
  <si>
    <t>其他费用 无</t>
    <phoneticPr fontId="2" type="noConversion"/>
  </si>
  <si>
    <t>_温州_地点-_嘉兴_地点</t>
    <phoneticPr fontId="22" type="noConversion"/>
  </si>
  <si>
    <t>_杭州_地点-_嘉兴_地点</t>
    <phoneticPr fontId="22" type="noConversion"/>
  </si>
  <si>
    <t>_上海_地点-_嘉兴_地点</t>
    <phoneticPr fontId="22" type="noConversion"/>
  </si>
  <si>
    <t>LED屏（酒店）</t>
    <phoneticPr fontId="22" type="noConversion"/>
  </si>
  <si>
    <t>耿吴茜/18210062127</t>
    <phoneticPr fontId="22" type="noConversion"/>
  </si>
  <si>
    <t>含服务费、单早、Wifi</t>
    <phoneticPr fontId="2" type="noConversion"/>
  </si>
  <si>
    <t>酒店最多提供2个无线麦，1个鹅颈麦</t>
    <phoneticPr fontId="22" type="noConversion"/>
  </si>
  <si>
    <t>30人起开</t>
    <phoneticPr fontId="22" type="noConversion"/>
  </si>
  <si>
    <t>杭州机场-嘉兴</t>
    <phoneticPr fontId="22" type="noConversion"/>
  </si>
  <si>
    <t>上海虹桥机场-嘉兴</t>
    <phoneticPr fontId="22" type="noConversion"/>
  </si>
  <si>
    <t>南京_地点-_嘉兴_地点</t>
    <phoneticPr fontId="22" type="noConversion"/>
  </si>
  <si>
    <t>_厦门_地点-_嘉兴_地点</t>
    <phoneticPr fontId="22" type="noConversion"/>
  </si>
  <si>
    <t>苏州_地点-_嘉兴_地点</t>
    <phoneticPr fontId="22" type="noConversion"/>
  </si>
  <si>
    <t>_南昌_地点-_嘉兴_地点</t>
    <phoneticPr fontId="22" type="noConversion"/>
  </si>
  <si>
    <t>_北京_地点-_杭州_地点</t>
    <phoneticPr fontId="22" type="noConversion"/>
  </si>
  <si>
    <t>_广州_地点-_杭州_地点</t>
    <phoneticPr fontId="22" type="noConversion"/>
  </si>
  <si>
    <t>北京-嘉兴 二等座</t>
    <phoneticPr fontId="22" type="noConversion"/>
  </si>
  <si>
    <t>杭州-嘉兴</t>
    <phoneticPr fontId="22" type="noConversion"/>
  </si>
  <si>
    <t>交通</t>
    <phoneticPr fontId="22" type="noConversion"/>
  </si>
  <si>
    <t>住宿</t>
    <phoneticPr fontId="22" type="noConversion"/>
  </si>
  <si>
    <t>一楼锦绣c厅，252平米</t>
    <phoneticPr fontId="22" type="noConversion"/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</si>
  <si>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平米</t>
    </r>
    <phoneticPr fontId="22" type="noConversion"/>
  </si>
  <si>
    <t>酒店LED，280元/平米，12.5平米</t>
    <phoneticPr fontId="22" type="noConversion"/>
  </si>
  <si>
    <t>会议需求表及报价表格Meeting Budget Form</t>
    <phoneticPr fontId="22" type="noConversion"/>
  </si>
  <si>
    <t>会议名称Meeting Name：</t>
  </si>
  <si>
    <t>会议类型Meeting type：</t>
  </si>
  <si>
    <t>会议时间Meeting time：</t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</si>
  <si>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</si>
  <si>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</si>
  <si>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康辉集团北京国际会议展览有限
COMFORT INTERNATIONAL M.I.C.E. SERVICE CO.,LTD</t>
    <phoneticPr fontId="22" type="noConversion"/>
  </si>
  <si>
    <t>72（外部60+内部12）</t>
    <phoneticPr fontId="22" type="noConversion"/>
  </si>
  <si>
    <t xml:space="preserve">             </t>
  </si>
  <si>
    <t>联系人/电话Name and telephone number of the agency's project manager：</t>
  </si>
  <si>
    <t>参考汇率Reference rate:</t>
  </si>
  <si>
    <t>报价有效期Validity of offer：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</si>
  <si>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</si>
  <si>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</si>
  <si>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</si>
  <si>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</si>
  <si>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</si>
  <si>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</si>
  <si>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</si>
  <si>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</si>
  <si>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</si>
  <si>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</si>
  <si>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</si>
  <si>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</si>
  <si>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嘉兴逸林希尔顿
DoubleTree by Hilton Jiaxing</t>
    <phoneticPr fontId="22" type="noConversion"/>
  </si>
  <si>
    <t>普通大床房（8月30~31 日1晚）Single 1 nights</t>
    <phoneticPr fontId="22" type="noConversion"/>
  </si>
  <si>
    <t>普通双床房（（8月30~31日1晚）Twin for single use 1 nights</t>
    <phoneticPr fontId="22" type="noConversion"/>
  </si>
  <si>
    <t>会议室
Meetting room</t>
    <phoneticPr fontId="22" type="noConversion"/>
  </si>
  <si>
    <t>8月31日全天
All day on August 31</t>
    <phoneticPr fontId="22" type="noConversion"/>
  </si>
  <si>
    <r>
      <t>12.5m</t>
    </r>
    <r>
      <rPr>
        <vertAlign val="superscript"/>
        <sz val="9"/>
        <color rgb="FF000000"/>
        <rFont val="宋体"/>
        <family val="3"/>
        <charset val="134"/>
      </rPr>
      <t>2</t>
    </r>
    <phoneticPr fontId="22" type="noConversion"/>
  </si>
  <si>
    <t>茶歇
Tea break</t>
    <phoneticPr fontId="22" type="noConversion"/>
  </si>
  <si>
    <t>话筒
microphone</t>
    <phoneticPr fontId="22" type="noConversion"/>
  </si>
  <si>
    <t>B-2</t>
  </si>
  <si>
    <t xml:space="preserve">晚餐dinner </t>
    <phoneticPr fontId="22" type="noConversion"/>
  </si>
  <si>
    <t>8.30 自助晚餐，buffet</t>
    <phoneticPr fontId="22" type="noConversion"/>
  </si>
  <si>
    <t>人
person</t>
  </si>
  <si>
    <t>B-1</t>
  </si>
  <si>
    <t>午餐lunch</t>
  </si>
  <si>
    <t>8.31 自助午餐，buffet</t>
    <phoneticPr fontId="22" type="noConversion"/>
  </si>
  <si>
    <t xml:space="preserve">晚餐dinner </t>
  </si>
  <si>
    <t>8.31 自助晚餐，buffet</t>
    <phoneticPr fontId="22" type="noConversion"/>
  </si>
  <si>
    <t>B-3</t>
    <phoneticPr fontId="22" type="noConversion"/>
  </si>
  <si>
    <t xml:space="preserve"> 合计total </t>
    <phoneticPr fontId="22" type="noConversion"/>
  </si>
  <si>
    <r>
      <t xml:space="preserve"> </t>
    </r>
    <r>
      <rPr>
        <b/>
        <sz val="9"/>
        <rFont val="宋体"/>
        <family val="2"/>
        <charset val="134"/>
      </rPr>
      <t>合计</t>
    </r>
    <r>
      <rPr>
        <b/>
        <sz val="9"/>
        <rFont val="Arial"/>
        <family val="2"/>
      </rPr>
      <t xml:space="preserve">total </t>
    </r>
    <phoneticPr fontId="22" type="noConversion"/>
  </si>
  <si>
    <t>火车站及市内接送用车
Train station and city pick-up and drop-off machine</t>
    <phoneticPr fontId="22" type="noConversion"/>
  </si>
  <si>
    <t>机场接送机用车
The Domestic transfort(airport pickup and drop off)</t>
    <phoneticPr fontId="22" type="noConversion"/>
  </si>
  <si>
    <t>火车票或动车票
Train ticket</t>
    <phoneticPr fontId="2" type="noConversion"/>
  </si>
  <si>
    <t>一等座，预估数量，以实际结算
First-class seat，Base on the actual cost</t>
    <phoneticPr fontId="22" type="noConversion"/>
  </si>
  <si>
    <t>接机牌 Pick up card</t>
    <phoneticPr fontId="22" type="noConversion"/>
  </si>
  <si>
    <t>讲台/签到台鲜花 Podium / sign in the table flowers</t>
    <phoneticPr fontId="22" type="noConversion"/>
  </si>
  <si>
    <r>
      <rPr>
        <sz val="9"/>
        <rFont val="微软雅黑"/>
        <family val="2"/>
        <charset val="134"/>
      </rPr>
      <t>接送机人员</t>
    </r>
    <r>
      <rPr>
        <sz val="9"/>
        <rFont val="Arial"/>
        <family val="2"/>
      </rPr>
      <t xml:space="preserve">
Staff costs</t>
    </r>
    <phoneticPr fontId="22" type="noConversion"/>
  </si>
  <si>
    <t>接站/接机
（Domestic transport staff）</t>
    <phoneticPr fontId="22" type="noConversion"/>
  </si>
  <si>
    <r>
      <rPr>
        <sz val="9"/>
        <rFont val="微软雅黑"/>
        <family val="2"/>
        <charset val="134"/>
      </rPr>
      <t>地陪</t>
    </r>
    <r>
      <rPr>
        <sz val="9"/>
        <rFont val="宋体"/>
        <family val="2"/>
        <charset val="134"/>
      </rPr>
      <t>（杭州前往）</t>
    </r>
    <r>
      <rPr>
        <sz val="9"/>
        <rFont val="Arial"/>
        <family val="2"/>
        <charset val="134"/>
      </rPr>
      <t xml:space="preserve">
Staff costs</t>
    </r>
    <phoneticPr fontId="22" type="noConversion"/>
  </si>
  <si>
    <r>
      <rPr>
        <sz val="9"/>
        <rFont val="微软雅黑"/>
        <family val="2"/>
        <charset val="134"/>
      </rPr>
      <t>地陪</t>
    </r>
    <r>
      <rPr>
        <sz val="9"/>
        <rFont val="Arial"/>
        <family val="2"/>
      </rPr>
      <t xml:space="preserve">
Staff costs</t>
    </r>
    <phoneticPr fontId="22" type="noConversion"/>
  </si>
  <si>
    <t>服务费The service fee</t>
  </si>
  <si>
    <r>
      <rPr>
        <b/>
        <sz val="9"/>
        <rFont val="微软雅黑"/>
        <family val="2"/>
        <charset val="134"/>
      </rPr>
      <t>以上总计</t>
    </r>
    <r>
      <rPr>
        <b/>
        <sz val="9"/>
        <rFont val="Arial"/>
        <family val="2"/>
      </rPr>
      <t xml:space="preserve"> total</t>
    </r>
    <phoneticPr fontId="22" type="noConversion"/>
  </si>
  <si>
    <t>全陪工作人员费用Staff costs</t>
    <phoneticPr fontId="2" type="noConversion"/>
  </si>
  <si>
    <t xml:space="preserve">高铁 </t>
    <phoneticPr fontId="22" type="noConversion"/>
  </si>
  <si>
    <t xml:space="preserve">房费 </t>
    <phoneticPr fontId="22" type="noConversion"/>
  </si>
  <si>
    <t xml:space="preserve">补助 </t>
    <phoneticPr fontId="22" type="noConversion"/>
  </si>
  <si>
    <t>经济舱（国内）economy class（Domestic）</t>
  </si>
  <si>
    <t>税金taxes</t>
  </si>
  <si>
    <t>Business car 4座小车 嘉兴市内接送/接送站</t>
    <phoneticPr fontId="22" type="noConversion"/>
  </si>
  <si>
    <t>Business car GL8</t>
    <phoneticPr fontId="22" type="noConversion"/>
  </si>
  <si>
    <t xml:space="preserve">Business car 4座小车 </t>
    <phoneticPr fontId="22" type="noConversion"/>
  </si>
  <si>
    <t>预估金额，以实际发生费用结算
Estimated amount</t>
  </si>
  <si>
    <t>参加人数
Attendees：</t>
    <phoneticPr fontId="22" type="noConversion"/>
  </si>
  <si>
    <r>
      <t>会议地点Destination：</t>
    </r>
    <r>
      <rPr>
        <b/>
        <u/>
        <sz val="10"/>
        <rFont val="黑体"/>
        <family val="3"/>
        <charset val="134"/>
      </rPr>
      <t xml:space="preserve">                      </t>
    </r>
    <phoneticPr fontId="22" type="noConversion"/>
  </si>
  <si>
    <t>素比伏东区高峰论坛 嘉兴站
Sebivo Summit Forum of East China Jiaxing Station</t>
    <phoneticPr fontId="22" type="noConversion"/>
  </si>
  <si>
    <t>嘉兴
Jiaxing</t>
    <phoneticPr fontId="22" type="noConversion"/>
  </si>
  <si>
    <t>国内会议
Domestic conference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</si>
</sst>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0.00_ "/>
  </numFmts>
  <fonts count="4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10"/>
      <name val="Arial"/>
      <family val="2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宋体"/>
      <family val="2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  <font>
      <b/>
      <sz val="10"/>
      <color rgb="FFFF0000"/>
      <name val="宋体"/>
      <family val="3"/>
      <charset val="134"/>
    </font>
    <font>
      <vertAlign val="superscript"/>
      <sz val="9"/>
      <color rgb="FF000000"/>
      <name val="宋体"/>
      <family val="3"/>
      <charset val="134"/>
    </font>
    <font>
      <b/>
      <sz val="9"/>
      <name val="微软雅黑"/>
      <family val="2"/>
      <charset val="134"/>
    </font>
    <font>
      <b/>
      <sz val="9"/>
      <name val="Arial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14548173467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2" fillId="6" borderId="0" xfId="2" applyFont="1" applyFill="1" applyBorder="1" applyAlignment="1">
      <alignment horizontal="left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12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4" fillId="5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40" fontId="15" fillId="3" borderId="0" xfId="2" applyNumberFormat="1" applyFont="1" applyFill="1" applyBorder="1" applyAlignment="1">
      <alignment horizontal="right" vertical="center"/>
    </xf>
    <xf numFmtId="4" fontId="10" fillId="0" borderId="0" xfId="2" applyNumberFormat="1" applyFont="1" applyFill="1" applyBorder="1">
      <alignment vertical="center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/>
    </xf>
    <xf numFmtId="0" fontId="14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4" fontId="19" fillId="3" borderId="0" xfId="2" applyNumberFormat="1" applyFont="1" applyFill="1" applyBorder="1">
      <alignment vertical="center"/>
    </xf>
    <xf numFmtId="0" fontId="2" fillId="0" borderId="0" xfId="2" applyFont="1" applyBorder="1" applyAlignment="1">
      <alignment horizontal="left" vertical="center"/>
    </xf>
    <xf numFmtId="4" fontId="10" fillId="3" borderId="0" xfId="2" applyNumberFormat="1" applyFont="1" applyFill="1" applyBorder="1">
      <alignment vertical="center"/>
    </xf>
    <xf numFmtId="0" fontId="12" fillId="3" borderId="0" xfId="2" applyFont="1" applyFill="1" applyBorder="1" applyAlignment="1">
      <alignment horizontal="left" vertical="center"/>
    </xf>
    <xf numFmtId="0" fontId="12" fillId="5" borderId="0" xfId="2" applyFont="1" applyFill="1" applyBorder="1" applyAlignment="1">
      <alignment horizontal="left" vertical="center"/>
    </xf>
    <xf numFmtId="4" fontId="12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0" fillId="3" borderId="0" xfId="2" applyNumberFormat="1" applyFont="1" applyFill="1" applyBorder="1">
      <alignment vertical="center"/>
    </xf>
    <xf numFmtId="0" fontId="11" fillId="0" borderId="0" xfId="2" applyFont="1" applyBorder="1" applyAlignment="1">
      <alignment horizontal="left" vertical="center" wrapText="1"/>
    </xf>
    <xf numFmtId="0" fontId="17" fillId="0" borderId="0" xfId="2" applyFont="1" applyBorder="1" applyAlignment="1">
      <alignment vertical="center" wrapText="1"/>
    </xf>
    <xf numFmtId="0" fontId="17" fillId="0" borderId="0" xfId="2" applyFont="1" applyBorder="1">
      <alignment vertical="center"/>
    </xf>
    <xf numFmtId="0" fontId="11" fillId="0" borderId="0" xfId="2" applyFont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5" fillId="7" borderId="0" xfId="2" applyNumberFormat="1" applyFont="1" applyFill="1" applyBorder="1">
      <alignment vertical="center"/>
    </xf>
    <xf numFmtId="0" fontId="11" fillId="0" borderId="0" xfId="2" applyFont="1" applyBorder="1" applyAlignment="1">
      <alignment horizontal="left" vertical="center"/>
    </xf>
    <xf numFmtId="4" fontId="12" fillId="9" borderId="0" xfId="2" applyNumberFormat="1" applyFont="1" applyFill="1" applyBorder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10" fillId="5" borderId="0" xfId="2" applyFont="1" applyFill="1" applyBorder="1" applyAlignment="1">
      <alignment horizontal="left" vertical="center"/>
    </xf>
    <xf numFmtId="0" fontId="33" fillId="5" borderId="0" xfId="2" applyFont="1" applyFill="1" applyBorder="1" applyAlignment="1">
      <alignment horizontal="left" vertical="center"/>
    </xf>
    <xf numFmtId="0" fontId="34" fillId="5" borderId="0" xfId="2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2" fillId="3" borderId="0" xfId="2" applyFont="1" applyFill="1" applyBorder="1" applyAlignment="1">
      <alignment vertical="center" wrapText="1"/>
    </xf>
    <xf numFmtId="0" fontId="2" fillId="0" borderId="0" xfId="2" applyFont="1" applyBorder="1" applyAlignment="1">
      <alignment vertical="center"/>
    </xf>
    <xf numFmtId="0" fontId="31" fillId="0" borderId="0" xfId="0" applyFont="1" applyFill="1" applyBorder="1">
      <alignment vertical="center"/>
    </xf>
    <xf numFmtId="0" fontId="35" fillId="5" borderId="0" xfId="2" applyFont="1" applyFill="1" applyBorder="1" applyAlignment="1">
      <alignment horizontal="left" vertical="center"/>
    </xf>
    <xf numFmtId="176" fontId="24" fillId="7" borderId="0" xfId="2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23" fillId="10" borderId="1" xfId="2" applyFont="1" applyFill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4" fontId="7" fillId="10" borderId="2" xfId="2" applyNumberFormat="1" applyFont="1" applyFill="1" applyBorder="1" applyAlignment="1">
      <alignment horizontal="left" vertical="center" wrapText="1"/>
    </xf>
    <xf numFmtId="0" fontId="8" fillId="0" borderId="0" xfId="2" applyFont="1" applyAlignment="1">
      <alignment horizontal="right" vertical="center" wrapText="1"/>
    </xf>
    <xf numFmtId="0" fontId="27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8" borderId="0" xfId="2" applyFont="1" applyFill="1" applyAlignment="1">
      <alignment horizontal="center" vertical="center" wrapText="1"/>
    </xf>
    <xf numFmtId="0" fontId="14" fillId="10" borderId="0" xfId="2" applyFont="1" applyFill="1" applyAlignment="1">
      <alignment horizontal="left" vertical="center" wrapText="1"/>
    </xf>
    <xf numFmtId="0" fontId="14" fillId="10" borderId="0" xfId="2" applyFont="1" applyFill="1" applyAlignment="1">
      <alignment vertical="center" wrapText="1"/>
    </xf>
    <xf numFmtId="0" fontId="2" fillId="10" borderId="0" xfId="2" applyFont="1" applyFill="1" applyAlignment="1">
      <alignment horizontal="left" vertical="center" wrapText="1"/>
    </xf>
    <xf numFmtId="0" fontId="2" fillId="5" borderId="0" xfId="2" applyFont="1" applyFill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4" fontId="10" fillId="3" borderId="0" xfId="2" applyNumberFormat="1" applyFont="1" applyFill="1">
      <alignment vertical="center"/>
    </xf>
    <xf numFmtId="4" fontId="10" fillId="0" borderId="0" xfId="2" applyNumberFormat="1" applyFont="1" applyAlignment="1">
      <alignment vertical="center" wrapText="1"/>
    </xf>
    <xf numFmtId="0" fontId="10" fillId="4" borderId="0" xfId="2" applyFont="1" applyFill="1" applyAlignment="1">
      <alignment horizontal="center" vertical="center" wrapText="1"/>
    </xf>
    <xf numFmtId="0" fontId="2" fillId="4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38" fillId="0" borderId="0" xfId="2" applyFont="1" applyBorder="1" applyAlignment="1">
      <alignment horizontal="left" vertical="center" wrapText="1"/>
    </xf>
    <xf numFmtId="0" fontId="11" fillId="5" borderId="0" xfId="2" applyFont="1" applyFill="1" applyBorder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42" fillId="6" borderId="0" xfId="2" applyFont="1" applyFill="1" applyBorder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4" fillId="5" borderId="0" xfId="2" applyFont="1" applyFill="1" applyAlignment="1">
      <alignment horizontal="left" vertical="center" wrapText="1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8" fillId="8" borderId="0" xfId="2" applyFont="1" applyFill="1" applyAlignment="1">
      <alignment horizontal="center" vertical="center" wrapText="1"/>
    </xf>
    <xf numFmtId="0" fontId="8" fillId="8" borderId="0" xfId="2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3" fillId="10" borderId="1" xfId="2" applyFont="1" applyFill="1" applyBorder="1" applyAlignment="1">
      <alignment horizontal="center" vertical="center" wrapText="1"/>
    </xf>
    <xf numFmtId="0" fontId="21" fillId="10" borderId="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177" fontId="21" fillId="10" borderId="2" xfId="2" applyNumberFormat="1" applyFont="1" applyFill="1" applyBorder="1" applyAlignment="1">
      <alignment horizontal="center" vertical="center" wrapText="1"/>
    </xf>
    <xf numFmtId="0" fontId="11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4" fontId="10" fillId="0" borderId="0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32" fillId="5" borderId="0" xfId="2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_Sheet1 3" xfId="2" xr:uid="{00000000-0005-0000-0000-000003000000}"/>
    <cellStyle name="千位分隔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53" workbookViewId="0">
      <selection activeCell="H59" sqref="H59"/>
    </sheetView>
  </sheetViews>
  <sheetFormatPr defaultRowHeight="20.25" customHeight="1" x14ac:dyDescent="0.15"/>
  <cols>
    <col min="1" max="1" width="19" customWidth="1"/>
    <col min="2" max="2" width="27.875" customWidth="1"/>
    <col min="3" max="3" width="28" customWidth="1"/>
    <col min="4" max="4" width="8.75"/>
    <col min="5" max="5" width="14.375" customWidth="1"/>
    <col min="6" max="6" width="8.75"/>
    <col min="7" max="7" width="19.75" customWidth="1"/>
    <col min="8" max="8" width="17" customWidth="1"/>
    <col min="9" max="9" width="35.875" customWidth="1"/>
  </cols>
  <sheetData>
    <row r="1" spans="1:9" ht="42" customHeight="1" x14ac:dyDescent="0.15">
      <c r="A1" s="88" t="s">
        <v>83</v>
      </c>
      <c r="B1" s="89"/>
      <c r="C1" s="89"/>
      <c r="D1" s="89"/>
      <c r="E1" s="89"/>
      <c r="F1" s="89"/>
      <c r="G1" s="89"/>
      <c r="H1" s="89"/>
      <c r="I1" s="89"/>
    </row>
    <row r="2" spans="1:9" ht="34.5" thickBot="1" x14ac:dyDescent="0.2">
      <c r="A2" s="52" t="s">
        <v>84</v>
      </c>
      <c r="B2" s="54" t="s">
        <v>151</v>
      </c>
      <c r="C2" s="55" t="s">
        <v>150</v>
      </c>
      <c r="D2" s="93" t="s">
        <v>152</v>
      </c>
      <c r="E2" s="93"/>
      <c r="F2" s="52" t="s">
        <v>87</v>
      </c>
      <c r="G2" s="53" t="s">
        <v>88</v>
      </c>
      <c r="H2" s="95" t="s">
        <v>89</v>
      </c>
      <c r="I2" s="96"/>
    </row>
    <row r="3" spans="1:9" ht="57.75" customHeight="1" thickBot="1" x14ac:dyDescent="0.2">
      <c r="A3" s="53" t="s">
        <v>85</v>
      </c>
      <c r="B3" s="54" t="s">
        <v>153</v>
      </c>
      <c r="C3" s="55" t="s">
        <v>149</v>
      </c>
      <c r="D3" s="94" t="s">
        <v>90</v>
      </c>
      <c r="E3" s="94"/>
      <c r="F3" s="52" t="s">
        <v>91</v>
      </c>
      <c r="G3" s="53" t="s">
        <v>92</v>
      </c>
      <c r="H3" s="97" t="s">
        <v>64</v>
      </c>
      <c r="I3" s="97"/>
    </row>
    <row r="4" spans="1:9" ht="24.75" thickBot="1" x14ac:dyDescent="0.2">
      <c r="A4" s="53" t="s">
        <v>86</v>
      </c>
      <c r="B4" s="56">
        <v>43708</v>
      </c>
      <c r="C4" s="57" t="s">
        <v>93</v>
      </c>
      <c r="D4" s="99"/>
      <c r="E4" s="99"/>
      <c r="F4" s="52" t="s">
        <v>22</v>
      </c>
      <c r="G4" s="53" t="s">
        <v>94</v>
      </c>
      <c r="H4" s="98">
        <v>43701</v>
      </c>
      <c r="I4" s="97"/>
    </row>
    <row r="5" spans="1:9" ht="7.5" customHeight="1" x14ac:dyDescent="0.15">
      <c r="A5" s="86"/>
      <c r="B5" s="87"/>
      <c r="C5" s="87"/>
      <c r="D5" s="87"/>
      <c r="E5" s="87"/>
      <c r="F5" s="87"/>
      <c r="G5" s="87"/>
      <c r="H5" s="87"/>
      <c r="I5" s="87"/>
    </row>
    <row r="6" spans="1:9" s="59" customFormat="1" ht="26.1" customHeight="1" x14ac:dyDescent="0.15">
      <c r="A6" s="58" t="s">
        <v>19</v>
      </c>
      <c r="B6" s="92" t="s">
        <v>95</v>
      </c>
      <c r="C6" s="92"/>
      <c r="D6" s="92"/>
      <c r="E6" s="92"/>
      <c r="F6" s="92"/>
      <c r="G6" s="92"/>
      <c r="H6" s="92"/>
      <c r="I6" s="92"/>
    </row>
    <row r="7" spans="1:9" ht="20.25" customHeight="1" x14ac:dyDescent="0.15">
      <c r="A7" s="90" t="s">
        <v>96</v>
      </c>
      <c r="B7" s="91"/>
      <c r="C7" s="91"/>
      <c r="D7" s="91"/>
      <c r="E7" s="91"/>
      <c r="F7" s="91"/>
      <c r="G7" s="90" t="s">
        <v>97</v>
      </c>
      <c r="H7" s="91"/>
      <c r="I7" s="91"/>
    </row>
    <row r="8" spans="1:9" ht="25.5" x14ac:dyDescent="0.15">
      <c r="A8" s="60" t="s">
        <v>98</v>
      </c>
      <c r="B8" s="60" t="s">
        <v>99</v>
      </c>
      <c r="C8" s="60" t="s">
        <v>100</v>
      </c>
      <c r="D8" s="60" t="s">
        <v>101</v>
      </c>
      <c r="E8" s="60" t="s">
        <v>102</v>
      </c>
      <c r="F8" s="60" t="s">
        <v>103</v>
      </c>
      <c r="G8" s="60" t="s">
        <v>104</v>
      </c>
      <c r="H8" s="60" t="s">
        <v>105</v>
      </c>
      <c r="I8" s="60" t="s">
        <v>106</v>
      </c>
    </row>
    <row r="9" spans="1:9" ht="20.25" customHeight="1" x14ac:dyDescent="0.15">
      <c r="A9" s="6" t="s">
        <v>23</v>
      </c>
      <c r="B9" s="83" t="s">
        <v>44</v>
      </c>
      <c r="C9" s="83"/>
      <c r="D9" s="83"/>
      <c r="E9" s="83"/>
      <c r="F9" s="83"/>
      <c r="G9" s="83"/>
      <c r="H9" s="83"/>
      <c r="I9" s="7"/>
    </row>
    <row r="10" spans="1:9" ht="20.25" customHeight="1" x14ac:dyDescent="0.15">
      <c r="A10" s="78" t="s">
        <v>30</v>
      </c>
      <c r="B10" s="84" t="s">
        <v>107</v>
      </c>
      <c r="C10" s="61" t="s">
        <v>108</v>
      </c>
      <c r="D10" s="9">
        <v>18</v>
      </c>
      <c r="E10" s="9">
        <v>1</v>
      </c>
      <c r="F10" s="10" t="s">
        <v>3</v>
      </c>
      <c r="G10" s="11">
        <v>588</v>
      </c>
      <c r="H10" s="12">
        <f>D10*E10*G10</f>
        <v>10584</v>
      </c>
      <c r="I10" s="13" t="s">
        <v>65</v>
      </c>
    </row>
    <row r="11" spans="1:9" ht="22.5" x14ac:dyDescent="0.15">
      <c r="A11" s="78"/>
      <c r="B11" s="84"/>
      <c r="C11" s="61" t="s">
        <v>109</v>
      </c>
      <c r="D11" s="9">
        <v>20</v>
      </c>
      <c r="E11" s="9">
        <v>1</v>
      </c>
      <c r="F11" s="10" t="s">
        <v>3</v>
      </c>
      <c r="G11" s="11">
        <v>618</v>
      </c>
      <c r="H11" s="12">
        <f t="shared" ref="H11" si="0">D11*E11*G11</f>
        <v>12360</v>
      </c>
      <c r="I11" s="13" t="s">
        <v>4</v>
      </c>
    </row>
    <row r="12" spans="1:9" ht="23.25" customHeight="1" x14ac:dyDescent="0.15">
      <c r="A12" s="78" t="s">
        <v>57</v>
      </c>
      <c r="B12" s="62" t="s">
        <v>110</v>
      </c>
      <c r="C12" s="61" t="s">
        <v>111</v>
      </c>
      <c r="D12" s="9">
        <v>1</v>
      </c>
      <c r="E12" s="9">
        <v>1</v>
      </c>
      <c r="F12" s="10" t="s">
        <v>5</v>
      </c>
      <c r="G12" s="11">
        <v>13000</v>
      </c>
      <c r="H12" s="12">
        <f t="shared" ref="H12:H17" si="1">D12*E12*G12</f>
        <v>13000</v>
      </c>
      <c r="I12" s="15" t="s">
        <v>80</v>
      </c>
    </row>
    <row r="13" spans="1:9" ht="20.25" customHeight="1" x14ac:dyDescent="0.15">
      <c r="A13" s="78"/>
      <c r="B13" s="62" t="s">
        <v>63</v>
      </c>
      <c r="C13" s="61" t="s">
        <v>112</v>
      </c>
      <c r="D13" s="9">
        <v>1</v>
      </c>
      <c r="E13" s="9">
        <v>12.5</v>
      </c>
      <c r="F13" s="10" t="s">
        <v>81</v>
      </c>
      <c r="G13" s="11">
        <v>280</v>
      </c>
      <c r="H13" s="12">
        <f t="shared" si="1"/>
        <v>3500</v>
      </c>
      <c r="I13" s="15" t="s">
        <v>82</v>
      </c>
    </row>
    <row r="14" spans="1:9" ht="22.5" x14ac:dyDescent="0.15">
      <c r="A14" s="78"/>
      <c r="B14" s="62" t="s">
        <v>113</v>
      </c>
      <c r="C14" s="8" t="s">
        <v>25</v>
      </c>
      <c r="D14" s="9">
        <v>50</v>
      </c>
      <c r="E14" s="9">
        <v>2</v>
      </c>
      <c r="F14" s="10" t="s">
        <v>54</v>
      </c>
      <c r="G14" s="11">
        <v>68</v>
      </c>
      <c r="H14" s="12">
        <f t="shared" si="1"/>
        <v>6800</v>
      </c>
      <c r="I14" s="15"/>
    </row>
    <row r="15" spans="1:9" ht="22.5" x14ac:dyDescent="0.15">
      <c r="A15" s="78"/>
      <c r="B15" s="62" t="s">
        <v>114</v>
      </c>
      <c r="C15" s="8" t="s">
        <v>26</v>
      </c>
      <c r="D15" s="9">
        <v>5</v>
      </c>
      <c r="E15" s="9">
        <v>1</v>
      </c>
      <c r="F15" s="10" t="s">
        <v>27</v>
      </c>
      <c r="G15" s="11">
        <v>0</v>
      </c>
      <c r="H15" s="12">
        <f t="shared" si="1"/>
        <v>0</v>
      </c>
      <c r="I15" s="15" t="s">
        <v>66</v>
      </c>
    </row>
    <row r="16" spans="1:9" ht="20.25" customHeight="1" x14ac:dyDescent="0.15">
      <c r="A16" s="78"/>
      <c r="B16" s="16" t="s">
        <v>40</v>
      </c>
      <c r="C16" s="8" t="s">
        <v>51</v>
      </c>
      <c r="D16" s="9"/>
      <c r="E16" s="9"/>
      <c r="F16" s="10" t="s">
        <v>41</v>
      </c>
      <c r="G16" s="11"/>
      <c r="H16" s="12">
        <f t="shared" si="1"/>
        <v>0</v>
      </c>
      <c r="I16" s="15" t="s">
        <v>52</v>
      </c>
    </row>
    <row r="17" spans="1:11" ht="20.25" customHeight="1" x14ac:dyDescent="0.15">
      <c r="A17" s="78"/>
      <c r="B17" s="14" t="s">
        <v>53</v>
      </c>
      <c r="C17" s="8"/>
      <c r="D17" s="9"/>
      <c r="E17" s="9"/>
      <c r="F17" s="10" t="s">
        <v>28</v>
      </c>
      <c r="G17" s="11"/>
      <c r="H17" s="12">
        <f t="shared" si="1"/>
        <v>0</v>
      </c>
      <c r="I17" s="15"/>
    </row>
    <row r="18" spans="1:11" ht="20.25" customHeight="1" x14ac:dyDescent="0.15">
      <c r="A18" s="83" t="s">
        <v>125</v>
      </c>
      <c r="B18" s="85"/>
      <c r="C18" s="85"/>
      <c r="D18" s="85"/>
      <c r="E18" s="85"/>
      <c r="F18" s="85"/>
      <c r="G18" s="85"/>
      <c r="H18" s="36">
        <f>SUM(H10:H17)</f>
        <v>46244</v>
      </c>
      <c r="I18" s="13"/>
    </row>
    <row r="19" spans="1:11" s="59" customFormat="1" ht="25.5" x14ac:dyDescent="0.15">
      <c r="A19" s="76" t="s">
        <v>98</v>
      </c>
      <c r="B19" s="76" t="s">
        <v>99</v>
      </c>
      <c r="C19" s="76" t="s">
        <v>100</v>
      </c>
      <c r="D19" s="77" t="s">
        <v>101</v>
      </c>
      <c r="E19" s="77" t="s">
        <v>102</v>
      </c>
      <c r="F19" s="76" t="s">
        <v>103</v>
      </c>
      <c r="G19" s="76" t="s">
        <v>104</v>
      </c>
      <c r="H19" s="76" t="s">
        <v>105</v>
      </c>
      <c r="I19" s="76" t="s">
        <v>106</v>
      </c>
    </row>
    <row r="20" spans="1:11" ht="20.25" customHeight="1" x14ac:dyDescent="0.15">
      <c r="A20" s="40" t="s">
        <v>24</v>
      </c>
      <c r="B20" s="83" t="s">
        <v>7</v>
      </c>
      <c r="C20" s="83"/>
      <c r="D20" s="83"/>
      <c r="E20" s="83"/>
      <c r="F20" s="83"/>
      <c r="G20" s="83"/>
      <c r="H20" s="83"/>
      <c r="I20" s="37"/>
      <c r="J20" s="39"/>
      <c r="K20" s="39"/>
    </row>
    <row r="21" spans="1:11" s="3" customFormat="1" ht="22.5" x14ac:dyDescent="0.15">
      <c r="A21" s="68" t="s">
        <v>119</v>
      </c>
      <c r="B21" s="63" t="s">
        <v>116</v>
      </c>
      <c r="C21" s="63" t="s">
        <v>117</v>
      </c>
      <c r="D21" s="64">
        <v>59</v>
      </c>
      <c r="E21" s="64">
        <v>1</v>
      </c>
      <c r="F21" s="65" t="s">
        <v>118</v>
      </c>
      <c r="G21" s="66">
        <v>188</v>
      </c>
      <c r="H21" s="67">
        <f>D21*E21*G21</f>
        <v>11092</v>
      </c>
      <c r="I21" s="37"/>
      <c r="J21" s="39"/>
      <c r="K21" s="39"/>
    </row>
    <row r="22" spans="1:11" ht="22.5" x14ac:dyDescent="0.15">
      <c r="A22" s="68" t="s">
        <v>115</v>
      </c>
      <c r="B22" s="63" t="s">
        <v>120</v>
      </c>
      <c r="C22" s="63" t="s">
        <v>121</v>
      </c>
      <c r="D22" s="64">
        <v>72</v>
      </c>
      <c r="E22" s="64">
        <v>1</v>
      </c>
      <c r="F22" s="69" t="s">
        <v>118</v>
      </c>
      <c r="G22" s="66">
        <v>168</v>
      </c>
      <c r="H22" s="67">
        <f>D22*E22*G22</f>
        <v>12096</v>
      </c>
      <c r="I22" s="49" t="s">
        <v>67</v>
      </c>
      <c r="J22" s="38"/>
      <c r="K22" s="39" t="s">
        <v>50</v>
      </c>
    </row>
    <row r="23" spans="1:11" ht="22.5" x14ac:dyDescent="0.15">
      <c r="A23" s="68" t="s">
        <v>124</v>
      </c>
      <c r="B23" s="63" t="s">
        <v>122</v>
      </c>
      <c r="C23" s="63" t="s">
        <v>123</v>
      </c>
      <c r="D23" s="64">
        <v>35</v>
      </c>
      <c r="E23" s="64">
        <v>1</v>
      </c>
      <c r="F23" s="65" t="s">
        <v>118</v>
      </c>
      <c r="G23" s="66">
        <v>188</v>
      </c>
      <c r="H23" s="67">
        <f>D23*E23*G23</f>
        <v>6580</v>
      </c>
      <c r="I23" s="7"/>
      <c r="J23" s="39"/>
      <c r="K23" s="39"/>
    </row>
    <row r="24" spans="1:11" ht="18.75" hidden="1" customHeight="1" x14ac:dyDescent="0.15">
      <c r="A24" s="18" t="s">
        <v>31</v>
      </c>
      <c r="B24" s="22" t="s">
        <v>13</v>
      </c>
      <c r="C24" s="17" t="s">
        <v>56</v>
      </c>
      <c r="D24" s="19"/>
      <c r="E24" s="19"/>
      <c r="F24" s="41" t="s">
        <v>55</v>
      </c>
      <c r="G24" s="21"/>
      <c r="H24" s="12">
        <f t="shared" ref="H24" si="2">D24*E24*G24</f>
        <v>0</v>
      </c>
      <c r="I24" s="7"/>
    </row>
    <row r="25" spans="1:11" ht="20.25" customHeight="1" x14ac:dyDescent="0.15">
      <c r="A25" s="83" t="s">
        <v>125</v>
      </c>
      <c r="B25" s="85"/>
      <c r="C25" s="85"/>
      <c r="D25" s="85"/>
      <c r="E25" s="85"/>
      <c r="F25" s="85"/>
      <c r="G25" s="85"/>
      <c r="H25" s="36">
        <f>SUM(H21:H24)</f>
        <v>29768</v>
      </c>
      <c r="I25" s="7"/>
    </row>
    <row r="26" spans="1:11" s="59" customFormat="1" ht="25.5" x14ac:dyDescent="0.15">
      <c r="A26" s="76" t="s">
        <v>98</v>
      </c>
      <c r="B26" s="76" t="s">
        <v>99</v>
      </c>
      <c r="C26" s="76" t="s">
        <v>100</v>
      </c>
      <c r="D26" s="77" t="s">
        <v>101</v>
      </c>
      <c r="E26" s="77" t="s">
        <v>102</v>
      </c>
      <c r="F26" s="76" t="s">
        <v>103</v>
      </c>
      <c r="G26" s="76" t="s">
        <v>104</v>
      </c>
      <c r="H26" s="76" t="s">
        <v>105</v>
      </c>
      <c r="I26" s="76" t="s">
        <v>106</v>
      </c>
    </row>
    <row r="27" spans="1:11" ht="20.25" customHeight="1" x14ac:dyDescent="0.15">
      <c r="A27" s="6" t="s">
        <v>14</v>
      </c>
      <c r="B27" s="83" t="s">
        <v>0</v>
      </c>
      <c r="C27" s="83"/>
      <c r="D27" s="83"/>
      <c r="E27" s="83"/>
      <c r="F27" s="83"/>
      <c r="G27" s="83"/>
      <c r="H27" s="83"/>
      <c r="I27" s="7"/>
    </row>
    <row r="28" spans="1:11" s="3" customFormat="1" ht="20.25" customHeight="1" x14ac:dyDescent="0.15">
      <c r="A28" s="78" t="s">
        <v>32</v>
      </c>
      <c r="B28" s="79" t="s">
        <v>127</v>
      </c>
      <c r="C28" s="63" t="s">
        <v>145</v>
      </c>
      <c r="D28" s="17">
        <v>48</v>
      </c>
      <c r="E28" s="17">
        <v>2</v>
      </c>
      <c r="F28" s="41" t="s">
        <v>1</v>
      </c>
      <c r="G28" s="23">
        <v>350</v>
      </c>
      <c r="H28" s="12">
        <f>D28*E28*G28</f>
        <v>33600</v>
      </c>
      <c r="I28" s="47"/>
      <c r="J28" s="5"/>
      <c r="K28" s="2" t="s">
        <v>50</v>
      </c>
    </row>
    <row r="29" spans="1:11" ht="20.25" customHeight="1" x14ac:dyDescent="0.15">
      <c r="A29" s="78"/>
      <c r="B29" s="80"/>
      <c r="C29" s="63" t="s">
        <v>146</v>
      </c>
      <c r="D29" s="17"/>
      <c r="E29" s="17">
        <v>2</v>
      </c>
      <c r="F29" s="41" t="s">
        <v>1</v>
      </c>
      <c r="G29" s="23">
        <v>450</v>
      </c>
      <c r="H29" s="12">
        <f>D29*E29*G29</f>
        <v>0</v>
      </c>
      <c r="I29" s="47"/>
      <c r="J29" s="4"/>
    </row>
    <row r="30" spans="1:11" s="3" customFormat="1" ht="20.25" customHeight="1" x14ac:dyDescent="0.15">
      <c r="A30" s="78" t="s">
        <v>32</v>
      </c>
      <c r="B30" s="79" t="s">
        <v>128</v>
      </c>
      <c r="C30" s="63" t="s">
        <v>147</v>
      </c>
      <c r="D30" s="17"/>
      <c r="E30" s="17">
        <v>2</v>
      </c>
      <c r="F30" s="41" t="s">
        <v>1</v>
      </c>
      <c r="G30" s="23">
        <v>850</v>
      </c>
      <c r="H30" s="12">
        <f>D30*E30*G30</f>
        <v>0</v>
      </c>
      <c r="I30" s="47" t="s">
        <v>69</v>
      </c>
      <c r="J30" s="5"/>
      <c r="K30" s="2" t="s">
        <v>50</v>
      </c>
    </row>
    <row r="31" spans="1:11" ht="20.25" customHeight="1" x14ac:dyDescent="0.15">
      <c r="A31" s="78"/>
      <c r="B31" s="80"/>
      <c r="C31" s="63" t="s">
        <v>147</v>
      </c>
      <c r="D31" s="17"/>
      <c r="E31" s="17">
        <v>2</v>
      </c>
      <c r="F31" s="41" t="s">
        <v>1</v>
      </c>
      <c r="G31" s="23">
        <v>800</v>
      </c>
      <c r="H31" s="12">
        <f>D31*E31*G31</f>
        <v>0</v>
      </c>
      <c r="I31" s="47" t="s">
        <v>68</v>
      </c>
      <c r="J31" s="4"/>
    </row>
    <row r="32" spans="1:11" ht="20.25" customHeight="1" x14ac:dyDescent="0.15">
      <c r="A32" s="78" t="s">
        <v>58</v>
      </c>
      <c r="B32" s="81" t="s">
        <v>129</v>
      </c>
      <c r="C32" s="17" t="s">
        <v>61</v>
      </c>
      <c r="D32" s="43">
        <v>25</v>
      </c>
      <c r="E32" s="17">
        <v>2</v>
      </c>
      <c r="F32" s="42" t="s">
        <v>2</v>
      </c>
      <c r="G32" s="23">
        <v>60</v>
      </c>
      <c r="H32" s="12">
        <f>D32*E32*G32</f>
        <v>3000</v>
      </c>
      <c r="I32" s="70" t="s">
        <v>130</v>
      </c>
    </row>
    <row r="33" spans="1:9" ht="20.25" customHeight="1" x14ac:dyDescent="0.15">
      <c r="A33" s="78"/>
      <c r="B33" s="82"/>
      <c r="C33" s="17" t="s">
        <v>60</v>
      </c>
      <c r="D33" s="43">
        <v>9</v>
      </c>
      <c r="E33" s="17">
        <v>2</v>
      </c>
      <c r="F33" s="42" t="s">
        <v>2</v>
      </c>
      <c r="G33" s="23">
        <v>290</v>
      </c>
      <c r="H33" s="12">
        <f t="shared" ref="H33" si="3">D33*E33*G33</f>
        <v>5220</v>
      </c>
      <c r="I33" s="70" t="s">
        <v>130</v>
      </c>
    </row>
    <row r="34" spans="1:9" ht="20.25" customHeight="1" x14ac:dyDescent="0.15">
      <c r="A34" s="78"/>
      <c r="B34" s="82"/>
      <c r="C34" s="17" t="s">
        <v>62</v>
      </c>
      <c r="D34" s="43">
        <v>5</v>
      </c>
      <c r="E34" s="17">
        <v>2</v>
      </c>
      <c r="F34" s="42" t="s">
        <v>2</v>
      </c>
      <c r="G34" s="23">
        <v>60</v>
      </c>
      <c r="H34" s="12">
        <f>D34*E34*G34</f>
        <v>600</v>
      </c>
      <c r="I34" s="70" t="s">
        <v>130</v>
      </c>
    </row>
    <row r="35" spans="1:9" ht="20.25" customHeight="1" x14ac:dyDescent="0.15">
      <c r="A35" s="78"/>
      <c r="B35" s="82"/>
      <c r="C35" s="17" t="s">
        <v>72</v>
      </c>
      <c r="D35" s="43">
        <v>4</v>
      </c>
      <c r="E35" s="17">
        <v>2</v>
      </c>
      <c r="F35" s="42" t="s">
        <v>2</v>
      </c>
      <c r="G35" s="23">
        <v>125</v>
      </c>
      <c r="H35" s="12">
        <f t="shared" ref="H35" si="4">D35*E35*G35</f>
        <v>1000</v>
      </c>
      <c r="I35" s="70" t="s">
        <v>130</v>
      </c>
    </row>
    <row r="36" spans="1:9" ht="20.25" customHeight="1" x14ac:dyDescent="0.15">
      <c r="A36" s="78"/>
      <c r="B36" s="82"/>
      <c r="C36" s="17" t="s">
        <v>70</v>
      </c>
      <c r="D36" s="43">
        <v>3</v>
      </c>
      <c r="E36" s="17">
        <v>2</v>
      </c>
      <c r="F36" s="42" t="s">
        <v>2</v>
      </c>
      <c r="G36" s="23">
        <v>295</v>
      </c>
      <c r="H36" s="12">
        <f>D36*E36*G36</f>
        <v>1770</v>
      </c>
      <c r="I36" s="70" t="s">
        <v>130</v>
      </c>
    </row>
    <row r="37" spans="1:9" ht="20.25" customHeight="1" x14ac:dyDescent="0.15">
      <c r="A37" s="78"/>
      <c r="B37" s="82"/>
      <c r="C37" s="17" t="s">
        <v>73</v>
      </c>
      <c r="D37" s="43">
        <v>3</v>
      </c>
      <c r="E37" s="17">
        <v>2</v>
      </c>
      <c r="F37" s="42" t="s">
        <v>2</v>
      </c>
      <c r="G37" s="23">
        <v>500</v>
      </c>
      <c r="H37" s="12">
        <f>D37*E37*G37</f>
        <v>3000</v>
      </c>
      <c r="I37" s="70" t="s">
        <v>130</v>
      </c>
    </row>
    <row r="38" spans="1:9" ht="20.25" customHeight="1" x14ac:dyDescent="0.15">
      <c r="A38" s="78"/>
      <c r="B38" s="82"/>
      <c r="C38" s="17" t="s">
        <v>71</v>
      </c>
      <c r="D38" s="43">
        <v>3</v>
      </c>
      <c r="E38" s="17">
        <v>2</v>
      </c>
      <c r="F38" s="42" t="s">
        <v>2</v>
      </c>
      <c r="G38" s="23">
        <v>710</v>
      </c>
      <c r="H38" s="12">
        <f>D38*E38*G38</f>
        <v>4260</v>
      </c>
      <c r="I38" s="70" t="s">
        <v>130</v>
      </c>
    </row>
    <row r="39" spans="1:9" ht="20.25" customHeight="1" x14ac:dyDescent="0.15">
      <c r="A39" s="83" t="s">
        <v>125</v>
      </c>
      <c r="B39" s="85"/>
      <c r="C39" s="85"/>
      <c r="D39" s="85"/>
      <c r="E39" s="85"/>
      <c r="F39" s="85"/>
      <c r="G39" s="85"/>
      <c r="H39" s="36">
        <f>SUM(H28:H38)</f>
        <v>52450</v>
      </c>
      <c r="I39" s="7"/>
    </row>
    <row r="40" spans="1:9" s="59" customFormat="1" ht="25.5" x14ac:dyDescent="0.15">
      <c r="A40" s="76" t="s">
        <v>98</v>
      </c>
      <c r="B40" s="76" t="s">
        <v>99</v>
      </c>
      <c r="C40" s="76" t="s">
        <v>100</v>
      </c>
      <c r="D40" s="77" t="s">
        <v>101</v>
      </c>
      <c r="E40" s="77" t="s">
        <v>102</v>
      </c>
      <c r="F40" s="76" t="s">
        <v>103</v>
      </c>
      <c r="G40" s="76" t="s">
        <v>104</v>
      </c>
      <c r="H40" s="76" t="s">
        <v>105</v>
      </c>
      <c r="I40" s="76" t="s">
        <v>106</v>
      </c>
    </row>
    <row r="41" spans="1:9" ht="20.25" customHeight="1" x14ac:dyDescent="0.15">
      <c r="A41" s="6" t="s">
        <v>15</v>
      </c>
      <c r="B41" s="83" t="s">
        <v>59</v>
      </c>
      <c r="C41" s="83"/>
      <c r="D41" s="83"/>
      <c r="E41" s="83"/>
      <c r="F41" s="83"/>
      <c r="G41" s="83"/>
      <c r="H41" s="83"/>
      <c r="I41" s="7"/>
    </row>
    <row r="42" spans="1:9" ht="20.25" customHeight="1" x14ac:dyDescent="0.15">
      <c r="A42" s="18" t="s">
        <v>33</v>
      </c>
      <c r="B42" s="63" t="s">
        <v>131</v>
      </c>
      <c r="C42" s="17"/>
      <c r="D42" s="107">
        <v>2</v>
      </c>
      <c r="E42" s="107"/>
      <c r="F42" s="20" t="s">
        <v>16</v>
      </c>
      <c r="G42" s="24">
        <v>50</v>
      </c>
      <c r="H42" s="12">
        <f t="shared" ref="H42:H43" si="5">D42*G42</f>
        <v>100</v>
      </c>
      <c r="I42" s="48"/>
    </row>
    <row r="43" spans="1:9" ht="22.5" x14ac:dyDescent="0.15">
      <c r="A43" s="18" t="s">
        <v>34</v>
      </c>
      <c r="B43" s="63" t="s">
        <v>132</v>
      </c>
      <c r="C43" s="17"/>
      <c r="D43" s="107">
        <v>2</v>
      </c>
      <c r="E43" s="107"/>
      <c r="F43" s="20" t="s">
        <v>17</v>
      </c>
      <c r="G43" s="24">
        <v>300</v>
      </c>
      <c r="H43" s="12">
        <f t="shared" si="5"/>
        <v>600</v>
      </c>
      <c r="I43" s="48"/>
    </row>
    <row r="44" spans="1:9" ht="20.25" customHeight="1" x14ac:dyDescent="0.15">
      <c r="A44" s="83" t="s">
        <v>125</v>
      </c>
      <c r="B44" s="85"/>
      <c r="C44" s="85"/>
      <c r="D44" s="85"/>
      <c r="E44" s="85"/>
      <c r="F44" s="85"/>
      <c r="G44" s="85"/>
      <c r="H44" s="36">
        <f>SUM(H42:H43)</f>
        <v>700</v>
      </c>
      <c r="I44" s="7"/>
    </row>
    <row r="45" spans="1:9" s="59" customFormat="1" ht="25.5" x14ac:dyDescent="0.15">
      <c r="A45" s="76" t="s">
        <v>98</v>
      </c>
      <c r="B45" s="76" t="s">
        <v>99</v>
      </c>
      <c r="C45" s="76" t="s">
        <v>100</v>
      </c>
      <c r="D45" s="77" t="s">
        <v>101</v>
      </c>
      <c r="E45" s="77" t="s">
        <v>102</v>
      </c>
      <c r="F45" s="76" t="s">
        <v>103</v>
      </c>
      <c r="G45" s="76" t="s">
        <v>104</v>
      </c>
      <c r="H45" s="76" t="s">
        <v>105</v>
      </c>
      <c r="I45" s="76" t="s">
        <v>106</v>
      </c>
    </row>
    <row r="46" spans="1:9" ht="20.25" customHeight="1" x14ac:dyDescent="0.15">
      <c r="A46" s="6" t="s">
        <v>8</v>
      </c>
      <c r="B46" s="85" t="s">
        <v>18</v>
      </c>
      <c r="C46" s="85"/>
      <c r="D46" s="85"/>
      <c r="E46" s="85"/>
      <c r="F46" s="85"/>
      <c r="G46" s="85"/>
      <c r="H46" s="85"/>
      <c r="I46" s="85"/>
    </row>
    <row r="47" spans="1:9" ht="26.25" x14ac:dyDescent="0.15">
      <c r="A47" s="18" t="s">
        <v>35</v>
      </c>
      <c r="B47" s="71" t="s">
        <v>133</v>
      </c>
      <c r="C47" s="72" t="s">
        <v>134</v>
      </c>
      <c r="D47" s="44">
        <v>2</v>
      </c>
      <c r="E47" s="44">
        <v>1</v>
      </c>
      <c r="F47" s="20" t="s">
        <v>55</v>
      </c>
      <c r="G47" s="24">
        <v>500</v>
      </c>
      <c r="H47" s="12">
        <f>D47*E47*G47</f>
        <v>1000</v>
      </c>
      <c r="I47" s="7"/>
    </row>
    <row r="48" spans="1:9" ht="26.25" x14ac:dyDescent="0.15">
      <c r="A48" s="46"/>
      <c r="B48" s="71" t="s">
        <v>135</v>
      </c>
      <c r="C48" s="50" t="s">
        <v>78</v>
      </c>
      <c r="D48" s="44">
        <v>4</v>
      </c>
      <c r="E48" s="44">
        <v>1</v>
      </c>
      <c r="F48" s="42" t="s">
        <v>55</v>
      </c>
      <c r="G48" s="24">
        <v>150</v>
      </c>
      <c r="H48" s="12">
        <f>D48*E48*G48</f>
        <v>600</v>
      </c>
      <c r="I48" s="7" t="s">
        <v>77</v>
      </c>
    </row>
    <row r="49" spans="1:9" ht="26.25" x14ac:dyDescent="0.15">
      <c r="A49" s="18" t="s">
        <v>36</v>
      </c>
      <c r="B49" s="71" t="s">
        <v>136</v>
      </c>
      <c r="C49" s="25"/>
      <c r="D49" s="44">
        <v>2</v>
      </c>
      <c r="E49" s="44">
        <v>2</v>
      </c>
      <c r="F49" s="20" t="s">
        <v>6</v>
      </c>
      <c r="G49" s="24">
        <v>500</v>
      </c>
      <c r="H49" s="12">
        <f>D49*E49*G49</f>
        <v>2000</v>
      </c>
      <c r="I49" s="7"/>
    </row>
    <row r="50" spans="1:9" ht="26.25" x14ac:dyDescent="0.15">
      <c r="A50" s="46"/>
      <c r="B50" s="71" t="s">
        <v>135</v>
      </c>
      <c r="C50" s="50" t="s">
        <v>79</v>
      </c>
      <c r="D50" s="44">
        <v>1</v>
      </c>
      <c r="E50" s="44">
        <v>1</v>
      </c>
      <c r="F50" s="42" t="s">
        <v>55</v>
      </c>
      <c r="G50" s="24">
        <v>200</v>
      </c>
      <c r="H50" s="12">
        <f>D50*E50*G50</f>
        <v>200</v>
      </c>
      <c r="I50" s="7"/>
    </row>
    <row r="51" spans="1:9" ht="20.25" customHeight="1" x14ac:dyDescent="0.15">
      <c r="A51" s="85" t="s">
        <v>126</v>
      </c>
      <c r="B51" s="85"/>
      <c r="C51" s="85"/>
      <c r="D51" s="85"/>
      <c r="E51" s="85"/>
      <c r="F51" s="85"/>
      <c r="G51" s="85"/>
      <c r="H51" s="36">
        <f>SUM(H47:H50)</f>
        <v>3800</v>
      </c>
      <c r="I51" s="7"/>
    </row>
    <row r="52" spans="1:9" ht="20.25" customHeight="1" x14ac:dyDescent="0.15">
      <c r="A52" s="74" t="s">
        <v>138</v>
      </c>
      <c r="B52" s="1"/>
      <c r="C52" s="1"/>
      <c r="D52" s="1"/>
      <c r="E52" s="1"/>
      <c r="F52" s="1"/>
      <c r="G52" s="1"/>
      <c r="H52" s="26">
        <f>SUM(H18,H25,H39,H44,H51)</f>
        <v>132962</v>
      </c>
      <c r="I52" s="27"/>
    </row>
    <row r="53" spans="1:9" s="59" customFormat="1" ht="25.5" x14ac:dyDescent="0.15">
      <c r="A53" s="76" t="s">
        <v>98</v>
      </c>
      <c r="B53" s="76" t="s">
        <v>99</v>
      </c>
      <c r="C53" s="76" t="s">
        <v>100</v>
      </c>
      <c r="D53" s="77" t="s">
        <v>101</v>
      </c>
      <c r="E53" s="77" t="s">
        <v>102</v>
      </c>
      <c r="F53" s="76" t="s">
        <v>103</v>
      </c>
      <c r="G53" s="76" t="s">
        <v>104</v>
      </c>
      <c r="H53" s="76" t="s">
        <v>105</v>
      </c>
      <c r="I53" s="76" t="s">
        <v>106</v>
      </c>
    </row>
    <row r="54" spans="1:9" ht="20.25" customHeight="1" x14ac:dyDescent="0.15">
      <c r="A54" s="6" t="s">
        <v>9</v>
      </c>
      <c r="B54" s="104" t="s">
        <v>137</v>
      </c>
      <c r="C54" s="104"/>
      <c r="D54" s="104"/>
      <c r="E54" s="104"/>
      <c r="F54" s="104"/>
      <c r="G54" s="104"/>
      <c r="H54" s="104"/>
      <c r="I54" s="104"/>
    </row>
    <row r="55" spans="1:9" ht="20.25" customHeight="1" x14ac:dyDescent="0.15">
      <c r="A55" s="18" t="s">
        <v>37</v>
      </c>
      <c r="B55" s="73" t="s">
        <v>137</v>
      </c>
      <c r="C55" s="37"/>
      <c r="D55" s="105">
        <f>H52</f>
        <v>132962</v>
      </c>
      <c r="E55" s="106"/>
      <c r="F55" s="41"/>
      <c r="G55" s="28">
        <v>0.1</v>
      </c>
      <c r="H55" s="12">
        <f>D55*G55</f>
        <v>13296.2</v>
      </c>
      <c r="I55" s="7"/>
    </row>
    <row r="56" spans="1:9" ht="20.25" customHeight="1" x14ac:dyDescent="0.15">
      <c r="A56" s="100" t="s">
        <v>125</v>
      </c>
      <c r="B56" s="100"/>
      <c r="C56" s="100"/>
      <c r="D56" s="100"/>
      <c r="E56" s="100"/>
      <c r="F56" s="100"/>
      <c r="G56" s="100"/>
      <c r="H56" s="26">
        <f>SUM(H55:H55)</f>
        <v>13296.2</v>
      </c>
      <c r="I56" s="27"/>
    </row>
    <row r="57" spans="1:9" s="59" customFormat="1" ht="25.5" x14ac:dyDescent="0.15">
      <c r="A57" s="76" t="s">
        <v>98</v>
      </c>
      <c r="B57" s="76" t="s">
        <v>99</v>
      </c>
      <c r="C57" s="76" t="s">
        <v>100</v>
      </c>
      <c r="D57" s="77" t="s">
        <v>101</v>
      </c>
      <c r="E57" s="77" t="s">
        <v>102</v>
      </c>
      <c r="F57" s="76" t="s">
        <v>103</v>
      </c>
      <c r="G57" s="76" t="s">
        <v>104</v>
      </c>
      <c r="H57" s="76" t="s">
        <v>105</v>
      </c>
      <c r="I57" s="76" t="s">
        <v>106</v>
      </c>
    </row>
    <row r="58" spans="1:9" ht="20.25" customHeight="1" x14ac:dyDescent="0.15">
      <c r="A58" s="6" t="s">
        <v>10</v>
      </c>
      <c r="B58" s="83" t="s">
        <v>11</v>
      </c>
      <c r="C58" s="83"/>
      <c r="D58" s="83"/>
      <c r="E58" s="83"/>
      <c r="F58" s="83"/>
      <c r="G58" s="83"/>
      <c r="H58" s="83"/>
      <c r="I58" s="83"/>
    </row>
    <row r="59" spans="1:9" ht="18" customHeight="1" x14ac:dyDescent="0.15">
      <c r="A59" s="18" t="s">
        <v>38</v>
      </c>
      <c r="B59" s="82" t="s">
        <v>139</v>
      </c>
      <c r="C59" s="7" t="s">
        <v>140</v>
      </c>
      <c r="D59" s="45">
        <v>2</v>
      </c>
      <c r="E59" s="45">
        <v>2</v>
      </c>
      <c r="F59" s="20" t="s">
        <v>48</v>
      </c>
      <c r="G59" s="28">
        <v>591</v>
      </c>
      <c r="H59" s="12">
        <f>D59*E59*G59</f>
        <v>2364</v>
      </c>
      <c r="I59" s="29" t="s">
        <v>76</v>
      </c>
    </row>
    <row r="60" spans="1:9" ht="18" customHeight="1" x14ac:dyDescent="0.15">
      <c r="A60" s="18" t="s">
        <v>45</v>
      </c>
      <c r="B60" s="82"/>
      <c r="C60" s="7" t="s">
        <v>141</v>
      </c>
      <c r="D60" s="45">
        <v>1</v>
      </c>
      <c r="E60" s="45">
        <v>2</v>
      </c>
      <c r="F60" s="20" t="s">
        <v>49</v>
      </c>
      <c r="G60" s="28">
        <v>618</v>
      </c>
      <c r="H60" s="12">
        <f>D60*E60*G60</f>
        <v>1236</v>
      </c>
      <c r="I60" s="30"/>
    </row>
    <row r="61" spans="1:9" ht="18" customHeight="1" x14ac:dyDescent="0.15">
      <c r="A61" s="18" t="s">
        <v>46</v>
      </c>
      <c r="B61" s="82"/>
      <c r="C61" s="7" t="s">
        <v>142</v>
      </c>
      <c r="D61" s="45">
        <v>2</v>
      </c>
      <c r="E61" s="45">
        <v>3</v>
      </c>
      <c r="F61" s="20" t="s">
        <v>6</v>
      </c>
      <c r="G61" s="28">
        <v>600</v>
      </c>
      <c r="H61" s="12">
        <f>D61*E61*G61</f>
        <v>3600</v>
      </c>
      <c r="I61" s="31"/>
    </row>
    <row r="62" spans="1:9" ht="20.25" customHeight="1" x14ac:dyDescent="0.15">
      <c r="A62" s="100" t="s">
        <v>125</v>
      </c>
      <c r="B62" s="101"/>
      <c r="C62" s="101"/>
      <c r="D62" s="101"/>
      <c r="E62" s="101"/>
      <c r="F62" s="101"/>
      <c r="G62" s="101"/>
      <c r="H62" s="26">
        <f>SUM(H59:H61)</f>
        <v>7200</v>
      </c>
      <c r="I62" s="27"/>
    </row>
    <row r="63" spans="1:9" s="59" customFormat="1" ht="25.5" x14ac:dyDescent="0.15">
      <c r="A63" s="76" t="s">
        <v>98</v>
      </c>
      <c r="B63" s="76" t="s">
        <v>99</v>
      </c>
      <c r="C63" s="76" t="s">
        <v>100</v>
      </c>
      <c r="D63" s="77" t="s">
        <v>101</v>
      </c>
      <c r="E63" s="77" t="s">
        <v>102</v>
      </c>
      <c r="F63" s="76" t="s">
        <v>103</v>
      </c>
      <c r="G63" s="76" t="s">
        <v>104</v>
      </c>
      <c r="H63" s="76" t="s">
        <v>105</v>
      </c>
      <c r="I63" s="76" t="s">
        <v>106</v>
      </c>
    </row>
    <row r="64" spans="1:9" ht="20.25" customHeight="1" x14ac:dyDescent="0.15">
      <c r="A64" s="6"/>
      <c r="B64" s="83" t="s">
        <v>47</v>
      </c>
      <c r="C64" s="83"/>
      <c r="D64" s="83"/>
      <c r="E64" s="83"/>
      <c r="F64" s="83"/>
      <c r="G64" s="83"/>
      <c r="H64" s="83"/>
      <c r="I64" s="83"/>
    </row>
    <row r="65" spans="1:9" ht="21.75" customHeight="1" x14ac:dyDescent="0.15">
      <c r="A65" s="18" t="s">
        <v>43</v>
      </c>
      <c r="B65" s="75" t="s">
        <v>143</v>
      </c>
      <c r="C65" s="32" t="s">
        <v>74</v>
      </c>
      <c r="D65" s="44">
        <v>5</v>
      </c>
      <c r="E65" s="44">
        <v>2</v>
      </c>
      <c r="F65" s="20" t="s">
        <v>21</v>
      </c>
      <c r="G65" s="24">
        <v>2000</v>
      </c>
      <c r="H65" s="12">
        <f>D65*E65*G65</f>
        <v>20000</v>
      </c>
      <c r="I65" s="75" t="s">
        <v>148</v>
      </c>
    </row>
    <row r="66" spans="1:9" ht="21.75" customHeight="1" x14ac:dyDescent="0.15">
      <c r="A66" s="18" t="s">
        <v>42</v>
      </c>
      <c r="B66" s="75" t="s">
        <v>143</v>
      </c>
      <c r="C66" s="35" t="s">
        <v>75</v>
      </c>
      <c r="D66" s="44">
        <v>5</v>
      </c>
      <c r="E66" s="44">
        <v>2</v>
      </c>
      <c r="F66" s="20" t="s">
        <v>21</v>
      </c>
      <c r="G66" s="24">
        <v>1000</v>
      </c>
      <c r="H66" s="12">
        <f>D66*E66*G66</f>
        <v>10000</v>
      </c>
      <c r="I66" s="75" t="s">
        <v>148</v>
      </c>
    </row>
    <row r="67" spans="1:9" ht="20.25" customHeight="1" x14ac:dyDescent="0.15">
      <c r="A67" s="100" t="s">
        <v>125</v>
      </c>
      <c r="B67" s="101"/>
      <c r="C67" s="101"/>
      <c r="D67" s="101"/>
      <c r="E67" s="101"/>
      <c r="F67" s="101"/>
      <c r="G67" s="101"/>
      <c r="H67" s="26">
        <f>SUM(H65:H66)</f>
        <v>30000</v>
      </c>
      <c r="I67" s="27"/>
    </row>
    <row r="68" spans="1:9" s="59" customFormat="1" ht="25.5" x14ac:dyDescent="0.15">
      <c r="A68" s="76" t="s">
        <v>98</v>
      </c>
      <c r="B68" s="76" t="s">
        <v>99</v>
      </c>
      <c r="C68" s="76" t="s">
        <v>100</v>
      </c>
      <c r="D68" s="77" t="s">
        <v>101</v>
      </c>
      <c r="E68" s="77" t="s">
        <v>102</v>
      </c>
      <c r="F68" s="76" t="s">
        <v>103</v>
      </c>
      <c r="G68" s="76" t="s">
        <v>104</v>
      </c>
      <c r="H68" s="76" t="s">
        <v>105</v>
      </c>
      <c r="I68" s="76" t="s">
        <v>106</v>
      </c>
    </row>
    <row r="69" spans="1:9" ht="20.25" customHeight="1" x14ac:dyDescent="0.15">
      <c r="A69" s="6" t="s">
        <v>20</v>
      </c>
      <c r="B69" s="104" t="s">
        <v>144</v>
      </c>
      <c r="C69" s="104"/>
      <c r="D69" s="104"/>
      <c r="E69" s="104"/>
      <c r="F69" s="104"/>
      <c r="G69" s="104"/>
      <c r="H69" s="104"/>
      <c r="I69" s="104"/>
    </row>
    <row r="70" spans="1:9" ht="20.25" customHeight="1" x14ac:dyDescent="0.15">
      <c r="A70" s="18" t="s">
        <v>39</v>
      </c>
      <c r="B70" s="73" t="s">
        <v>144</v>
      </c>
      <c r="C70" s="7"/>
      <c r="D70" s="105">
        <f>H67+H62+H56+H52</f>
        <v>183458.2</v>
      </c>
      <c r="E70" s="106"/>
      <c r="F70" s="20"/>
      <c r="G70" s="28">
        <v>0.06</v>
      </c>
      <c r="H70" s="12">
        <f>D70*G70</f>
        <v>11007.492</v>
      </c>
      <c r="I70" s="7"/>
    </row>
    <row r="71" spans="1:9" ht="20.25" customHeight="1" x14ac:dyDescent="0.15">
      <c r="A71" s="33" t="s">
        <v>29</v>
      </c>
      <c r="B71" s="33"/>
      <c r="C71" s="33"/>
      <c r="D71" s="33"/>
      <c r="E71" s="33"/>
      <c r="F71" s="33"/>
      <c r="G71" s="33"/>
      <c r="H71" s="51">
        <f>H52+H56+H62+H67+H70</f>
        <v>194465.69200000001</v>
      </c>
      <c r="I71" s="34"/>
    </row>
    <row r="72" spans="1:9" ht="20.25" customHeight="1" x14ac:dyDescent="0.15">
      <c r="A72" s="102" t="s">
        <v>12</v>
      </c>
      <c r="B72" s="103"/>
      <c r="C72" s="103"/>
      <c r="D72" s="103"/>
      <c r="E72" s="103"/>
      <c r="F72" s="103"/>
      <c r="G72" s="103"/>
      <c r="H72" s="103"/>
      <c r="I72" s="103"/>
    </row>
  </sheetData>
  <mergeCells count="43">
    <mergeCell ref="D42:E42"/>
    <mergeCell ref="A39:G39"/>
    <mergeCell ref="B46:I46"/>
    <mergeCell ref="B41:H41"/>
    <mergeCell ref="D43:E43"/>
    <mergeCell ref="A51:G51"/>
    <mergeCell ref="A67:G67"/>
    <mergeCell ref="B64:I64"/>
    <mergeCell ref="A44:G44"/>
    <mergeCell ref="A72:I72"/>
    <mergeCell ref="B54:I54"/>
    <mergeCell ref="D55:E55"/>
    <mergeCell ref="A56:G56"/>
    <mergeCell ref="B58:I58"/>
    <mergeCell ref="A62:G62"/>
    <mergeCell ref="D70:E70"/>
    <mergeCell ref="B69:I69"/>
    <mergeCell ref="B59:B61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A30:A31"/>
    <mergeCell ref="B30:B31"/>
    <mergeCell ref="A32:A38"/>
    <mergeCell ref="B32:B38"/>
    <mergeCell ref="B9:H9"/>
    <mergeCell ref="B10:B11"/>
    <mergeCell ref="A18:G18"/>
    <mergeCell ref="A12:A17"/>
    <mergeCell ref="A28:A29"/>
    <mergeCell ref="B27:H27"/>
    <mergeCell ref="B20:H20"/>
    <mergeCell ref="B28:B29"/>
    <mergeCell ref="A10:A11"/>
    <mergeCell ref="A25:G25"/>
  </mergeCells>
  <phoneticPr fontId="22" type="noConversion"/>
  <dataValidations count="2">
    <dataValidation type="list" allowBlank="1" showDropDown="1" showInputMessage="1" showErrorMessage="1" sqref="I21" xr:uid="{00000000-0002-0000-0000-000001000000}">
      <formula1>#REF!</formula1>
    </dataValidation>
    <dataValidation type="list" allowBlank="1" showInputMessage="1" showErrorMessage="1" sqref="I23:I24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2019-08-14T03:27:05Z</dcterms:modified>
</cp:coreProperties>
</file>