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372" firstSheet="1" activeTab="4"/>
  </bookViews>
  <sheets>
    <sheet name="报价汇总" sheetId="8" r:id="rId1"/>
    <sheet name="搭建" sheetId="24" r:id="rId2"/>
    <sheet name="AV" sheetId="25" r:id="rId3"/>
    <sheet name="人员+物料+执行" sheetId="23" r:id="rId4"/>
    <sheet name="结算单" sheetId="27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<sst xmlns="http://schemas.openxmlformats.org/spreadsheetml/2006/main" count="482" uniqueCount="163">
  <si>
    <t>康辉会展报价汇总</t>
  </si>
  <si>
    <t>内容</t>
  </si>
  <si>
    <t>费用合计</t>
  </si>
  <si>
    <t>说明</t>
  </si>
  <si>
    <t>搭建</t>
  </si>
  <si>
    <t>AV</t>
  </si>
  <si>
    <t>执行相关</t>
  </si>
  <si>
    <t>费用小计</t>
  </si>
  <si>
    <t>税点6%</t>
  </si>
  <si>
    <t>费用总计</t>
  </si>
  <si>
    <t>最终优惠价格</t>
  </si>
  <si>
    <t>项目</t>
  </si>
  <si>
    <t>描述</t>
  </si>
  <si>
    <t>规格</t>
  </si>
  <si>
    <t>数量1</t>
  </si>
  <si>
    <t>单位</t>
  </si>
  <si>
    <t>数量2</t>
  </si>
  <si>
    <t>单价</t>
  </si>
  <si>
    <t>金额</t>
  </si>
  <si>
    <t>搭建项目（预估）</t>
  </si>
  <si>
    <t>签到区</t>
  </si>
  <si>
    <t>背墙</t>
  </si>
  <si>
    <t>5m*3m</t>
  </si>
  <si>
    <t>钢木结构-背面</t>
  </si>
  <si>
    <t>平米</t>
  </si>
  <si>
    <t>背墙画面</t>
  </si>
  <si>
    <t>刀刮布UV打印</t>
  </si>
  <si>
    <t>舞台</t>
  </si>
  <si>
    <t>补充舞台</t>
  </si>
  <si>
    <t>3.7m*2m*0.8m*2套
16m*2.3m*0.8m*1套</t>
  </si>
  <si>
    <t>钢架结构面40mm基础地台板，双层12mm多层板</t>
  </si>
  <si>
    <t>舞台地毯</t>
  </si>
  <si>
    <t>16*6</t>
  </si>
  <si>
    <t>整体普通拉绒地毯黑色，含损耗</t>
  </si>
  <si>
    <t>台阶</t>
  </si>
  <si>
    <t>L13m*H0.6</t>
  </si>
  <si>
    <t>木制结构，面地毯</t>
  </si>
  <si>
    <t>米</t>
  </si>
  <si>
    <t>斜坡</t>
  </si>
  <si>
    <t>L3m</t>
  </si>
  <si>
    <t>斜边结构及亚克力灯箱字</t>
  </si>
  <si>
    <t>套</t>
  </si>
  <si>
    <t>搭建运营</t>
  </si>
  <si>
    <t>货车</t>
  </si>
  <si>
    <t>项</t>
  </si>
  <si>
    <t>施工人工费</t>
  </si>
  <si>
    <t>工时</t>
  </si>
  <si>
    <t>小计：</t>
  </si>
  <si>
    <t>服务费10%：</t>
  </si>
  <si>
    <t>总计：</t>
  </si>
  <si>
    <t>视频项目</t>
  </si>
  <si>
    <t>视频设备</t>
  </si>
  <si>
    <t>P3 LED屏</t>
  </si>
  <si>
    <t>LED 处理器</t>
  </si>
  <si>
    <t>个</t>
  </si>
  <si>
    <t>控制台 watch'out</t>
  </si>
  <si>
    <t>网络交换机（千兆,24路）</t>
  </si>
  <si>
    <t>Extort DVI DA 分配器</t>
  </si>
  <si>
    <t>光纤延长器</t>
  </si>
  <si>
    <t>光缆(多模，双工，100m)</t>
  </si>
  <si>
    <t>高清宽屏监视器</t>
  </si>
  <si>
    <t>等离子电视(42"，全高清)</t>
  </si>
  <si>
    <t>配电箱(三相，100A)</t>
  </si>
  <si>
    <t>音响设备</t>
  </si>
  <si>
    <t>全频音箱（线阵列系列）</t>
  </si>
  <si>
    <t>只</t>
  </si>
  <si>
    <t>低频音箱（线阵列系列）</t>
  </si>
  <si>
    <t>全频音箱</t>
  </si>
  <si>
    <t>全频返送音箱</t>
  </si>
  <si>
    <t>数字功放</t>
  </si>
  <si>
    <t xml:space="preserve"> 数字调音台  </t>
  </si>
  <si>
    <t xml:space="preserve">无线手持式话筒 </t>
  </si>
  <si>
    <t>头戴式话筒</t>
  </si>
  <si>
    <t>支</t>
  </si>
  <si>
    <t>舒尔UR4D+接收机</t>
  </si>
  <si>
    <t xml:space="preserve">U段天线放大传输系统(带UA870WB指向性天线)    </t>
  </si>
  <si>
    <t>有线对讲系统主机</t>
  </si>
  <si>
    <t>有线对讲系统接收点</t>
  </si>
  <si>
    <t>灯光设备</t>
  </si>
  <si>
    <t>图案电脑灯（切片）</t>
  </si>
  <si>
    <t>变色灯</t>
  </si>
  <si>
    <t>光束电脑灯</t>
  </si>
  <si>
    <t>调光台</t>
  </si>
  <si>
    <t>网络信号处理器</t>
  </si>
  <si>
    <t>信号放大器</t>
  </si>
  <si>
    <t>Truss  灯光架  (300mmx400mm)</t>
  </si>
  <si>
    <t>手动葫芦(1吨，20米)</t>
  </si>
  <si>
    <t>雾化机(带轴流风机)</t>
  </si>
  <si>
    <t>项目经理</t>
  </si>
  <si>
    <t>人</t>
  </si>
  <si>
    <t>视频师</t>
  </si>
  <si>
    <t>音响师</t>
  </si>
  <si>
    <t>灯光师</t>
  </si>
  <si>
    <t>技术人员</t>
  </si>
  <si>
    <t>施工费</t>
  </si>
  <si>
    <t>厢式货车</t>
  </si>
  <si>
    <t>趟</t>
  </si>
  <si>
    <t>编号</t>
  </si>
  <si>
    <t>数量</t>
  </si>
  <si>
    <t>天数</t>
  </si>
  <si>
    <t>总价</t>
  </si>
  <si>
    <t>视频类</t>
  </si>
  <si>
    <t>开场视频</t>
  </si>
  <si>
    <t>视频时长3min</t>
  </si>
  <si>
    <t>演出素材剪辑</t>
  </si>
  <si>
    <t>摄影摄像</t>
  </si>
  <si>
    <t>摄影师</t>
  </si>
  <si>
    <t>摄影师-活动当天拍摄服务</t>
  </si>
  <si>
    <t>摄像师</t>
  </si>
  <si>
    <t>摄像师-活动当天拍摄服务</t>
  </si>
  <si>
    <t>图片直播</t>
  </si>
  <si>
    <t>图片直播-活动当天（平台分享相册、修图师全程后期）</t>
  </si>
  <si>
    <t>摄影师摄像师补助</t>
  </si>
  <si>
    <t>摄影摄像师补助（餐费+交通）</t>
  </si>
  <si>
    <t>后期剪辑</t>
  </si>
  <si>
    <t>后期-3分钟以内，含片头片尾及2次修改；
不含特效、版权音乐费用</t>
  </si>
  <si>
    <t>第三方人员</t>
  </si>
  <si>
    <t>兼职</t>
  </si>
  <si>
    <t>兼职（活动当天现场助理）</t>
  </si>
  <si>
    <t>兼职补助</t>
  </si>
  <si>
    <t>兼职补助（餐费+交通）</t>
  </si>
  <si>
    <t>物料制作</t>
  </si>
  <si>
    <t>奖杯</t>
  </si>
  <si>
    <t>透明K9高精度水晶</t>
  </si>
  <si>
    <t>麦克风套</t>
  </si>
  <si>
    <t>PVC4面彩印</t>
  </si>
  <si>
    <t>执行费用</t>
  </si>
  <si>
    <t>方案撰写，预热海报，创意物料设计、视频创意等</t>
  </si>
  <si>
    <t>执行人工</t>
  </si>
  <si>
    <t>项目总监执行劳务费</t>
  </si>
  <si>
    <t>项目经理执行劳务费</t>
  </si>
  <si>
    <t>工作人员补助（交通+餐饮+通讯）</t>
  </si>
  <si>
    <t>化妆师</t>
  </si>
  <si>
    <t>互动道具</t>
  </si>
  <si>
    <t>发光道具</t>
  </si>
  <si>
    <t>次</t>
  </si>
  <si>
    <t>灯笼、中国结</t>
  </si>
  <si>
    <t>手举牌</t>
  </si>
  <si>
    <t>围巾</t>
  </si>
  <si>
    <t>条</t>
  </si>
  <si>
    <t>备用金</t>
  </si>
  <si>
    <t>大巴车</t>
  </si>
  <si>
    <t>录音棚租用</t>
  </si>
  <si>
    <t>租用时长5小时</t>
  </si>
  <si>
    <t>录音棚现场拍摄</t>
  </si>
  <si>
    <t>含助理、LED补光灯、手持稳定器、交通、餐费</t>
  </si>
  <si>
    <t>服务费</t>
  </si>
  <si>
    <t>视频时长4min</t>
  </si>
  <si>
    <t>摄影摄像师补助</t>
  </si>
  <si>
    <t>物料</t>
  </si>
  <si>
    <t>奖杯1</t>
  </si>
  <si>
    <t>荣誉证书1</t>
  </si>
  <si>
    <t>荣誉证书2</t>
  </si>
  <si>
    <t>红色羊毛围巾</t>
  </si>
  <si>
    <t>夜光手举牌</t>
  </si>
  <si>
    <t>猪年吉祥物</t>
  </si>
  <si>
    <t>奖杯2</t>
  </si>
  <si>
    <t>礼盒</t>
  </si>
  <si>
    <t>其他</t>
  </si>
  <si>
    <t>U段天线放大传输系统</t>
  </si>
  <si>
    <t>总计</t>
  </si>
  <si>
    <t>服务费10%</t>
  </si>
  <si>
    <t>税费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</si>
</sst>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\¥#,##0.00;\¥\-#,##0.00"/>
    <numFmt numFmtId="177" formatCode="_(* #,##0_);_(* \(#,##0\);_(* &quot;-&quot;_);_(@_)"/>
    <numFmt numFmtId="178" formatCode="\¥#,##0.00_);[Red]\(\¥#,##0.00\)"/>
  </numFmts>
  <fonts count="37">
    <font>
      <sz val="11"/>
      <color theme="1"/>
      <name val="DengXian"/>
      <charset val="134"/>
      <scheme val="minor"/>
    </font>
    <font>
      <sz val="11"/>
      <name val="微软雅黑"/>
      <charset val="134"/>
    </font>
    <font>
      <sz val="11"/>
      <name val="DengXian"/>
      <charset val="134"/>
      <scheme val="minor"/>
    </font>
    <font>
      <sz val="11"/>
      <name val="等线 Regular"/>
      <charset val="134"/>
    </font>
    <font>
      <b/>
      <sz val="11"/>
      <name val="等线 Regular"/>
      <charset val="134"/>
    </font>
    <font>
      <sz val="11"/>
      <name val="Microsoft YaHei"/>
      <charset val="134"/>
    </font>
    <font>
      <sz val="11"/>
      <color theme="1"/>
      <name val="微软雅黑"/>
      <charset val="134"/>
    </font>
    <font>
      <sz val="11"/>
      <color theme="1"/>
      <name val="Microsoft YaHei"/>
      <charset val="134"/>
    </font>
    <font>
      <sz val="11"/>
      <color rgb="FFFF0000"/>
      <name val="Microsoft YaHei"/>
      <charset val="134"/>
    </font>
    <font>
      <sz val="11"/>
      <color rgb="FFFF0000"/>
      <name val="微软雅黑"/>
      <charset val="134"/>
    </font>
    <font>
      <sz val="11"/>
      <color rgb="FF000000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DengXian"/>
      <charset val="134"/>
      <scheme val="minor"/>
    </font>
    <font>
      <sz val="11"/>
      <name val="Abadi MT Condensed Extra Bold"/>
      <charset val="134"/>
    </font>
    <font>
      <b/>
      <sz val="12"/>
      <color theme="3"/>
      <name val="微软雅黑"/>
      <charset val="134"/>
    </font>
    <font>
      <b/>
      <sz val="18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3" tint="0.799981688894314"/>
        <bgColor rgb="FF000000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0.099978637043366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theme="3"/>
      </bottom>
      <diagonal/>
    </border>
    <border>
      <left/>
      <right/>
      <top style="thin">
        <color auto="1"/>
      </top>
      <bottom style="thin">
        <color theme="3"/>
      </bottom>
      <diagonal/>
    </border>
    <border>
      <left/>
      <right style="thin">
        <color auto="1"/>
      </right>
      <top style="thin">
        <color auto="1"/>
      </top>
      <bottom style="thin">
        <color theme="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16" borderId="1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20" borderId="18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22" borderId="23" applyNumberFormat="0" applyAlignment="0" applyProtection="0">
      <alignment vertical="center"/>
    </xf>
    <xf numFmtId="0" fontId="32" fillId="22" borderId="17" applyNumberFormat="0" applyAlignment="0" applyProtection="0">
      <alignment vertical="center"/>
    </xf>
    <xf numFmtId="0" fontId="31" fillId="21" borderId="22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5" fillId="0" borderId="0"/>
    <xf numFmtId="0" fontId="36" fillId="0" borderId="0">
      <alignment horizontal="justify" vertical="justify" textRotation="127" wrapText="1"/>
      <protection hidden="1"/>
    </xf>
    <xf numFmtId="0" fontId="11" fillId="0" borderId="0"/>
    <xf numFmtId="0" fontId="36" fillId="0" borderId="0">
      <alignment vertical="center"/>
    </xf>
  </cellStyleXfs>
  <cellXfs count="1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38" fontId="5" fillId="0" borderId="1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38" fontId="7" fillId="0" borderId="1" xfId="0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/>
    </xf>
    <xf numFmtId="4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38" fontId="5" fillId="4" borderId="1" xfId="0" applyNumberFormat="1" applyFont="1" applyFill="1" applyBorder="1" applyAlignment="1">
      <alignment horizontal="center" vertical="center" wrapText="1"/>
    </xf>
    <xf numFmtId="38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4" borderId="1" xfId="5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8" fontId="7" fillId="0" borderId="1" xfId="0" applyNumberFormat="1" applyFont="1" applyFill="1" applyBorder="1" applyAlignment="1">
      <alignment horizontal="right" vertical="center" wrapText="1"/>
    </xf>
    <xf numFmtId="38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vertical="center"/>
    </xf>
    <xf numFmtId="0" fontId="7" fillId="0" borderId="1" xfId="5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vertical="center" wrapText="1"/>
    </xf>
    <xf numFmtId="49" fontId="6" fillId="0" borderId="9" xfId="0" applyNumberFormat="1" applyFont="1" applyFill="1" applyBorder="1" applyAlignment="1">
      <alignment vertical="center" wrapText="1"/>
    </xf>
    <xf numFmtId="49" fontId="6" fillId="0" borderId="9" xfId="0" applyNumberFormat="1" applyFont="1" applyFill="1" applyBorder="1" applyAlignment="1">
      <alignment horizontal="right" vertical="center" wrapText="1"/>
    </xf>
    <xf numFmtId="49" fontId="6" fillId="0" borderId="10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/>
    </xf>
    <xf numFmtId="49" fontId="6" fillId="0" borderId="9" xfId="0" applyNumberFormat="1" applyFont="1" applyFill="1" applyBorder="1" applyAlignment="1">
      <alignment vertical="center"/>
    </xf>
    <xf numFmtId="49" fontId="6" fillId="0" borderId="10" xfId="0" applyNumberFormat="1" applyFont="1" applyFill="1" applyBorder="1" applyAlignment="1">
      <alignment horizontal="right" vertical="center"/>
    </xf>
    <xf numFmtId="4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8" xfId="0" applyNumberFormat="1" applyFont="1" applyFill="1" applyBorder="1" applyAlignment="1">
      <alignment vertical="center"/>
    </xf>
    <xf numFmtId="0" fontId="6" fillId="0" borderId="9" xfId="0" applyNumberFormat="1" applyFont="1" applyFill="1" applyBorder="1" applyAlignment="1">
      <alignment vertical="center"/>
    </xf>
    <xf numFmtId="0" fontId="6" fillId="0" borderId="10" xfId="0" applyNumberFormat="1" applyFont="1" applyFill="1" applyBorder="1" applyAlignment="1">
      <alignment vertical="center"/>
    </xf>
    <xf numFmtId="9" fontId="6" fillId="0" borderId="1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Alignment="1"/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vertical="center"/>
    </xf>
    <xf numFmtId="49" fontId="10" fillId="0" borderId="12" xfId="0" applyNumberFormat="1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right" vertical="center"/>
    </xf>
    <xf numFmtId="49" fontId="0" fillId="0" borderId="12" xfId="0" applyNumberFormat="1" applyFont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13" fillId="0" borderId="16" xfId="0" applyNumberFormat="1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Fill="1" applyBorder="1"/>
    <xf numFmtId="0" fontId="14" fillId="0" borderId="0" xfId="0" applyFont="1" applyFill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178" fontId="1" fillId="7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78" fontId="14" fillId="8" borderId="1" xfId="0" applyNumberFormat="1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60% - 强调文字颜色 1" xfId="19" builtinId="32"/>
    <cellStyle name="标题 3" xfId="20" builtinId="18"/>
    <cellStyle name="60% - 强调文字颜色 4" xfId="21" builtinId="44"/>
    <cellStyle name="输出" xfId="22" builtinId="21"/>
    <cellStyle name="计算" xfId="23" builtinId="22"/>
    <cellStyle name="检查单元格" xfId="24" builtinId="23"/>
    <cellStyle name="20% - 强调文字颜色 6" xfId="25" builtinId="50"/>
    <cellStyle name="强调文字颜色 2" xfId="26" builtinId="33"/>
    <cellStyle name="链接单元格" xfId="27" builtinId="24"/>
    <cellStyle name="汇总" xfId="28" builtinId="25"/>
    <cellStyle name="好" xfId="29" builtinId="26"/>
    <cellStyle name="适中" xfId="30" builtinId="28"/>
    <cellStyle name="20% - 强调文字颜色 5" xfId="31" builtinId="46"/>
    <cellStyle name="强调文字颜色 1" xfId="32" builtinId="29"/>
    <cellStyle name="20% - 强调文字颜色 1" xfId="33" builtinId="30"/>
    <cellStyle name="40% - 强调文字颜色 1" xfId="34" builtinId="31"/>
    <cellStyle name="20% - 强调文字颜色 2" xfId="35" builtinId="34"/>
    <cellStyle name="40% - 强调文字颜色 2" xfId="36" builtinId="35"/>
    <cellStyle name="强调文字颜色 3" xfId="37" builtinId="37"/>
    <cellStyle name="强调文字颜色 4" xfId="38" builtinId="41"/>
    <cellStyle name="20% - 强调文字颜色 4" xfId="39" builtinId="42"/>
    <cellStyle name="40% - 强调文字颜色 4" xfId="40" builtinId="43"/>
    <cellStyle name="强调文字颜色 5" xfId="41" builtinId="45"/>
    <cellStyle name="40% - 强调文字颜色 5" xfId="42" builtinId="47"/>
    <cellStyle name="60% - 强调文字颜色 5" xfId="43" builtinId="48"/>
    <cellStyle name="强调文字颜色 6" xfId="44" builtinId="49"/>
    <cellStyle name="40% - 强调文字颜色 6" xfId="45" builtinId="51"/>
    <cellStyle name="60% - 强调文字颜色 6" xfId="46" builtinId="52"/>
    <cellStyle name="Normal_Sheet1" xfId="47"/>
    <cellStyle name="常规 2" xfId="48"/>
    <cellStyle name="常规 3" xfId="49"/>
    <cellStyle name="常规 4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pple\Desktop\&#20139;&#36947;&#20986;&#34892;&#19978;&#24066;&#21457;&#24067;&#20250;--SOW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接待报价"/>
    </sheetNames>
    <sheetDataSet>
      <sheetData sheetId="0" refreshError="1">
        <row r="65">
          <cell r="G65">
            <v>4</v>
          </cell>
        </row>
        <row r="66">
          <cell r="G66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zoomScale="75" zoomScaleNormal="75" workbookViewId="0">
      <selection activeCell="C16" sqref="C16"/>
    </sheetView>
  </sheetViews>
  <sheetFormatPr defaultColWidth="8.83333333333333" defaultRowHeight="16.5" outlineLevelCol="2"/>
  <cols>
    <col min="1" max="1" width="17.1666666666667" style="117" customWidth="1"/>
    <col min="2" max="2" width="33.1666666666667" style="117" customWidth="1"/>
    <col min="3" max="3" width="60.8333333333333" style="117" customWidth="1"/>
    <col min="4" max="16384" width="8.83333333333333" style="117"/>
  </cols>
  <sheetData>
    <row r="1" ht="52" customHeight="1"/>
    <row r="2" ht="44" customHeight="1" spans="1:3">
      <c r="A2" s="118" t="s">
        <v>0</v>
      </c>
      <c r="B2" s="118"/>
      <c r="C2" s="118"/>
    </row>
    <row r="3" ht="19" customHeight="1" spans="1:3">
      <c r="A3" s="119" t="s">
        <v>1</v>
      </c>
      <c r="B3" s="119" t="s">
        <v>2</v>
      </c>
      <c r="C3" s="119" t="s">
        <v>3</v>
      </c>
    </row>
    <row r="4" ht="19" customHeight="1" spans="1:3">
      <c r="A4" s="120" t="s">
        <v>4</v>
      </c>
      <c r="B4" s="121">
        <f>搭建!I15</f>
        <v>60064.4</v>
      </c>
      <c r="C4" s="122"/>
    </row>
    <row r="5" ht="19" customHeight="1" spans="1:3">
      <c r="A5" s="120" t="s">
        <v>5</v>
      </c>
      <c r="B5" s="121">
        <f>AV!F46</f>
        <v>160820</v>
      </c>
      <c r="C5" s="122"/>
    </row>
    <row r="6" spans="1:3">
      <c r="A6" s="123" t="s">
        <v>6</v>
      </c>
      <c r="B6" s="124">
        <f>'人员+物料+执行'!H38</f>
        <v>211501.092</v>
      </c>
      <c r="C6" s="123"/>
    </row>
    <row r="7" ht="18" spans="1:3">
      <c r="A7" s="125" t="s">
        <v>7</v>
      </c>
      <c r="B7" s="125"/>
      <c r="C7" s="126">
        <f>SUM(B4:B6)</f>
        <v>432385.492</v>
      </c>
    </row>
    <row r="8" ht="18" spans="1:3">
      <c r="A8" s="127" t="s">
        <v>8</v>
      </c>
      <c r="B8" s="127"/>
      <c r="C8" s="126">
        <f>C7*0.06</f>
        <v>25943.12952</v>
      </c>
    </row>
    <row r="9" ht="18" spans="1:3">
      <c r="A9" s="125" t="s">
        <v>9</v>
      </c>
      <c r="B9" s="125"/>
      <c r="C9" s="128">
        <f>SUM(C7:C8)</f>
        <v>458328.62152</v>
      </c>
    </row>
    <row r="10" ht="18" spans="1:3">
      <c r="A10" s="125" t="s">
        <v>10</v>
      </c>
      <c r="B10" s="125"/>
      <c r="C10" s="128">
        <v>445000</v>
      </c>
    </row>
  </sheetData>
  <mergeCells count="5">
    <mergeCell ref="A2:C2"/>
    <mergeCell ref="A7:B7"/>
    <mergeCell ref="A8:B8"/>
    <mergeCell ref="A9:B9"/>
    <mergeCell ref="A10:B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3"/>
  <sheetViews>
    <sheetView zoomScale="117" zoomScaleNormal="117" workbookViewId="0">
      <selection activeCell="C16" sqref="C16"/>
    </sheetView>
  </sheetViews>
  <sheetFormatPr defaultColWidth="10.6666666666667" defaultRowHeight="14.25"/>
  <cols>
    <col min="2" max="2" width="23.5" customWidth="1"/>
    <col min="3" max="3" width="38.3333333333333" customWidth="1"/>
    <col min="4" max="4" width="44.3333333333333" customWidth="1"/>
    <col min="5" max="5" width="6.16666666666667" customWidth="1"/>
    <col min="6" max="6" width="7" customWidth="1"/>
    <col min="7" max="7" width="6.16666666666667" customWidth="1"/>
  </cols>
  <sheetData>
    <row r="1" spans="2:13"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="100" customFormat="1" ht="16.5"/>
    <row r="3" spans="1:13">
      <c r="A3" s="4" t="s">
        <v>11</v>
      </c>
      <c r="B3" s="102" t="s">
        <v>1</v>
      </c>
      <c r="C3" s="102" t="s">
        <v>12</v>
      </c>
      <c r="D3" s="102" t="s">
        <v>13</v>
      </c>
      <c r="E3" s="102" t="s">
        <v>14</v>
      </c>
      <c r="F3" s="102" t="s">
        <v>15</v>
      </c>
      <c r="G3" s="102" t="s">
        <v>16</v>
      </c>
      <c r="H3" s="102" t="s">
        <v>17</v>
      </c>
      <c r="I3" s="102" t="s">
        <v>18</v>
      </c>
      <c r="J3" s="101"/>
      <c r="K3" s="101"/>
      <c r="L3" s="101"/>
      <c r="M3" s="101"/>
    </row>
    <row r="4" spans="2:13">
      <c r="B4" s="103" t="s">
        <v>19</v>
      </c>
      <c r="C4" s="104"/>
      <c r="D4" s="104"/>
      <c r="E4" s="104"/>
      <c r="F4" s="104"/>
      <c r="G4" s="104"/>
      <c r="H4" s="104"/>
      <c r="I4" s="104"/>
      <c r="J4" s="101"/>
      <c r="K4" s="101"/>
      <c r="L4" s="101"/>
      <c r="M4" s="101"/>
    </row>
    <row r="5" ht="16.5" spans="1:13">
      <c r="A5" s="105" t="s">
        <v>20</v>
      </c>
      <c r="B5" s="106" t="s">
        <v>21</v>
      </c>
      <c r="C5" s="106" t="s">
        <v>22</v>
      </c>
      <c r="D5" s="106" t="s">
        <v>23</v>
      </c>
      <c r="E5" s="7">
        <v>15</v>
      </c>
      <c r="F5" s="7" t="s">
        <v>24</v>
      </c>
      <c r="G5" s="7">
        <v>1</v>
      </c>
      <c r="H5" s="106">
        <v>280</v>
      </c>
      <c r="I5" s="91">
        <f t="shared" ref="I5:I12" si="0">E5*G5*H5</f>
        <v>4200</v>
      </c>
      <c r="J5" s="101"/>
      <c r="K5" s="101"/>
      <c r="L5" s="101"/>
      <c r="M5" s="101"/>
    </row>
    <row r="6" ht="16.5" spans="1:13">
      <c r="A6" s="107"/>
      <c r="B6" s="106" t="s">
        <v>25</v>
      </c>
      <c r="C6" s="106" t="s">
        <v>22</v>
      </c>
      <c r="D6" s="106" t="s">
        <v>26</v>
      </c>
      <c r="E6" s="7">
        <v>15</v>
      </c>
      <c r="F6" s="7" t="s">
        <v>24</v>
      </c>
      <c r="G6" s="7">
        <v>1</v>
      </c>
      <c r="H6" s="106">
        <v>220</v>
      </c>
      <c r="I6" s="91">
        <f t="shared" si="0"/>
        <v>3300</v>
      </c>
      <c r="J6" s="101"/>
      <c r="K6" s="101"/>
      <c r="L6" s="101"/>
      <c r="M6" s="101"/>
    </row>
    <row r="7" ht="33" spans="1:13">
      <c r="A7" s="105" t="s">
        <v>27</v>
      </c>
      <c r="B7" s="108" t="s">
        <v>28</v>
      </c>
      <c r="C7" s="108" t="s">
        <v>29</v>
      </c>
      <c r="D7" s="106" t="s">
        <v>30</v>
      </c>
      <c r="E7" s="7">
        <v>51.6</v>
      </c>
      <c r="F7" s="7" t="s">
        <v>24</v>
      </c>
      <c r="G7" s="7">
        <v>1</v>
      </c>
      <c r="H7" s="106">
        <v>240</v>
      </c>
      <c r="I7" s="91">
        <f t="shared" si="0"/>
        <v>12384</v>
      </c>
      <c r="J7" s="101"/>
      <c r="K7" s="101"/>
      <c r="L7" s="101"/>
      <c r="M7" s="101"/>
    </row>
    <row r="8" ht="16.5" spans="1:13">
      <c r="A8" s="107"/>
      <c r="B8" s="109" t="s">
        <v>31</v>
      </c>
      <c r="C8" s="110" t="s">
        <v>32</v>
      </c>
      <c r="D8" s="110" t="s">
        <v>33</v>
      </c>
      <c r="E8" s="50">
        <v>120</v>
      </c>
      <c r="F8" s="50" t="s">
        <v>24</v>
      </c>
      <c r="G8" s="50">
        <v>1</v>
      </c>
      <c r="H8" s="106">
        <v>32</v>
      </c>
      <c r="I8" s="91">
        <f t="shared" si="0"/>
        <v>3840</v>
      </c>
      <c r="J8" s="101"/>
      <c r="K8" s="101"/>
      <c r="L8" s="101"/>
      <c r="M8" s="101"/>
    </row>
    <row r="9" ht="16.5" spans="1:13">
      <c r="A9" s="107"/>
      <c r="B9" s="108" t="s">
        <v>34</v>
      </c>
      <c r="C9" s="106" t="s">
        <v>35</v>
      </c>
      <c r="D9" s="106" t="s">
        <v>36</v>
      </c>
      <c r="E9" s="7">
        <v>13</v>
      </c>
      <c r="F9" s="7" t="s">
        <v>37</v>
      </c>
      <c r="G9" s="7">
        <v>1</v>
      </c>
      <c r="H9" s="106">
        <v>560</v>
      </c>
      <c r="I9" s="91">
        <f t="shared" si="0"/>
        <v>7280</v>
      </c>
      <c r="J9" s="101"/>
      <c r="K9" s="101"/>
      <c r="L9" s="101"/>
      <c r="M9" s="101"/>
    </row>
    <row r="10" ht="16.5" spans="1:13">
      <c r="A10" s="107"/>
      <c r="B10" s="109" t="s">
        <v>38</v>
      </c>
      <c r="C10" s="110" t="s">
        <v>39</v>
      </c>
      <c r="D10" s="110" t="s">
        <v>40</v>
      </c>
      <c r="E10" s="50">
        <v>1</v>
      </c>
      <c r="F10" s="50" t="s">
        <v>41</v>
      </c>
      <c r="G10" s="50">
        <v>1</v>
      </c>
      <c r="H10" s="106">
        <v>8000</v>
      </c>
      <c r="I10" s="91">
        <f t="shared" si="0"/>
        <v>8000</v>
      </c>
      <c r="J10" s="101"/>
      <c r="K10" s="101"/>
      <c r="L10" s="101"/>
      <c r="M10" s="101"/>
    </row>
    <row r="11" ht="16.5" spans="1:13">
      <c r="A11" s="6" t="s">
        <v>42</v>
      </c>
      <c r="B11" s="106" t="s">
        <v>43</v>
      </c>
      <c r="C11" s="106"/>
      <c r="D11" s="106"/>
      <c r="E11" s="7">
        <v>1</v>
      </c>
      <c r="F11" s="7" t="s">
        <v>44</v>
      </c>
      <c r="G11" s="7">
        <v>1</v>
      </c>
      <c r="H11" s="106">
        <v>6000</v>
      </c>
      <c r="I11" s="91">
        <f t="shared" si="0"/>
        <v>6000</v>
      </c>
      <c r="J11" s="101"/>
      <c r="K11" s="101"/>
      <c r="L11" s="101"/>
      <c r="M11" s="101"/>
    </row>
    <row r="12" ht="16.5" spans="1:13">
      <c r="A12" s="6"/>
      <c r="B12" s="106" t="s">
        <v>45</v>
      </c>
      <c r="C12" s="106"/>
      <c r="D12" s="106"/>
      <c r="E12" s="7">
        <v>24</v>
      </c>
      <c r="F12" s="7" t="s">
        <v>46</v>
      </c>
      <c r="G12" s="7">
        <v>1</v>
      </c>
      <c r="H12" s="106">
        <v>400</v>
      </c>
      <c r="I12" s="91">
        <f t="shared" si="0"/>
        <v>9600</v>
      </c>
      <c r="J12" s="101"/>
      <c r="K12" s="101"/>
      <c r="L12" s="101"/>
      <c r="M12" s="101"/>
    </row>
    <row r="13" spans="3:13">
      <c r="C13" s="111"/>
      <c r="D13" s="111"/>
      <c r="E13" s="111"/>
      <c r="F13" s="111"/>
      <c r="G13" s="112"/>
      <c r="H13" s="97" t="s">
        <v>47</v>
      </c>
      <c r="I13" s="99">
        <f>SUM(I5:I12)</f>
        <v>54604</v>
      </c>
      <c r="J13" s="101"/>
      <c r="K13" s="101"/>
      <c r="L13" s="101"/>
      <c r="M13" s="101"/>
    </row>
    <row r="14" ht="18" spans="2:13">
      <c r="B14" s="113"/>
      <c r="C14" s="114"/>
      <c r="D14" s="114"/>
      <c r="E14" s="114"/>
      <c r="F14" s="114"/>
      <c r="G14" s="115"/>
      <c r="H14" s="97" t="s">
        <v>48</v>
      </c>
      <c r="I14" s="99">
        <f>I13*0.1</f>
        <v>5460.4</v>
      </c>
      <c r="J14" s="101"/>
      <c r="K14" s="101"/>
      <c r="L14" s="101"/>
      <c r="M14" s="101"/>
    </row>
    <row r="15" ht="18" spans="3:13">
      <c r="C15" s="116"/>
      <c r="D15" s="116"/>
      <c r="E15" s="116"/>
      <c r="F15" s="116"/>
      <c r="G15" s="116"/>
      <c r="H15" s="97" t="s">
        <v>49</v>
      </c>
      <c r="I15" s="99">
        <f>SUM(I13:I14)</f>
        <v>60064.4</v>
      </c>
      <c r="J15" s="101"/>
      <c r="K15" s="101"/>
      <c r="L15" s="101"/>
      <c r="M15" s="101"/>
    </row>
    <row r="16" spans="8:13">
      <c r="H16" s="101"/>
      <c r="I16" s="101"/>
      <c r="J16" s="101"/>
      <c r="K16" s="101"/>
      <c r="L16" s="101"/>
      <c r="M16" s="101"/>
    </row>
    <row r="17" spans="8:13">
      <c r="H17" s="101"/>
      <c r="I17" s="101"/>
      <c r="J17" s="101"/>
      <c r="K17" s="101"/>
      <c r="L17" s="101"/>
      <c r="M17" s="101"/>
    </row>
    <row r="18" spans="8:13">
      <c r="H18" s="101"/>
      <c r="I18" s="101"/>
      <c r="J18" s="101"/>
      <c r="K18" s="101"/>
      <c r="L18" s="101"/>
      <c r="M18" s="101"/>
    </row>
    <row r="19" spans="8:13">
      <c r="H19" s="101"/>
      <c r="I19" s="101"/>
      <c r="J19" s="101"/>
      <c r="K19" s="101"/>
      <c r="L19" s="101"/>
      <c r="M19" s="101"/>
    </row>
    <row r="20" spans="8:13">
      <c r="H20" s="101"/>
      <c r="I20" s="101"/>
      <c r="J20" s="101"/>
      <c r="K20" s="101"/>
      <c r="L20" s="101"/>
      <c r="M20" s="101"/>
    </row>
    <row r="21" spans="8:13">
      <c r="H21" s="101"/>
      <c r="I21" s="101"/>
      <c r="J21" s="101"/>
      <c r="K21" s="101"/>
      <c r="L21" s="101"/>
      <c r="M21" s="101"/>
    </row>
    <row r="22" spans="8:13">
      <c r="H22" s="101"/>
      <c r="I22" s="101"/>
      <c r="J22" s="101"/>
      <c r="K22" s="101"/>
      <c r="L22" s="101"/>
      <c r="M22" s="101"/>
    </row>
    <row r="23" spans="8:13">
      <c r="H23" s="101"/>
      <c r="I23" s="101"/>
      <c r="J23" s="101"/>
      <c r="K23" s="101"/>
      <c r="L23" s="101"/>
      <c r="M23" s="101"/>
    </row>
    <row r="24" spans="8:13">
      <c r="H24" s="101"/>
      <c r="I24" s="101"/>
      <c r="J24" s="101"/>
      <c r="K24" s="101"/>
      <c r="L24" s="101"/>
      <c r="M24" s="101"/>
    </row>
    <row r="25" spans="8:13">
      <c r="H25" s="101"/>
      <c r="I25" s="101"/>
      <c r="J25" s="101"/>
      <c r="K25" s="101"/>
      <c r="L25" s="101"/>
      <c r="M25" s="101"/>
    </row>
    <row r="26" spans="8:13">
      <c r="H26" s="101"/>
      <c r="I26" s="101"/>
      <c r="J26" s="101"/>
      <c r="K26" s="101"/>
      <c r="L26" s="101"/>
      <c r="M26" s="101"/>
    </row>
    <row r="27" spans="8:13">
      <c r="H27" s="101"/>
      <c r="I27" s="101"/>
      <c r="J27" s="101"/>
      <c r="K27" s="101"/>
      <c r="L27" s="101"/>
      <c r="M27" s="101"/>
    </row>
    <row r="28" spans="8:13">
      <c r="H28" s="101"/>
      <c r="I28" s="101"/>
      <c r="J28" s="101"/>
      <c r="K28" s="101"/>
      <c r="L28" s="101"/>
      <c r="M28" s="101"/>
    </row>
    <row r="29" spans="8:13">
      <c r="H29" s="101"/>
      <c r="I29" s="101"/>
      <c r="J29" s="101"/>
      <c r="K29" s="101"/>
      <c r="L29" s="101"/>
      <c r="M29" s="101"/>
    </row>
    <row r="30" spans="8:13">
      <c r="H30" s="101"/>
      <c r="I30" s="101"/>
      <c r="J30" s="101"/>
      <c r="K30" s="101"/>
      <c r="L30" s="101"/>
      <c r="M30" s="101"/>
    </row>
    <row r="31" spans="8:13">
      <c r="H31" s="101"/>
      <c r="I31" s="101"/>
      <c r="J31" s="101"/>
      <c r="K31" s="101"/>
      <c r="L31" s="101"/>
      <c r="M31" s="101"/>
    </row>
    <row r="32" spans="8:13">
      <c r="H32" s="101"/>
      <c r="I32" s="101"/>
      <c r="J32" s="101"/>
      <c r="K32" s="101"/>
      <c r="L32" s="101"/>
      <c r="M32" s="101"/>
    </row>
    <row r="33" spans="8:13">
      <c r="H33" s="101"/>
      <c r="I33" s="101"/>
      <c r="J33" s="101"/>
      <c r="K33" s="101"/>
      <c r="L33" s="101"/>
      <c r="M33" s="101"/>
    </row>
    <row r="34" spans="8:13">
      <c r="H34" s="101"/>
      <c r="I34" s="101"/>
      <c r="J34" s="101"/>
      <c r="K34" s="101"/>
      <c r="L34" s="101"/>
      <c r="M34" s="101"/>
    </row>
    <row r="35" spans="8:13">
      <c r="H35" s="101"/>
      <c r="I35" s="101"/>
      <c r="J35" s="101"/>
      <c r="K35" s="101"/>
      <c r="L35" s="101"/>
      <c r="M35" s="101"/>
    </row>
    <row r="36" spans="8:13">
      <c r="H36" s="101"/>
      <c r="I36" s="101"/>
      <c r="J36" s="101"/>
      <c r="K36" s="101"/>
      <c r="L36" s="101"/>
      <c r="M36" s="101"/>
    </row>
    <row r="37" spans="8:13">
      <c r="H37" s="101"/>
      <c r="I37" s="101"/>
      <c r="J37" s="101"/>
      <c r="K37" s="101"/>
      <c r="L37" s="101"/>
      <c r="M37" s="101"/>
    </row>
    <row r="38" spans="8:13">
      <c r="H38" s="101"/>
      <c r="I38" s="101"/>
      <c r="J38" s="101"/>
      <c r="K38" s="101"/>
      <c r="L38" s="101"/>
      <c r="M38" s="101"/>
    </row>
    <row r="39" spans="8:13">
      <c r="H39" s="101"/>
      <c r="I39" s="101"/>
      <c r="J39" s="101"/>
      <c r="K39" s="101"/>
      <c r="L39" s="101"/>
      <c r="M39" s="101"/>
    </row>
    <row r="40" spans="8:13">
      <c r="H40" s="101"/>
      <c r="I40" s="101"/>
      <c r="J40" s="101"/>
      <c r="K40" s="101"/>
      <c r="L40" s="101"/>
      <c r="M40" s="101"/>
    </row>
    <row r="41" spans="8:13">
      <c r="H41" s="101"/>
      <c r="I41" s="101"/>
      <c r="J41" s="101"/>
      <c r="K41" s="101"/>
      <c r="L41" s="101"/>
      <c r="M41" s="101"/>
    </row>
    <row r="42" spans="8:13">
      <c r="H42" s="101"/>
      <c r="I42" s="101"/>
      <c r="J42" s="101"/>
      <c r="K42" s="101"/>
      <c r="L42" s="101"/>
      <c r="M42" s="101"/>
    </row>
    <row r="43" spans="8:13">
      <c r="H43" s="101"/>
      <c r="I43" s="101"/>
      <c r="J43" s="101"/>
      <c r="K43" s="101"/>
      <c r="L43" s="101"/>
      <c r="M43" s="101"/>
    </row>
    <row r="44" spans="8:13">
      <c r="H44" s="101"/>
      <c r="I44" s="101"/>
      <c r="J44" s="101"/>
      <c r="K44" s="101"/>
      <c r="L44" s="101"/>
      <c r="M44" s="101"/>
    </row>
    <row r="45" spans="8:13">
      <c r="H45" s="101"/>
      <c r="I45" s="101"/>
      <c r="J45" s="101"/>
      <c r="K45" s="101"/>
      <c r="L45" s="101"/>
      <c r="M45" s="101"/>
    </row>
    <row r="46" spans="8:13">
      <c r="H46" s="101"/>
      <c r="I46" s="101"/>
      <c r="J46" s="101"/>
      <c r="K46" s="101"/>
      <c r="L46" s="101"/>
      <c r="M46" s="101"/>
    </row>
    <row r="47" spans="8:13">
      <c r="H47" s="101"/>
      <c r="I47" s="101"/>
      <c r="J47" s="101"/>
      <c r="K47" s="101"/>
      <c r="L47" s="101"/>
      <c r="M47" s="101"/>
    </row>
    <row r="48" spans="8:13">
      <c r="H48" s="101"/>
      <c r="I48" s="101"/>
      <c r="J48" s="101"/>
      <c r="K48" s="101"/>
      <c r="L48" s="101"/>
      <c r="M48" s="101"/>
    </row>
    <row r="49" spans="8:13">
      <c r="H49" s="101"/>
      <c r="I49" s="101"/>
      <c r="J49" s="101"/>
      <c r="K49" s="101"/>
      <c r="L49" s="101"/>
      <c r="M49" s="101"/>
    </row>
    <row r="50" spans="8:13">
      <c r="H50" s="101"/>
      <c r="I50" s="101"/>
      <c r="J50" s="101"/>
      <c r="K50" s="101"/>
      <c r="L50" s="101"/>
      <c r="M50" s="101"/>
    </row>
    <row r="51" spans="8:13">
      <c r="H51" s="101"/>
      <c r="I51" s="101"/>
      <c r="J51" s="101"/>
      <c r="K51" s="101"/>
      <c r="L51" s="101"/>
      <c r="M51" s="101"/>
    </row>
    <row r="52" spans="8:13">
      <c r="H52" s="101"/>
      <c r="I52" s="101"/>
      <c r="J52" s="101"/>
      <c r="K52" s="101"/>
      <c r="L52" s="101"/>
      <c r="M52" s="101"/>
    </row>
    <row r="53" spans="8:13">
      <c r="H53" s="101"/>
      <c r="I53" s="101"/>
      <c r="J53" s="101"/>
      <c r="K53" s="101"/>
      <c r="L53" s="101"/>
      <c r="M53" s="101"/>
    </row>
    <row r="54" spans="8:13">
      <c r="H54" s="101"/>
      <c r="I54" s="101"/>
      <c r="J54" s="101"/>
      <c r="K54" s="101"/>
      <c r="L54" s="101"/>
      <c r="M54" s="101"/>
    </row>
    <row r="55" spans="8:13">
      <c r="H55" s="101"/>
      <c r="I55" s="101"/>
      <c r="J55" s="101"/>
      <c r="K55" s="101"/>
      <c r="L55" s="101"/>
      <c r="M55" s="101"/>
    </row>
    <row r="56" spans="8:13">
      <c r="H56" s="101"/>
      <c r="I56" s="101"/>
      <c r="J56" s="101"/>
      <c r="K56" s="101"/>
      <c r="L56" s="101"/>
      <c r="M56" s="101"/>
    </row>
    <row r="57" spans="8:13">
      <c r="H57" s="101"/>
      <c r="I57" s="101"/>
      <c r="J57" s="101"/>
      <c r="K57" s="101"/>
      <c r="L57" s="101"/>
      <c r="M57" s="101"/>
    </row>
    <row r="58" spans="8:13">
      <c r="H58" s="101"/>
      <c r="I58" s="101"/>
      <c r="J58" s="101"/>
      <c r="K58" s="101"/>
      <c r="L58" s="101"/>
      <c r="M58" s="101"/>
    </row>
    <row r="59" spans="8:13">
      <c r="H59" s="101"/>
      <c r="I59" s="101"/>
      <c r="J59" s="101"/>
      <c r="K59" s="101"/>
      <c r="L59" s="101"/>
      <c r="M59" s="101"/>
    </row>
    <row r="60" spans="8:13">
      <c r="H60" s="101"/>
      <c r="I60" s="101"/>
      <c r="J60" s="101"/>
      <c r="K60" s="101"/>
      <c r="L60" s="101"/>
      <c r="M60" s="101"/>
    </row>
    <row r="61" spans="8:13">
      <c r="H61" s="101"/>
      <c r="I61" s="101"/>
      <c r="J61" s="101"/>
      <c r="K61" s="101"/>
      <c r="L61" s="101"/>
      <c r="M61" s="101"/>
    </row>
    <row r="62" spans="8:13">
      <c r="H62" s="101"/>
      <c r="I62" s="101"/>
      <c r="J62" s="101"/>
      <c r="K62" s="101"/>
      <c r="L62" s="101"/>
      <c r="M62" s="101"/>
    </row>
    <row r="63" spans="8:13">
      <c r="H63" s="101"/>
      <c r="I63" s="101"/>
      <c r="J63" s="101"/>
      <c r="K63" s="101"/>
      <c r="L63" s="101"/>
      <c r="M63" s="101"/>
    </row>
    <row r="64" spans="8:13">
      <c r="H64" s="101"/>
      <c r="I64" s="101"/>
      <c r="J64" s="101"/>
      <c r="K64" s="101"/>
      <c r="L64" s="101"/>
      <c r="M64" s="101"/>
    </row>
    <row r="65" spans="8:13">
      <c r="H65" s="101"/>
      <c r="I65" s="101"/>
      <c r="J65" s="101"/>
      <c r="K65" s="101"/>
      <c r="L65" s="101"/>
      <c r="M65" s="101"/>
    </row>
    <row r="66" spans="2:13"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</row>
    <row r="67" spans="2:13"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</row>
    <row r="68" spans="2:13"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</row>
    <row r="69" spans="2:13"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</row>
    <row r="70" spans="2:13"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</row>
    <row r="71" spans="2:13"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</row>
    <row r="72" spans="2:13"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</row>
    <row r="73" spans="2:13"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</row>
    <row r="74" spans="2:13"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</row>
    <row r="75" spans="2:13"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</row>
    <row r="76" spans="2:13"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</row>
    <row r="77" spans="2:13"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</row>
    <row r="78" spans="2:13"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</row>
    <row r="79" spans="2:13"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</row>
    <row r="80" spans="2:13"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</row>
    <row r="81" spans="2:13"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</row>
    <row r="82" spans="2:13"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</row>
    <row r="83" spans="8:13">
      <c r="H83" s="101"/>
      <c r="I83" s="101"/>
      <c r="J83" s="101"/>
      <c r="K83" s="101"/>
      <c r="L83" s="101"/>
      <c r="M83" s="101"/>
    </row>
    <row r="84" spans="8:13">
      <c r="H84" s="101"/>
      <c r="I84" s="101"/>
      <c r="J84" s="101"/>
      <c r="K84" s="101"/>
      <c r="L84" s="101"/>
      <c r="M84" s="101"/>
    </row>
    <row r="85" spans="8:13">
      <c r="H85" s="101"/>
      <c r="I85" s="101"/>
      <c r="J85" s="101"/>
      <c r="K85" s="101"/>
      <c r="L85" s="101"/>
      <c r="M85" s="101"/>
    </row>
    <row r="86" spans="8:13">
      <c r="H86" s="101"/>
      <c r="I86" s="101"/>
      <c r="J86" s="101"/>
      <c r="K86" s="101"/>
      <c r="L86" s="101"/>
      <c r="M86" s="101"/>
    </row>
    <row r="87" spans="8:13">
      <c r="H87" s="101"/>
      <c r="I87" s="101"/>
      <c r="J87" s="101"/>
      <c r="K87" s="101"/>
      <c r="L87" s="101"/>
      <c r="M87" s="101"/>
    </row>
    <row r="88" spans="8:13">
      <c r="H88" s="101"/>
      <c r="I88" s="101"/>
      <c r="J88" s="101"/>
      <c r="K88" s="101"/>
      <c r="L88" s="101"/>
      <c r="M88" s="101"/>
    </row>
    <row r="89" spans="8:13">
      <c r="H89" s="101"/>
      <c r="I89" s="101"/>
      <c r="J89" s="101"/>
      <c r="K89" s="101"/>
      <c r="L89" s="101"/>
      <c r="M89" s="101"/>
    </row>
    <row r="90" spans="8:13">
      <c r="H90" s="101"/>
      <c r="I90" s="101"/>
      <c r="J90" s="101"/>
      <c r="K90" s="101"/>
      <c r="L90" s="101"/>
      <c r="M90" s="101"/>
    </row>
    <row r="91" spans="8:13">
      <c r="H91" s="101"/>
      <c r="I91" s="101"/>
      <c r="J91" s="101"/>
      <c r="K91" s="101"/>
      <c r="L91" s="101"/>
      <c r="M91" s="101"/>
    </row>
    <row r="92" spans="8:13">
      <c r="H92" s="101"/>
      <c r="I92" s="101"/>
      <c r="J92" s="101"/>
      <c r="K92" s="101"/>
      <c r="L92" s="101"/>
      <c r="M92" s="101"/>
    </row>
    <row r="93" spans="8:13">
      <c r="H93" s="101"/>
      <c r="I93" s="101"/>
      <c r="J93" s="101"/>
      <c r="K93" s="101"/>
      <c r="L93" s="101"/>
      <c r="M93" s="101"/>
    </row>
    <row r="94" spans="8:13">
      <c r="H94" s="101"/>
      <c r="I94" s="101"/>
      <c r="J94" s="101"/>
      <c r="K94" s="101"/>
      <c r="L94" s="101"/>
      <c r="M94" s="101"/>
    </row>
    <row r="95" spans="8:13">
      <c r="H95" s="101"/>
      <c r="I95" s="101"/>
      <c r="J95" s="101"/>
      <c r="K95" s="101"/>
      <c r="L95" s="101"/>
      <c r="M95" s="101"/>
    </row>
    <row r="96" spans="8:13">
      <c r="H96" s="101"/>
      <c r="I96" s="101"/>
      <c r="J96" s="101"/>
      <c r="K96" s="101"/>
      <c r="L96" s="101"/>
      <c r="M96" s="101"/>
    </row>
    <row r="97" spans="8:13">
      <c r="H97" s="101"/>
      <c r="I97" s="101"/>
      <c r="J97" s="101"/>
      <c r="K97" s="101"/>
      <c r="L97" s="101"/>
      <c r="M97" s="101"/>
    </row>
    <row r="98" spans="8:13">
      <c r="H98" s="101"/>
      <c r="I98" s="101"/>
      <c r="J98" s="101"/>
      <c r="K98" s="101"/>
      <c r="L98" s="101"/>
      <c r="M98" s="101"/>
    </row>
    <row r="99" spans="8:13">
      <c r="H99" s="101"/>
      <c r="I99" s="101"/>
      <c r="J99" s="101"/>
      <c r="K99" s="101"/>
      <c r="L99" s="101"/>
      <c r="M99" s="101"/>
    </row>
    <row r="100" spans="8:13">
      <c r="H100" s="101"/>
      <c r="I100" s="101"/>
      <c r="J100" s="101"/>
      <c r="K100" s="101"/>
      <c r="L100" s="101"/>
      <c r="M100" s="101"/>
    </row>
    <row r="101" spans="8:13">
      <c r="H101" s="101"/>
      <c r="I101" s="101"/>
      <c r="J101" s="101"/>
      <c r="K101" s="101"/>
      <c r="L101" s="101"/>
      <c r="M101" s="101"/>
    </row>
    <row r="102" spans="8:13">
      <c r="H102" s="101"/>
      <c r="I102" s="101"/>
      <c r="J102" s="101"/>
      <c r="K102" s="101"/>
      <c r="L102" s="101"/>
      <c r="M102" s="101"/>
    </row>
    <row r="103" spans="8:13">
      <c r="H103" s="101"/>
      <c r="I103" s="101"/>
      <c r="J103" s="101"/>
      <c r="K103" s="101"/>
      <c r="L103" s="101"/>
      <c r="M103" s="101"/>
    </row>
    <row r="104" spans="8:13">
      <c r="H104" s="101"/>
      <c r="I104" s="101"/>
      <c r="J104" s="101"/>
      <c r="K104" s="101"/>
      <c r="L104" s="101"/>
      <c r="M104" s="101"/>
    </row>
    <row r="105" ht="16" customHeight="1" spans="8:13">
      <c r="H105" s="101"/>
      <c r="I105" s="101"/>
      <c r="J105" s="101"/>
      <c r="K105" s="101"/>
      <c r="L105" s="101"/>
      <c r="M105" s="101"/>
    </row>
    <row r="106" spans="8:13">
      <c r="H106" s="101"/>
      <c r="I106" s="101"/>
      <c r="J106" s="101"/>
      <c r="K106" s="101"/>
      <c r="L106" s="101"/>
      <c r="M106" s="101"/>
    </row>
    <row r="107" spans="8:13">
      <c r="H107" s="101"/>
      <c r="I107" s="101"/>
      <c r="J107" s="101"/>
      <c r="K107" s="101"/>
      <c r="L107" s="101"/>
      <c r="M107" s="101"/>
    </row>
    <row r="108" spans="8:13">
      <c r="H108" s="101"/>
      <c r="I108" s="101"/>
      <c r="J108" s="101"/>
      <c r="K108" s="101"/>
      <c r="L108" s="101"/>
      <c r="M108" s="101"/>
    </row>
    <row r="109" spans="8:13">
      <c r="H109" s="101"/>
      <c r="I109" s="101"/>
      <c r="J109" s="101"/>
      <c r="K109" s="101"/>
      <c r="L109" s="101"/>
      <c r="M109" s="101"/>
    </row>
    <row r="110" spans="8:13">
      <c r="H110" s="101"/>
      <c r="I110" s="101"/>
      <c r="J110" s="101"/>
      <c r="K110" s="101"/>
      <c r="L110" s="101"/>
      <c r="M110" s="101"/>
    </row>
    <row r="111" spans="8:13">
      <c r="H111" s="101"/>
      <c r="I111" s="101"/>
      <c r="J111" s="101"/>
      <c r="K111" s="101"/>
      <c r="L111" s="101"/>
      <c r="M111" s="101"/>
    </row>
    <row r="112" spans="8:13">
      <c r="H112" s="101"/>
      <c r="I112" s="101"/>
      <c r="J112" s="101"/>
      <c r="K112" s="101"/>
      <c r="L112" s="101"/>
      <c r="M112" s="101"/>
    </row>
    <row r="113" spans="8:13">
      <c r="H113" s="101"/>
      <c r="I113" s="101"/>
      <c r="J113" s="101"/>
      <c r="K113" s="101"/>
      <c r="L113" s="101"/>
      <c r="M113" s="101"/>
    </row>
    <row r="114" spans="8:13">
      <c r="H114" s="101"/>
      <c r="I114" s="101"/>
      <c r="J114" s="101"/>
      <c r="K114" s="101"/>
      <c r="L114" s="101"/>
      <c r="M114" s="101"/>
    </row>
    <row r="115" ht="16" customHeight="1" spans="8:13">
      <c r="H115" s="101"/>
      <c r="I115" s="101"/>
      <c r="J115" s="101"/>
      <c r="K115" s="101"/>
      <c r="L115" s="101"/>
      <c r="M115" s="101"/>
    </row>
    <row r="116" spans="8:13">
      <c r="H116" s="101"/>
      <c r="I116" s="101"/>
      <c r="J116" s="101"/>
      <c r="K116" s="101"/>
      <c r="L116" s="101"/>
      <c r="M116" s="101"/>
    </row>
    <row r="117" spans="8:13">
      <c r="H117" s="101"/>
      <c r="I117" s="101"/>
      <c r="J117" s="101"/>
      <c r="K117" s="101"/>
      <c r="L117" s="101"/>
      <c r="M117" s="101"/>
    </row>
    <row r="118" spans="8:13">
      <c r="H118" s="101"/>
      <c r="I118" s="101"/>
      <c r="J118" s="101"/>
      <c r="K118" s="101"/>
      <c r="L118" s="101"/>
      <c r="M118" s="101"/>
    </row>
    <row r="119" spans="8:13">
      <c r="H119" s="101"/>
      <c r="I119" s="101"/>
      <c r="J119" s="101"/>
      <c r="K119" s="101"/>
      <c r="L119" s="101"/>
      <c r="M119" s="101"/>
    </row>
    <row r="120" ht="16" customHeight="1" spans="8:13">
      <c r="H120" s="101"/>
      <c r="I120" s="101"/>
      <c r="J120" s="101"/>
      <c r="K120" s="101"/>
      <c r="L120" s="101"/>
      <c r="M120" s="101"/>
    </row>
    <row r="121" spans="8:13">
      <c r="H121" s="101"/>
      <c r="I121" s="101"/>
      <c r="J121" s="101"/>
      <c r="K121" s="101"/>
      <c r="L121" s="101"/>
      <c r="M121" s="101"/>
    </row>
    <row r="122" spans="8:13">
      <c r="H122" s="101"/>
      <c r="I122" s="101"/>
      <c r="J122" s="101"/>
      <c r="K122" s="101"/>
      <c r="L122" s="101"/>
      <c r="M122" s="101"/>
    </row>
    <row r="123" spans="8:13">
      <c r="H123" s="101"/>
      <c r="I123" s="101"/>
      <c r="J123" s="101"/>
      <c r="K123" s="101"/>
      <c r="L123" s="101"/>
      <c r="M123" s="101"/>
    </row>
    <row r="124" spans="8:13">
      <c r="H124" s="101"/>
      <c r="I124" s="101"/>
      <c r="J124" s="101"/>
      <c r="K124" s="101"/>
      <c r="L124" s="101"/>
      <c r="M124" s="101"/>
    </row>
    <row r="125" spans="8:13">
      <c r="H125" s="101"/>
      <c r="I125" s="101"/>
      <c r="J125" s="101"/>
      <c r="K125" s="101"/>
      <c r="L125" s="101"/>
      <c r="M125" s="101"/>
    </row>
    <row r="126" spans="8:13">
      <c r="H126" s="101"/>
      <c r="I126" s="101"/>
      <c r="J126" s="101"/>
      <c r="K126" s="101"/>
      <c r="L126" s="101"/>
      <c r="M126" s="101"/>
    </row>
    <row r="127" spans="8:13">
      <c r="H127" s="101"/>
      <c r="I127" s="101"/>
      <c r="J127" s="101"/>
      <c r="K127" s="101"/>
      <c r="L127" s="101"/>
      <c r="M127" s="101"/>
    </row>
    <row r="128" spans="8:13">
      <c r="H128" s="101"/>
      <c r="I128" s="101"/>
      <c r="J128" s="101"/>
      <c r="K128" s="101"/>
      <c r="L128" s="101"/>
      <c r="M128" s="101"/>
    </row>
    <row r="129" spans="8:13">
      <c r="H129" s="101"/>
      <c r="I129" s="101"/>
      <c r="J129" s="101"/>
      <c r="K129" s="101"/>
      <c r="L129" s="101"/>
      <c r="M129" s="101"/>
    </row>
    <row r="130" spans="8:13">
      <c r="H130" s="101"/>
      <c r="I130" s="101"/>
      <c r="J130" s="101"/>
      <c r="K130" s="101"/>
      <c r="L130" s="101"/>
      <c r="M130" s="101"/>
    </row>
    <row r="131" spans="8:13">
      <c r="H131" s="101"/>
      <c r="I131" s="101"/>
      <c r="J131" s="101"/>
      <c r="K131" s="101"/>
      <c r="L131" s="101"/>
      <c r="M131" s="101"/>
    </row>
    <row r="132" spans="8:13">
      <c r="H132" s="101"/>
      <c r="I132" s="101"/>
      <c r="J132" s="101"/>
      <c r="K132" s="101"/>
      <c r="L132" s="101"/>
      <c r="M132" s="101"/>
    </row>
    <row r="133" spans="8:13">
      <c r="H133" s="101"/>
      <c r="I133" s="101"/>
      <c r="J133" s="101"/>
      <c r="K133" s="101"/>
      <c r="L133" s="101"/>
      <c r="M133" s="101"/>
    </row>
    <row r="134" spans="8:13">
      <c r="H134" s="101"/>
      <c r="I134" s="101"/>
      <c r="J134" s="101"/>
      <c r="K134" s="101"/>
      <c r="L134" s="101"/>
      <c r="M134" s="101"/>
    </row>
    <row r="135" spans="8:13">
      <c r="H135" s="101"/>
      <c r="I135" s="101"/>
      <c r="J135" s="101"/>
      <c r="K135" s="101"/>
      <c r="L135" s="101"/>
      <c r="M135" s="101"/>
    </row>
    <row r="136" spans="8:13">
      <c r="H136" s="101"/>
      <c r="I136" s="101"/>
      <c r="J136" s="101"/>
      <c r="K136" s="101"/>
      <c r="L136" s="101"/>
      <c r="M136" s="101"/>
    </row>
    <row r="137" spans="8:13">
      <c r="H137" s="101"/>
      <c r="I137" s="101"/>
      <c r="J137" s="101"/>
      <c r="K137" s="101"/>
      <c r="L137" s="101"/>
      <c r="M137" s="101"/>
    </row>
    <row r="138" ht="16" customHeight="1" spans="8:13">
      <c r="H138" s="101"/>
      <c r="I138" s="101"/>
      <c r="J138" s="101"/>
      <c r="K138" s="101"/>
      <c r="L138" s="101"/>
      <c r="M138" s="101"/>
    </row>
    <row r="139" spans="8:13">
      <c r="H139" s="101"/>
      <c r="I139" s="101"/>
      <c r="J139" s="101"/>
      <c r="K139" s="101"/>
      <c r="L139" s="101"/>
      <c r="M139" s="101"/>
    </row>
    <row r="140" spans="8:13">
      <c r="H140" s="101"/>
      <c r="I140" s="101"/>
      <c r="J140" s="101"/>
      <c r="K140" s="101"/>
      <c r="L140" s="101"/>
      <c r="M140" s="101"/>
    </row>
    <row r="141" spans="8:13">
      <c r="H141" s="101"/>
      <c r="I141" s="101"/>
      <c r="J141" s="101"/>
      <c r="K141" s="101"/>
      <c r="L141" s="101"/>
      <c r="M141" s="101"/>
    </row>
    <row r="142" spans="8:13">
      <c r="H142" s="101"/>
      <c r="I142" s="101"/>
      <c r="J142" s="101"/>
      <c r="K142" s="101"/>
      <c r="L142" s="101"/>
      <c r="M142" s="101"/>
    </row>
    <row r="143" spans="8:13">
      <c r="H143" s="101"/>
      <c r="I143" s="101"/>
      <c r="J143" s="101"/>
      <c r="K143" s="101"/>
      <c r="L143" s="101"/>
      <c r="M143" s="101"/>
    </row>
    <row r="144" spans="8:13">
      <c r="H144" s="101"/>
      <c r="I144" s="101"/>
      <c r="J144" s="101"/>
      <c r="K144" s="101"/>
      <c r="L144" s="101"/>
      <c r="M144" s="101"/>
    </row>
    <row r="145" spans="8:13">
      <c r="H145" s="101"/>
      <c r="I145" s="101"/>
      <c r="J145" s="101"/>
      <c r="K145" s="101"/>
      <c r="L145" s="101"/>
      <c r="M145" s="101"/>
    </row>
    <row r="146" spans="8:13">
      <c r="H146" s="101"/>
      <c r="I146" s="101"/>
      <c r="J146" s="101"/>
      <c r="K146" s="101"/>
      <c r="L146" s="101"/>
      <c r="M146" s="101"/>
    </row>
    <row r="147" spans="8:13">
      <c r="H147" s="101"/>
      <c r="I147" s="101"/>
      <c r="J147" s="101"/>
      <c r="K147" s="101"/>
      <c r="L147" s="101"/>
      <c r="M147" s="101"/>
    </row>
    <row r="148" spans="8:13">
      <c r="H148" s="101"/>
      <c r="I148" s="101"/>
      <c r="J148" s="101"/>
      <c r="K148" s="101"/>
      <c r="L148" s="101"/>
      <c r="M148" s="101"/>
    </row>
    <row r="149" spans="8:13">
      <c r="H149" s="101"/>
      <c r="I149" s="101"/>
      <c r="J149" s="101"/>
      <c r="K149" s="101"/>
      <c r="L149" s="101"/>
      <c r="M149" s="101"/>
    </row>
    <row r="150" spans="8:13">
      <c r="H150" s="101"/>
      <c r="I150" s="101"/>
      <c r="J150" s="101"/>
      <c r="K150" s="101"/>
      <c r="L150" s="101"/>
      <c r="M150" s="101"/>
    </row>
    <row r="151" spans="8:13">
      <c r="H151" s="101"/>
      <c r="I151" s="101"/>
      <c r="J151" s="101"/>
      <c r="K151" s="101"/>
      <c r="L151" s="101"/>
      <c r="M151" s="101"/>
    </row>
    <row r="152" hidden="1" spans="8:13">
      <c r="H152" s="101"/>
      <c r="I152" s="101"/>
      <c r="J152" s="101"/>
      <c r="K152" s="101"/>
      <c r="L152" s="101"/>
      <c r="M152" s="101"/>
    </row>
    <row r="153" hidden="1" spans="8:13">
      <c r="H153" s="101"/>
      <c r="I153" s="101"/>
      <c r="J153" s="101"/>
      <c r="K153" s="101"/>
      <c r="L153" s="101"/>
      <c r="M153" s="101"/>
    </row>
    <row r="154" hidden="1" spans="8:13">
      <c r="H154" s="101"/>
      <c r="I154" s="101"/>
      <c r="J154" s="101"/>
      <c r="K154" s="101"/>
      <c r="L154" s="101"/>
      <c r="M154" s="101"/>
    </row>
    <row r="155" hidden="1" spans="8:13">
      <c r="H155" s="101"/>
      <c r="I155" s="101"/>
      <c r="J155" s="101"/>
      <c r="K155" s="101"/>
      <c r="L155" s="101"/>
      <c r="M155" s="101"/>
    </row>
    <row r="156" hidden="1" spans="8:13">
      <c r="H156" s="101"/>
      <c r="I156" s="101"/>
      <c r="J156" s="101"/>
      <c r="K156" s="101"/>
      <c r="L156" s="101"/>
      <c r="M156" s="101"/>
    </row>
    <row r="157" hidden="1" spans="8:13">
      <c r="H157" s="101"/>
      <c r="I157" s="101"/>
      <c r="J157" s="101"/>
      <c r="K157" s="101"/>
      <c r="L157" s="101"/>
      <c r="M157" s="101"/>
    </row>
    <row r="158" hidden="1" spans="8:13">
      <c r="H158" s="101"/>
      <c r="I158" s="101"/>
      <c r="J158" s="101"/>
      <c r="K158" s="101"/>
      <c r="L158" s="101"/>
      <c r="M158" s="101"/>
    </row>
    <row r="159" hidden="1" spans="8:13">
      <c r="H159" s="101"/>
      <c r="I159" s="101"/>
      <c r="J159" s="101"/>
      <c r="K159" s="101"/>
      <c r="L159" s="101"/>
      <c r="M159" s="101"/>
    </row>
    <row r="160" hidden="1" spans="8:13">
      <c r="H160" s="101"/>
      <c r="I160" s="101"/>
      <c r="J160" s="101"/>
      <c r="K160" s="101"/>
      <c r="L160" s="101"/>
      <c r="M160" s="101"/>
    </row>
    <row r="161" hidden="1" spans="8:13">
      <c r="H161" s="101"/>
      <c r="I161" s="101"/>
      <c r="J161" s="101"/>
      <c r="K161" s="101"/>
      <c r="L161" s="101"/>
      <c r="M161" s="101"/>
    </row>
    <row r="162" hidden="1" spans="8:13">
      <c r="H162" s="101"/>
      <c r="I162" s="101"/>
      <c r="J162" s="101"/>
      <c r="K162" s="101"/>
      <c r="L162" s="101"/>
      <c r="M162" s="101"/>
    </row>
    <row r="163" hidden="1" spans="8:13">
      <c r="H163" s="101"/>
      <c r="I163" s="101"/>
      <c r="J163" s="101"/>
      <c r="K163" s="101"/>
      <c r="L163" s="101"/>
      <c r="M163" s="101"/>
    </row>
  </sheetData>
  <mergeCells count="4">
    <mergeCell ref="B4:I4"/>
    <mergeCell ref="A5:A6"/>
    <mergeCell ref="A7:A10"/>
    <mergeCell ref="A11:A1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zoomScale="93" zoomScaleNormal="93" topLeftCell="A19" workbookViewId="0">
      <selection activeCell="A21" sqref="A21"/>
    </sheetView>
  </sheetViews>
  <sheetFormatPr defaultColWidth="10.8333333333333" defaultRowHeight="14.25" outlineLevelCol="5"/>
  <cols>
    <col min="1" max="1" width="85" style="82" customWidth="1"/>
    <col min="2" max="4" width="14.1666666666667" style="82" customWidth="1"/>
    <col min="5" max="16384" width="10.8333333333333" style="82"/>
  </cols>
  <sheetData>
    <row r="1" spans="1:6">
      <c r="A1" s="83" t="s">
        <v>50</v>
      </c>
      <c r="B1" s="84"/>
      <c r="C1" s="84"/>
      <c r="D1" s="84"/>
      <c r="E1" s="84"/>
      <c r="F1" s="84"/>
    </row>
    <row r="2" spans="1:6">
      <c r="A2" s="85" t="s">
        <v>51</v>
      </c>
      <c r="B2" s="86"/>
      <c r="C2" s="86"/>
      <c r="D2" s="86"/>
      <c r="E2" s="87"/>
      <c r="F2" s="87"/>
    </row>
    <row r="3" ht="16.5" spans="1:6">
      <c r="A3" s="88" t="s">
        <v>52</v>
      </c>
      <c r="B3" s="89">
        <v>40</v>
      </c>
      <c r="C3" s="89" t="s">
        <v>24</v>
      </c>
      <c r="D3" s="89">
        <v>1</v>
      </c>
      <c r="E3" s="90">
        <v>600</v>
      </c>
      <c r="F3" s="91">
        <f t="shared" ref="F3:F43" si="0">B3*D3*E3</f>
        <v>24000</v>
      </c>
    </row>
    <row r="4" ht="16.5" spans="1:6">
      <c r="A4" s="88" t="s">
        <v>53</v>
      </c>
      <c r="B4" s="89">
        <v>2</v>
      </c>
      <c r="C4" s="89" t="s">
        <v>54</v>
      </c>
      <c r="D4" s="89">
        <v>1</v>
      </c>
      <c r="E4" s="90">
        <v>1000</v>
      </c>
      <c r="F4" s="91">
        <f t="shared" si="0"/>
        <v>2000</v>
      </c>
    </row>
    <row r="5" ht="16.5" spans="1:6">
      <c r="A5" s="88" t="s">
        <v>55</v>
      </c>
      <c r="B5" s="89">
        <v>2</v>
      </c>
      <c r="C5" s="89" t="s">
        <v>54</v>
      </c>
      <c r="D5" s="89">
        <v>1</v>
      </c>
      <c r="E5" s="90">
        <v>8000</v>
      </c>
      <c r="F5" s="91">
        <f t="shared" si="0"/>
        <v>16000</v>
      </c>
    </row>
    <row r="6" ht="16.5" spans="1:6">
      <c r="A6" s="88" t="s">
        <v>56</v>
      </c>
      <c r="B6" s="89">
        <v>1</v>
      </c>
      <c r="C6" s="89" t="s">
        <v>54</v>
      </c>
      <c r="D6" s="89">
        <v>1</v>
      </c>
      <c r="E6" s="90">
        <v>1000</v>
      </c>
      <c r="F6" s="91">
        <f t="shared" si="0"/>
        <v>1000</v>
      </c>
    </row>
    <row r="7" ht="16.5" spans="1:6">
      <c r="A7" s="88" t="s">
        <v>57</v>
      </c>
      <c r="B7" s="89">
        <v>1</v>
      </c>
      <c r="C7" s="89" t="s">
        <v>54</v>
      </c>
      <c r="D7" s="89">
        <v>1</v>
      </c>
      <c r="E7" s="90">
        <v>500</v>
      </c>
      <c r="F7" s="91">
        <f t="shared" si="0"/>
        <v>500</v>
      </c>
    </row>
    <row r="8" ht="16.5" spans="1:6">
      <c r="A8" s="88" t="s">
        <v>58</v>
      </c>
      <c r="B8" s="89">
        <v>3</v>
      </c>
      <c r="C8" s="89" t="s">
        <v>54</v>
      </c>
      <c r="D8" s="89">
        <v>1</v>
      </c>
      <c r="E8" s="90">
        <v>1000</v>
      </c>
      <c r="F8" s="91">
        <f t="shared" si="0"/>
        <v>3000</v>
      </c>
    </row>
    <row r="9" ht="16.5" spans="1:6">
      <c r="A9" s="88" t="s">
        <v>59</v>
      </c>
      <c r="B9" s="89">
        <v>5</v>
      </c>
      <c r="C9" s="89" t="s">
        <v>54</v>
      </c>
      <c r="D9" s="89">
        <v>1</v>
      </c>
      <c r="E9" s="90">
        <v>600</v>
      </c>
      <c r="F9" s="91">
        <f t="shared" si="0"/>
        <v>3000</v>
      </c>
    </row>
    <row r="10" ht="16.5" spans="1:6">
      <c r="A10" s="88" t="s">
        <v>60</v>
      </c>
      <c r="B10" s="89">
        <v>2</v>
      </c>
      <c r="C10" s="89" t="s">
        <v>54</v>
      </c>
      <c r="D10" s="89">
        <v>1</v>
      </c>
      <c r="E10" s="90">
        <v>500</v>
      </c>
      <c r="F10" s="91">
        <f t="shared" si="0"/>
        <v>1000</v>
      </c>
    </row>
    <row r="11" ht="16.5" spans="1:6">
      <c r="A11" s="88" t="s">
        <v>61</v>
      </c>
      <c r="B11" s="89">
        <v>2</v>
      </c>
      <c r="C11" s="89" t="s">
        <v>54</v>
      </c>
      <c r="D11" s="89">
        <v>1</v>
      </c>
      <c r="E11" s="90">
        <v>600</v>
      </c>
      <c r="F11" s="91">
        <f t="shared" si="0"/>
        <v>1200</v>
      </c>
    </row>
    <row r="12" ht="16.5" spans="1:6">
      <c r="A12" s="88" t="s">
        <v>62</v>
      </c>
      <c r="B12" s="89">
        <v>1</v>
      </c>
      <c r="C12" s="89" t="s">
        <v>54</v>
      </c>
      <c r="D12" s="89">
        <v>1</v>
      </c>
      <c r="E12" s="90">
        <v>700</v>
      </c>
      <c r="F12" s="91">
        <f t="shared" si="0"/>
        <v>700</v>
      </c>
    </row>
    <row r="13" ht="16.5" spans="1:6">
      <c r="A13" s="92" t="s">
        <v>63</v>
      </c>
      <c r="B13" s="93"/>
      <c r="C13" s="93"/>
      <c r="D13" s="89">
        <v>1</v>
      </c>
      <c r="E13" s="94"/>
      <c r="F13" s="91">
        <f t="shared" si="0"/>
        <v>0</v>
      </c>
    </row>
    <row r="14" ht="16.5" spans="1:6">
      <c r="A14" s="95" t="s">
        <v>64</v>
      </c>
      <c r="B14" s="89">
        <v>4</v>
      </c>
      <c r="C14" s="89" t="s">
        <v>65</v>
      </c>
      <c r="D14" s="89">
        <v>1</v>
      </c>
      <c r="E14" s="90">
        <v>1300</v>
      </c>
      <c r="F14" s="91">
        <f t="shared" si="0"/>
        <v>5200</v>
      </c>
    </row>
    <row r="15" ht="16.5" spans="1:6">
      <c r="A15" s="88" t="s">
        <v>66</v>
      </c>
      <c r="B15" s="89">
        <v>2</v>
      </c>
      <c r="C15" s="89" t="s">
        <v>65</v>
      </c>
      <c r="D15" s="89">
        <v>1</v>
      </c>
      <c r="E15" s="90">
        <v>1300</v>
      </c>
      <c r="F15" s="91">
        <f t="shared" si="0"/>
        <v>2600</v>
      </c>
    </row>
    <row r="16" ht="16.5" spans="1:6">
      <c r="A16" s="88" t="s">
        <v>67</v>
      </c>
      <c r="B16" s="89">
        <v>2</v>
      </c>
      <c r="C16" s="89" t="s">
        <v>65</v>
      </c>
      <c r="D16" s="89">
        <v>1</v>
      </c>
      <c r="E16" s="90">
        <v>800</v>
      </c>
      <c r="F16" s="91">
        <f t="shared" si="0"/>
        <v>1600</v>
      </c>
    </row>
    <row r="17" ht="16.5" spans="1:6">
      <c r="A17" s="88" t="s">
        <v>68</v>
      </c>
      <c r="B17" s="89">
        <v>4</v>
      </c>
      <c r="C17" s="89" t="s">
        <v>65</v>
      </c>
      <c r="D17" s="89">
        <v>1</v>
      </c>
      <c r="E17" s="90">
        <v>800</v>
      </c>
      <c r="F17" s="91">
        <f t="shared" si="0"/>
        <v>3200</v>
      </c>
    </row>
    <row r="18" ht="16.5" spans="1:6">
      <c r="A18" s="88" t="s">
        <v>69</v>
      </c>
      <c r="B18" s="89">
        <v>2</v>
      </c>
      <c r="C18" s="89" t="s">
        <v>41</v>
      </c>
      <c r="D18" s="89">
        <v>1</v>
      </c>
      <c r="E18" s="90">
        <v>1300</v>
      </c>
      <c r="F18" s="91">
        <f t="shared" si="0"/>
        <v>2600</v>
      </c>
    </row>
    <row r="19" ht="16.5" spans="1:6">
      <c r="A19" s="88" t="s">
        <v>70</v>
      </c>
      <c r="B19" s="89">
        <v>1</v>
      </c>
      <c r="C19" s="89" t="s">
        <v>41</v>
      </c>
      <c r="D19" s="89">
        <v>1</v>
      </c>
      <c r="E19" s="90">
        <v>6000</v>
      </c>
      <c r="F19" s="91">
        <f t="shared" si="0"/>
        <v>6000</v>
      </c>
    </row>
    <row r="20" ht="16.5" spans="1:6">
      <c r="A20" s="88" t="s">
        <v>71</v>
      </c>
      <c r="B20" s="89">
        <v>4</v>
      </c>
      <c r="C20" s="89" t="s">
        <v>65</v>
      </c>
      <c r="D20" s="89">
        <v>1</v>
      </c>
      <c r="E20" s="90">
        <v>200</v>
      </c>
      <c r="F20" s="91">
        <f t="shared" si="0"/>
        <v>800</v>
      </c>
    </row>
    <row r="21" ht="16.5" spans="1:6">
      <c r="A21" s="88" t="s">
        <v>72</v>
      </c>
      <c r="B21" s="89">
        <v>4</v>
      </c>
      <c r="C21" s="89" t="s">
        <v>73</v>
      </c>
      <c r="D21" s="89">
        <v>1</v>
      </c>
      <c r="E21" s="90">
        <v>200</v>
      </c>
      <c r="F21" s="91">
        <f t="shared" si="0"/>
        <v>800</v>
      </c>
    </row>
    <row r="22" ht="16.5" spans="1:6">
      <c r="A22" s="88" t="s">
        <v>74</v>
      </c>
      <c r="B22" s="89">
        <v>4</v>
      </c>
      <c r="C22" s="89" t="s">
        <v>41</v>
      </c>
      <c r="D22" s="89">
        <v>1</v>
      </c>
      <c r="E22" s="90">
        <v>500</v>
      </c>
      <c r="F22" s="91">
        <f t="shared" si="0"/>
        <v>2000</v>
      </c>
    </row>
    <row r="23" ht="16.5" spans="1:6">
      <c r="A23" s="88" t="s">
        <v>75</v>
      </c>
      <c r="B23" s="89">
        <v>2</v>
      </c>
      <c r="C23" s="89" t="s">
        <v>54</v>
      </c>
      <c r="D23" s="89">
        <v>1</v>
      </c>
      <c r="E23" s="90">
        <v>700</v>
      </c>
      <c r="F23" s="91">
        <f t="shared" si="0"/>
        <v>1400</v>
      </c>
    </row>
    <row r="24" ht="16.5" spans="1:6">
      <c r="A24" s="88" t="s">
        <v>76</v>
      </c>
      <c r="B24" s="89">
        <v>1</v>
      </c>
      <c r="C24" s="89" t="s">
        <v>41</v>
      </c>
      <c r="D24" s="89">
        <v>1</v>
      </c>
      <c r="E24" s="90">
        <v>1200</v>
      </c>
      <c r="F24" s="91">
        <f t="shared" si="0"/>
        <v>1200</v>
      </c>
    </row>
    <row r="25" ht="16.5" spans="1:6">
      <c r="A25" s="88" t="s">
        <v>77</v>
      </c>
      <c r="B25" s="89">
        <v>3</v>
      </c>
      <c r="C25" s="89" t="s">
        <v>41</v>
      </c>
      <c r="D25" s="89">
        <v>1</v>
      </c>
      <c r="E25" s="90">
        <v>200</v>
      </c>
      <c r="F25" s="91">
        <f t="shared" si="0"/>
        <v>600</v>
      </c>
    </row>
    <row r="26" ht="16.5" spans="1:6">
      <c r="A26" s="92" t="s">
        <v>78</v>
      </c>
      <c r="B26" s="89"/>
      <c r="C26" s="89"/>
      <c r="D26" s="89">
        <v>1</v>
      </c>
      <c r="E26" s="90"/>
      <c r="F26" s="91">
        <f t="shared" si="0"/>
        <v>0</v>
      </c>
    </row>
    <row r="27" ht="16.5" spans="1:6">
      <c r="A27" s="88" t="s">
        <v>79</v>
      </c>
      <c r="B27" s="89">
        <v>12</v>
      </c>
      <c r="C27" s="89" t="s">
        <v>54</v>
      </c>
      <c r="D27" s="89">
        <v>1</v>
      </c>
      <c r="E27" s="90">
        <v>800</v>
      </c>
      <c r="F27" s="91">
        <f t="shared" si="0"/>
        <v>9600</v>
      </c>
    </row>
    <row r="28" ht="16.5" spans="1:6">
      <c r="A28" s="88" t="s">
        <v>80</v>
      </c>
      <c r="B28" s="89">
        <v>11</v>
      </c>
      <c r="C28" s="89" t="s">
        <v>54</v>
      </c>
      <c r="D28" s="89">
        <v>1</v>
      </c>
      <c r="E28" s="90">
        <v>200</v>
      </c>
      <c r="F28" s="91">
        <f t="shared" si="0"/>
        <v>2200</v>
      </c>
    </row>
    <row r="29" ht="16.5" spans="1:6">
      <c r="A29" s="88" t="s">
        <v>81</v>
      </c>
      <c r="B29" s="89">
        <v>20</v>
      </c>
      <c r="C29" s="89" t="s">
        <v>54</v>
      </c>
      <c r="D29" s="89">
        <v>1</v>
      </c>
      <c r="E29" s="90">
        <v>500</v>
      </c>
      <c r="F29" s="91">
        <f t="shared" si="0"/>
        <v>10000</v>
      </c>
    </row>
    <row r="30" ht="16.5" spans="1:6">
      <c r="A30" s="88" t="s">
        <v>82</v>
      </c>
      <c r="B30" s="89">
        <v>1</v>
      </c>
      <c r="C30" s="89" t="s">
        <v>54</v>
      </c>
      <c r="D30" s="89">
        <v>1</v>
      </c>
      <c r="E30" s="90">
        <v>8000</v>
      </c>
      <c r="F30" s="91">
        <f t="shared" si="0"/>
        <v>8000</v>
      </c>
    </row>
    <row r="31" ht="16.5" spans="1:6">
      <c r="A31" s="88" t="s">
        <v>83</v>
      </c>
      <c r="B31" s="89">
        <v>1</v>
      </c>
      <c r="C31" s="89" t="s">
        <v>54</v>
      </c>
      <c r="D31" s="89">
        <v>1</v>
      </c>
      <c r="E31" s="90">
        <v>8000</v>
      </c>
      <c r="F31" s="91">
        <f t="shared" si="0"/>
        <v>8000</v>
      </c>
    </row>
    <row r="32" ht="16.5" spans="1:6">
      <c r="A32" s="88" t="s">
        <v>84</v>
      </c>
      <c r="B32" s="89">
        <v>10</v>
      </c>
      <c r="C32" s="89" t="s">
        <v>54</v>
      </c>
      <c r="D32" s="89">
        <v>1</v>
      </c>
      <c r="E32" s="90">
        <v>500</v>
      </c>
      <c r="F32" s="91">
        <f t="shared" si="0"/>
        <v>5000</v>
      </c>
    </row>
    <row r="33" ht="16.5" spans="1:6">
      <c r="A33" s="88" t="s">
        <v>85</v>
      </c>
      <c r="B33" s="89">
        <v>53</v>
      </c>
      <c r="C33" s="89" t="s">
        <v>37</v>
      </c>
      <c r="D33" s="89">
        <v>1</v>
      </c>
      <c r="E33" s="90">
        <v>100</v>
      </c>
      <c r="F33" s="91">
        <f t="shared" si="0"/>
        <v>5300</v>
      </c>
    </row>
    <row r="34" ht="16.5" spans="1:6">
      <c r="A34" s="88" t="s">
        <v>86</v>
      </c>
      <c r="B34" s="89">
        <v>4</v>
      </c>
      <c r="C34" s="89" t="s">
        <v>54</v>
      </c>
      <c r="D34" s="89">
        <v>1</v>
      </c>
      <c r="E34" s="90">
        <v>50</v>
      </c>
      <c r="F34" s="91">
        <f t="shared" si="0"/>
        <v>200</v>
      </c>
    </row>
    <row r="35" ht="16.5" spans="1:6">
      <c r="A35" s="88" t="s">
        <v>87</v>
      </c>
      <c r="B35" s="89">
        <v>2</v>
      </c>
      <c r="C35" s="89" t="s">
        <v>54</v>
      </c>
      <c r="D35" s="89">
        <v>1</v>
      </c>
      <c r="E35" s="90">
        <v>500</v>
      </c>
      <c r="F35" s="91">
        <f t="shared" si="0"/>
        <v>1000</v>
      </c>
    </row>
    <row r="36" ht="16.5" spans="1:6">
      <c r="A36" s="88" t="s">
        <v>62</v>
      </c>
      <c r="B36" s="89">
        <v>2</v>
      </c>
      <c r="C36" s="89" t="s">
        <v>54</v>
      </c>
      <c r="D36" s="89">
        <v>1</v>
      </c>
      <c r="E36" s="90">
        <v>700</v>
      </c>
      <c r="F36" s="91">
        <f t="shared" si="0"/>
        <v>1400</v>
      </c>
    </row>
    <row r="37" ht="16.5" spans="1:6">
      <c r="A37" s="88" t="s">
        <v>88</v>
      </c>
      <c r="B37" s="89">
        <v>1</v>
      </c>
      <c r="C37" s="89" t="s">
        <v>89</v>
      </c>
      <c r="D37" s="89">
        <v>2</v>
      </c>
      <c r="E37" s="90">
        <v>500</v>
      </c>
      <c r="F37" s="91">
        <f t="shared" si="0"/>
        <v>1000</v>
      </c>
    </row>
    <row r="38" ht="16.5" spans="1:6">
      <c r="A38" s="88" t="s">
        <v>90</v>
      </c>
      <c r="B38" s="89">
        <v>1</v>
      </c>
      <c r="C38" s="89" t="s">
        <v>89</v>
      </c>
      <c r="D38" s="89">
        <v>2</v>
      </c>
      <c r="E38" s="90">
        <v>400</v>
      </c>
      <c r="F38" s="91">
        <f t="shared" si="0"/>
        <v>800</v>
      </c>
    </row>
    <row r="39" ht="16.5" spans="1:6">
      <c r="A39" s="88" t="s">
        <v>91</v>
      </c>
      <c r="B39" s="89">
        <v>1</v>
      </c>
      <c r="C39" s="89" t="s">
        <v>89</v>
      </c>
      <c r="D39" s="89">
        <v>2</v>
      </c>
      <c r="E39" s="90">
        <v>400</v>
      </c>
      <c r="F39" s="91">
        <f t="shared" si="0"/>
        <v>800</v>
      </c>
    </row>
    <row r="40" ht="16.5" spans="1:6">
      <c r="A40" s="88" t="s">
        <v>92</v>
      </c>
      <c r="B40" s="89">
        <v>1</v>
      </c>
      <c r="C40" s="89" t="s">
        <v>89</v>
      </c>
      <c r="D40" s="89">
        <v>2</v>
      </c>
      <c r="E40" s="90">
        <v>400</v>
      </c>
      <c r="F40" s="91">
        <f t="shared" si="0"/>
        <v>800</v>
      </c>
    </row>
    <row r="41" ht="16.5" spans="1:6">
      <c r="A41" s="88" t="s">
        <v>93</v>
      </c>
      <c r="B41" s="89">
        <v>5</v>
      </c>
      <c r="C41" s="89" t="s">
        <v>89</v>
      </c>
      <c r="D41" s="89">
        <v>2</v>
      </c>
      <c r="E41" s="90">
        <v>300</v>
      </c>
      <c r="F41" s="91">
        <f t="shared" si="0"/>
        <v>3000</v>
      </c>
    </row>
    <row r="42" ht="16.5" spans="1:6">
      <c r="A42" s="88" t="s">
        <v>94</v>
      </c>
      <c r="B42" s="89">
        <v>9</v>
      </c>
      <c r="C42" s="89" t="s">
        <v>89</v>
      </c>
      <c r="D42" s="89">
        <v>1</v>
      </c>
      <c r="E42" s="90">
        <v>300</v>
      </c>
      <c r="F42" s="91">
        <f t="shared" si="0"/>
        <v>2700</v>
      </c>
    </row>
    <row r="43" ht="16.5" spans="1:6">
      <c r="A43" s="96" t="s">
        <v>95</v>
      </c>
      <c r="B43" s="89">
        <v>2</v>
      </c>
      <c r="C43" s="89" t="s">
        <v>96</v>
      </c>
      <c r="D43" s="89">
        <v>1</v>
      </c>
      <c r="E43" s="90">
        <v>3000</v>
      </c>
      <c r="F43" s="91">
        <f t="shared" si="0"/>
        <v>6000</v>
      </c>
    </row>
    <row r="44" spans="5:6">
      <c r="E44" s="97" t="s">
        <v>47</v>
      </c>
      <c r="F44" s="98">
        <f>SUM(F3:F43)</f>
        <v>146200</v>
      </c>
    </row>
    <row r="45" spans="5:6">
      <c r="E45" s="97" t="s">
        <v>48</v>
      </c>
      <c r="F45" s="99">
        <f>F44*0.1</f>
        <v>14620</v>
      </c>
    </row>
    <row r="46" spans="5:6">
      <c r="E46" s="97" t="s">
        <v>49</v>
      </c>
      <c r="F46" s="99">
        <f>SUM(F44:F45)</f>
        <v>160820</v>
      </c>
    </row>
  </sheetData>
  <mergeCells count="1">
    <mergeCell ref="A1:F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0"/>
  <sheetViews>
    <sheetView zoomScale="93" zoomScaleNormal="93" workbookViewId="0">
      <pane xSplit="1" ySplit="2" topLeftCell="B22" activePane="bottomRight" state="frozen"/>
      <selection/>
      <selection pane="topRight"/>
      <selection pane="bottomLeft"/>
      <selection pane="bottomRight" activeCell="J30" sqref="J30"/>
    </sheetView>
  </sheetViews>
  <sheetFormatPr defaultColWidth="10.8333333333333" defaultRowHeight="16.5" outlineLevelCol="7"/>
  <cols>
    <col min="1" max="1" width="12.3333333333333" style="40" customWidth="1"/>
    <col min="2" max="2" width="22" style="40" customWidth="1"/>
    <col min="3" max="3" width="49.3333333333333" style="41" customWidth="1"/>
    <col min="4" max="4" width="5.5" style="42" customWidth="1"/>
    <col min="5" max="5" width="4.83333333333333" style="40" customWidth="1"/>
    <col min="6" max="6" width="10.6666666666667" style="40" customWidth="1"/>
    <col min="7" max="8" width="10.8333333333333" style="43"/>
    <col min="9" max="16384" width="10.8333333333333" style="40"/>
  </cols>
  <sheetData>
    <row r="2" s="38" customFormat="1" spans="1:8">
      <c r="A2" s="14" t="s">
        <v>97</v>
      </c>
      <c r="B2" s="14" t="s">
        <v>1</v>
      </c>
      <c r="C2" s="44" t="s">
        <v>12</v>
      </c>
      <c r="D2" s="45" t="s">
        <v>98</v>
      </c>
      <c r="E2" s="45" t="s">
        <v>15</v>
      </c>
      <c r="F2" s="45" t="s">
        <v>99</v>
      </c>
      <c r="G2" s="46" t="s">
        <v>17</v>
      </c>
      <c r="H2" s="46" t="s">
        <v>100</v>
      </c>
    </row>
    <row r="3" s="39" customFormat="1" ht="16" customHeight="1" spans="1:8">
      <c r="A3" s="47" t="s">
        <v>101</v>
      </c>
      <c r="B3" s="47"/>
      <c r="C3" s="47"/>
      <c r="D3" s="47"/>
      <c r="E3" s="47"/>
      <c r="F3" s="47"/>
      <c r="G3" s="48"/>
      <c r="H3" s="48"/>
    </row>
    <row r="4" spans="1:8">
      <c r="A4" s="14">
        <v>1</v>
      </c>
      <c r="B4" s="49" t="s">
        <v>102</v>
      </c>
      <c r="C4" s="49" t="s">
        <v>103</v>
      </c>
      <c r="D4" s="50">
        <v>1</v>
      </c>
      <c r="E4" s="51" t="s">
        <v>54</v>
      </c>
      <c r="F4" s="51">
        <v>1</v>
      </c>
      <c r="G4" s="52">
        <v>60000</v>
      </c>
      <c r="H4" s="53">
        <f>D4*F4*G4</f>
        <v>60000</v>
      </c>
    </row>
    <row r="5" spans="1:8">
      <c r="A5" s="14">
        <v>2</v>
      </c>
      <c r="B5" s="54" t="s">
        <v>104</v>
      </c>
      <c r="C5" s="54"/>
      <c r="D5" s="45">
        <v>4</v>
      </c>
      <c r="E5" s="14" t="s">
        <v>54</v>
      </c>
      <c r="F5" s="14">
        <v>1</v>
      </c>
      <c r="G5" s="52">
        <v>6000</v>
      </c>
      <c r="H5" s="53">
        <f>D5*F5*G5</f>
        <v>24000</v>
      </c>
    </row>
    <row r="6" s="39" customFormat="1" spans="1:8">
      <c r="A6" s="45"/>
      <c r="B6" s="55" t="s">
        <v>47</v>
      </c>
      <c r="C6" s="55"/>
      <c r="D6" s="55"/>
      <c r="E6" s="55"/>
      <c r="F6" s="55"/>
      <c r="G6" s="56"/>
      <c r="H6" s="57">
        <f>SUM(H4:H5)</f>
        <v>84000</v>
      </c>
    </row>
    <row r="7" s="39" customFormat="1" ht="16" customHeight="1" spans="1:8">
      <c r="A7" s="47" t="s">
        <v>105</v>
      </c>
      <c r="B7" s="47"/>
      <c r="C7" s="47"/>
      <c r="D7" s="47"/>
      <c r="E7" s="47"/>
      <c r="F7" s="47"/>
      <c r="G7" s="48"/>
      <c r="H7" s="48"/>
    </row>
    <row r="8" spans="1:8">
      <c r="A8" s="14">
        <v>3</v>
      </c>
      <c r="B8" s="58" t="s">
        <v>106</v>
      </c>
      <c r="C8" s="54" t="s">
        <v>107</v>
      </c>
      <c r="D8" s="59">
        <v>2</v>
      </c>
      <c r="E8" s="14" t="s">
        <v>89</v>
      </c>
      <c r="F8" s="15">
        <v>1</v>
      </c>
      <c r="G8" s="52">
        <v>3000</v>
      </c>
      <c r="H8" s="53">
        <f t="shared" ref="H8:H12" si="0">D8*F8*G8</f>
        <v>6000</v>
      </c>
    </row>
    <row r="9" spans="1:8">
      <c r="A9" s="14">
        <v>4</v>
      </c>
      <c r="B9" s="58" t="s">
        <v>108</v>
      </c>
      <c r="C9" s="54" t="s">
        <v>109</v>
      </c>
      <c r="D9" s="59">
        <v>2</v>
      </c>
      <c r="E9" s="14" t="s">
        <v>89</v>
      </c>
      <c r="F9" s="15">
        <v>1</v>
      </c>
      <c r="G9" s="52">
        <v>3500</v>
      </c>
      <c r="H9" s="53">
        <f t="shared" si="0"/>
        <v>7000</v>
      </c>
    </row>
    <row r="10" spans="1:8">
      <c r="A10" s="14">
        <v>5</v>
      </c>
      <c r="B10" s="58" t="s">
        <v>110</v>
      </c>
      <c r="C10" s="54" t="s">
        <v>111</v>
      </c>
      <c r="D10" s="59">
        <v>1</v>
      </c>
      <c r="E10" s="14" t="s">
        <v>89</v>
      </c>
      <c r="F10" s="15">
        <v>1</v>
      </c>
      <c r="G10" s="52">
        <v>2000</v>
      </c>
      <c r="H10" s="53">
        <f t="shared" si="0"/>
        <v>2000</v>
      </c>
    </row>
    <row r="11" spans="1:8">
      <c r="A11" s="14">
        <v>6</v>
      </c>
      <c r="B11" s="58" t="s">
        <v>112</v>
      </c>
      <c r="C11" s="54" t="s">
        <v>113</v>
      </c>
      <c r="D11" s="59">
        <v>4</v>
      </c>
      <c r="E11" s="14" t="s">
        <v>89</v>
      </c>
      <c r="F11" s="15">
        <v>1</v>
      </c>
      <c r="G11" s="52">
        <v>120</v>
      </c>
      <c r="H11" s="53">
        <f t="shared" si="0"/>
        <v>480</v>
      </c>
    </row>
    <row r="12" ht="33" spans="1:8">
      <c r="A12" s="14">
        <v>7</v>
      </c>
      <c r="B12" s="58" t="s">
        <v>114</v>
      </c>
      <c r="C12" s="54" t="s">
        <v>115</v>
      </c>
      <c r="D12" s="59">
        <v>1</v>
      </c>
      <c r="E12" s="14" t="s">
        <v>89</v>
      </c>
      <c r="F12" s="15">
        <v>1</v>
      </c>
      <c r="G12" s="52">
        <v>8000</v>
      </c>
      <c r="H12" s="53">
        <f t="shared" si="0"/>
        <v>8000</v>
      </c>
    </row>
    <row r="13" s="39" customFormat="1" spans="1:8">
      <c r="A13" s="45"/>
      <c r="B13" s="55" t="s">
        <v>47</v>
      </c>
      <c r="C13" s="55"/>
      <c r="D13" s="55"/>
      <c r="E13" s="55"/>
      <c r="F13" s="55"/>
      <c r="G13" s="56"/>
      <c r="H13" s="57">
        <f>SUM(H8:H12)</f>
        <v>23480</v>
      </c>
    </row>
    <row r="14" s="39" customFormat="1" ht="16" customHeight="1" spans="1:8">
      <c r="A14" s="60" t="s">
        <v>116</v>
      </c>
      <c r="B14" s="61"/>
      <c r="C14" s="61"/>
      <c r="D14" s="61"/>
      <c r="E14" s="61"/>
      <c r="F14" s="61"/>
      <c r="G14" s="62"/>
      <c r="H14" s="63"/>
    </row>
    <row r="15" spans="1:8">
      <c r="A15" s="14">
        <v>8</v>
      </c>
      <c r="B15" s="64" t="s">
        <v>117</v>
      </c>
      <c r="C15" s="54" t="s">
        <v>118</v>
      </c>
      <c r="D15" s="14">
        <v>6</v>
      </c>
      <c r="E15" s="14" t="s">
        <v>89</v>
      </c>
      <c r="F15" s="15">
        <v>1</v>
      </c>
      <c r="G15" s="52">
        <v>350</v>
      </c>
      <c r="H15" s="53">
        <f>[1]接待报价!G65*F15*G15</f>
        <v>1400</v>
      </c>
    </row>
    <row r="16" spans="1:8">
      <c r="A16" s="14">
        <v>9</v>
      </c>
      <c r="B16" s="65" t="s">
        <v>119</v>
      </c>
      <c r="C16" s="54" t="s">
        <v>120</v>
      </c>
      <c r="D16" s="14">
        <v>6</v>
      </c>
      <c r="E16" s="14" t="s">
        <v>89</v>
      </c>
      <c r="F16" s="15">
        <v>1</v>
      </c>
      <c r="G16" s="52">
        <v>80</v>
      </c>
      <c r="H16" s="53">
        <f>[1]接待报价!G66*F16*G16</f>
        <v>320</v>
      </c>
    </row>
    <row r="17" s="39" customFormat="1" spans="1:8">
      <c r="A17" s="45"/>
      <c r="B17" s="66" t="s">
        <v>47</v>
      </c>
      <c r="C17" s="67"/>
      <c r="D17" s="67"/>
      <c r="E17" s="67"/>
      <c r="F17" s="67"/>
      <c r="G17" s="68"/>
      <c r="H17" s="57">
        <f>SUM(H15:H16)</f>
        <v>1720</v>
      </c>
    </row>
    <row r="18" s="39" customFormat="1" ht="16" customHeight="1" spans="1:8">
      <c r="A18" s="47" t="s">
        <v>121</v>
      </c>
      <c r="B18" s="47"/>
      <c r="C18" s="47"/>
      <c r="D18" s="47"/>
      <c r="E18" s="47"/>
      <c r="F18" s="47"/>
      <c r="G18" s="48"/>
      <c r="H18" s="48"/>
    </row>
    <row r="19" spans="1:8">
      <c r="A19" s="14">
        <v>10</v>
      </c>
      <c r="B19" s="54" t="s">
        <v>122</v>
      </c>
      <c r="C19" s="69" t="s">
        <v>123</v>
      </c>
      <c r="D19" s="15">
        <v>23</v>
      </c>
      <c r="E19" s="19" t="s">
        <v>54</v>
      </c>
      <c r="F19" s="19">
        <v>1</v>
      </c>
      <c r="G19" s="52">
        <v>230</v>
      </c>
      <c r="H19" s="53">
        <f>D19*F19*G19</f>
        <v>5290</v>
      </c>
    </row>
    <row r="20" spans="1:8">
      <c r="A20" s="14">
        <v>12</v>
      </c>
      <c r="B20" s="54" t="s">
        <v>124</v>
      </c>
      <c r="C20" s="69" t="s">
        <v>125</v>
      </c>
      <c r="D20" s="15">
        <v>4</v>
      </c>
      <c r="E20" s="19" t="s">
        <v>54</v>
      </c>
      <c r="F20" s="19">
        <v>1</v>
      </c>
      <c r="G20" s="52">
        <v>72</v>
      </c>
      <c r="H20" s="53">
        <f t="shared" ref="H20" si="1">D20*F20*G20</f>
        <v>288</v>
      </c>
    </row>
    <row r="21" s="39" customFormat="1" spans="1:8">
      <c r="A21" s="45"/>
      <c r="B21" s="55" t="s">
        <v>47</v>
      </c>
      <c r="C21" s="55"/>
      <c r="D21" s="55"/>
      <c r="E21" s="55"/>
      <c r="F21" s="55"/>
      <c r="G21" s="56"/>
      <c r="H21" s="57">
        <f>SUM(H19:H20)</f>
        <v>5578</v>
      </c>
    </row>
    <row r="22" s="39" customFormat="1" ht="16" customHeight="1" spans="1:8">
      <c r="A22" s="47" t="s">
        <v>126</v>
      </c>
      <c r="B22" s="47"/>
      <c r="C22" s="47"/>
      <c r="D22" s="47"/>
      <c r="E22" s="47"/>
      <c r="F22" s="47"/>
      <c r="G22" s="48"/>
      <c r="H22" s="48"/>
    </row>
    <row r="23" spans="1:8">
      <c r="A23" s="14">
        <v>13</v>
      </c>
      <c r="B23" s="54"/>
      <c r="C23" s="70" t="s">
        <v>127</v>
      </c>
      <c r="D23" s="15">
        <v>1</v>
      </c>
      <c r="E23" s="19" t="s">
        <v>41</v>
      </c>
      <c r="F23" s="19">
        <v>1</v>
      </c>
      <c r="G23" s="52">
        <v>0</v>
      </c>
      <c r="H23" s="53">
        <f>D23*F23*G23</f>
        <v>0</v>
      </c>
    </row>
    <row r="24" spans="1:8">
      <c r="A24" s="14">
        <v>14</v>
      </c>
      <c r="B24" s="71" t="s">
        <v>128</v>
      </c>
      <c r="C24" s="70" t="s">
        <v>129</v>
      </c>
      <c r="D24" s="15">
        <v>1</v>
      </c>
      <c r="E24" s="19" t="s">
        <v>89</v>
      </c>
      <c r="F24" s="19">
        <v>1</v>
      </c>
      <c r="G24" s="52">
        <v>0</v>
      </c>
      <c r="H24" s="53">
        <f t="shared" ref="H24:H35" si="2">D24*F24*G24</f>
        <v>0</v>
      </c>
    </row>
    <row r="25" spans="1:8">
      <c r="A25" s="14">
        <v>15</v>
      </c>
      <c r="B25" s="71"/>
      <c r="C25" s="70" t="s">
        <v>130</v>
      </c>
      <c r="D25" s="15">
        <v>2</v>
      </c>
      <c r="E25" s="19" t="s">
        <v>89</v>
      </c>
      <c r="F25" s="19">
        <v>1</v>
      </c>
      <c r="G25" s="52">
        <v>0</v>
      </c>
      <c r="H25" s="53">
        <f t="shared" si="2"/>
        <v>0</v>
      </c>
    </row>
    <row r="26" spans="1:8">
      <c r="A26" s="14">
        <v>16</v>
      </c>
      <c r="B26" s="71"/>
      <c r="C26" s="70" t="s">
        <v>131</v>
      </c>
      <c r="D26" s="15">
        <v>4</v>
      </c>
      <c r="E26" s="19" t="s">
        <v>89</v>
      </c>
      <c r="F26" s="19">
        <v>1</v>
      </c>
      <c r="G26" s="52">
        <v>0</v>
      </c>
      <c r="H26" s="53">
        <f t="shared" si="2"/>
        <v>0</v>
      </c>
    </row>
    <row r="27" spans="1:8">
      <c r="A27" s="14">
        <v>17</v>
      </c>
      <c r="B27" s="71" t="s">
        <v>132</v>
      </c>
      <c r="C27" s="70" t="s">
        <v>132</v>
      </c>
      <c r="D27" s="15">
        <v>3</v>
      </c>
      <c r="E27" s="19" t="s">
        <v>89</v>
      </c>
      <c r="F27" s="19">
        <v>1</v>
      </c>
      <c r="G27" s="52">
        <v>2500</v>
      </c>
      <c r="H27" s="53">
        <f t="shared" si="2"/>
        <v>7500</v>
      </c>
    </row>
    <row r="28" spans="1:8">
      <c r="A28" s="14">
        <v>18</v>
      </c>
      <c r="B28" s="49" t="s">
        <v>133</v>
      </c>
      <c r="C28" s="72" t="s">
        <v>134</v>
      </c>
      <c r="D28" s="73">
        <v>1</v>
      </c>
      <c r="E28" s="74" t="s">
        <v>135</v>
      </c>
      <c r="F28" s="74">
        <v>1</v>
      </c>
      <c r="G28" s="52">
        <v>1907.72</v>
      </c>
      <c r="H28" s="53">
        <f t="shared" si="2"/>
        <v>1907.72</v>
      </c>
    </row>
    <row r="29" spans="1:8">
      <c r="A29" s="14">
        <v>19</v>
      </c>
      <c r="B29" s="49" t="s">
        <v>136</v>
      </c>
      <c r="C29" s="72"/>
      <c r="D29" s="73">
        <v>40</v>
      </c>
      <c r="E29" s="74" t="s">
        <v>54</v>
      </c>
      <c r="F29" s="74">
        <v>1</v>
      </c>
      <c r="G29" s="52">
        <v>33</v>
      </c>
      <c r="H29" s="53">
        <f t="shared" si="2"/>
        <v>1320</v>
      </c>
    </row>
    <row r="30" spans="1:8">
      <c r="A30" s="14">
        <v>20</v>
      </c>
      <c r="B30" s="49" t="s">
        <v>137</v>
      </c>
      <c r="C30" s="72"/>
      <c r="D30" s="73">
        <v>8</v>
      </c>
      <c r="E30" s="74" t="s">
        <v>54</v>
      </c>
      <c r="F30" s="74">
        <v>1</v>
      </c>
      <c r="G30" s="52">
        <v>134</v>
      </c>
      <c r="H30" s="53">
        <f t="shared" si="2"/>
        <v>1072</v>
      </c>
    </row>
    <row r="31" spans="1:8">
      <c r="A31" s="14">
        <v>21</v>
      </c>
      <c r="B31" s="49" t="s">
        <v>138</v>
      </c>
      <c r="C31" s="72"/>
      <c r="D31" s="73">
        <v>12</v>
      </c>
      <c r="E31" s="74" t="s">
        <v>139</v>
      </c>
      <c r="F31" s="74">
        <v>1</v>
      </c>
      <c r="G31" s="52">
        <v>158</v>
      </c>
      <c r="H31" s="53">
        <f t="shared" si="2"/>
        <v>1896</v>
      </c>
    </row>
    <row r="32" spans="1:8">
      <c r="A32" s="14">
        <v>22</v>
      </c>
      <c r="B32" s="49" t="s">
        <v>140</v>
      </c>
      <c r="C32" s="72"/>
      <c r="D32" s="73">
        <v>1</v>
      </c>
      <c r="E32" s="74" t="s">
        <v>135</v>
      </c>
      <c r="F32" s="74">
        <v>1</v>
      </c>
      <c r="G32" s="52">
        <v>50000</v>
      </c>
      <c r="H32" s="53">
        <f t="shared" si="2"/>
        <v>50000</v>
      </c>
    </row>
    <row r="33" spans="1:8">
      <c r="A33" s="14">
        <v>23</v>
      </c>
      <c r="B33" s="49" t="s">
        <v>141</v>
      </c>
      <c r="C33" s="72"/>
      <c r="D33" s="73">
        <v>1</v>
      </c>
      <c r="E33" s="74" t="s">
        <v>135</v>
      </c>
      <c r="F33" s="74">
        <v>1</v>
      </c>
      <c r="G33" s="52">
        <v>5600</v>
      </c>
      <c r="H33" s="53">
        <f t="shared" si="2"/>
        <v>5600</v>
      </c>
    </row>
    <row r="34" spans="1:8">
      <c r="A34" s="14">
        <v>24</v>
      </c>
      <c r="B34" s="49" t="s">
        <v>142</v>
      </c>
      <c r="C34" s="72" t="s">
        <v>143</v>
      </c>
      <c r="D34" s="73">
        <v>1</v>
      </c>
      <c r="E34" s="74" t="s">
        <v>135</v>
      </c>
      <c r="F34" s="74">
        <v>1</v>
      </c>
      <c r="G34" s="46">
        <v>3200</v>
      </c>
      <c r="H34" s="53">
        <f t="shared" si="2"/>
        <v>3200</v>
      </c>
    </row>
    <row r="35" spans="1:8">
      <c r="A35" s="14">
        <v>25</v>
      </c>
      <c r="B35" s="49" t="s">
        <v>144</v>
      </c>
      <c r="C35" s="72" t="s">
        <v>145</v>
      </c>
      <c r="D35" s="73">
        <v>1</v>
      </c>
      <c r="E35" s="74" t="s">
        <v>135</v>
      </c>
      <c r="F35" s="74">
        <v>1</v>
      </c>
      <c r="G35" s="46">
        <v>5000</v>
      </c>
      <c r="H35" s="53">
        <f t="shared" si="2"/>
        <v>5000</v>
      </c>
    </row>
    <row r="36" s="39" customFormat="1" spans="1:8">
      <c r="A36" s="45"/>
      <c r="B36" s="55" t="s">
        <v>47</v>
      </c>
      <c r="C36" s="55"/>
      <c r="D36" s="55"/>
      <c r="E36" s="55"/>
      <c r="F36" s="55"/>
      <c r="G36" s="75"/>
      <c r="H36" s="57">
        <f>SUM(H23:H35)</f>
        <v>77495.72</v>
      </c>
    </row>
    <row r="37" s="39" customFormat="1" spans="1:8">
      <c r="A37" s="76" t="s">
        <v>146</v>
      </c>
      <c r="B37" s="77"/>
      <c r="C37" s="77"/>
      <c r="D37" s="77"/>
      <c r="E37" s="77"/>
      <c r="F37" s="78"/>
      <c r="G37" s="79">
        <v>0.1</v>
      </c>
      <c r="H37" s="57">
        <f>(H36+H21+H17+H13+H6)*10%</f>
        <v>19227.372</v>
      </c>
    </row>
    <row r="38" s="39" customFormat="1" spans="1:8">
      <c r="A38" s="45"/>
      <c r="B38" s="55" t="s">
        <v>49</v>
      </c>
      <c r="C38" s="55"/>
      <c r="D38" s="55"/>
      <c r="E38" s="55"/>
      <c r="F38" s="55"/>
      <c r="G38" s="75"/>
      <c r="H38" s="57">
        <f>(H36+H21+H17+H13+H6)+H37</f>
        <v>211501.092</v>
      </c>
    </row>
    <row r="39" spans="1:6">
      <c r="A39" s="80"/>
      <c r="B39" s="81"/>
      <c r="C39" s="81"/>
      <c r="D39" s="81"/>
      <c r="E39" s="81"/>
      <c r="F39" s="81"/>
    </row>
    <row r="40" spans="1:6">
      <c r="A40" s="80"/>
      <c r="B40" s="81"/>
      <c r="C40" s="81"/>
      <c r="D40" s="81"/>
      <c r="E40" s="81"/>
      <c r="F40" s="81"/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tabSelected="1" zoomScale="88" zoomScaleNormal="88" workbookViewId="0">
      <selection activeCell="B96" sqref="B96"/>
    </sheetView>
  </sheetViews>
  <sheetFormatPr defaultColWidth="10.6666666666667" defaultRowHeight="14.25"/>
  <cols>
    <col min="1" max="1" width="10.6666666666667" style="2"/>
    <col min="2" max="2" width="28.5" style="2" customWidth="1"/>
    <col min="3" max="3" width="49.5" style="2" customWidth="1"/>
    <col min="4" max="4" width="6.16666666666667" style="2" customWidth="1"/>
    <col min="5" max="5" width="7" style="2" customWidth="1"/>
    <col min="6" max="6" width="6.16666666666667" style="2" customWidth="1"/>
    <col min="7" max="8" width="10.6666666666667" style="2"/>
    <col min="9" max="9" width="7.33333333333333" style="2" customWidth="1"/>
    <col min="10" max="10" width="7.5" style="2" customWidth="1"/>
    <col min="11" max="11" width="6.5" style="2" customWidth="1"/>
    <col min="12" max="12" width="10.8333333333333" style="2" customWidth="1"/>
    <col min="13" max="13" width="12.3333333333333" style="2" customWidth="1"/>
    <col min="14" max="16384" width="10.6666666666667" style="2"/>
  </cols>
  <sheetData>
    <row r="1" spans="2:1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/>
    <row r="3" spans="1:13">
      <c r="A3" s="4" t="s">
        <v>11</v>
      </c>
      <c r="B3" s="4" t="s">
        <v>1</v>
      </c>
      <c r="C3" s="4" t="s">
        <v>12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22" t="s">
        <v>14</v>
      </c>
      <c r="J3" s="22" t="s">
        <v>15</v>
      </c>
      <c r="K3" s="22" t="s">
        <v>16</v>
      </c>
      <c r="L3" s="22" t="s">
        <v>17</v>
      </c>
      <c r="M3" s="22" t="s">
        <v>18</v>
      </c>
    </row>
    <row r="4" spans="1:13">
      <c r="A4" s="5"/>
      <c r="B4" s="4" t="s">
        <v>19</v>
      </c>
      <c r="C4" s="4"/>
      <c r="D4" s="4"/>
      <c r="E4" s="4"/>
      <c r="F4" s="4"/>
      <c r="G4" s="4"/>
      <c r="H4" s="4"/>
      <c r="I4" s="23"/>
      <c r="J4" s="23"/>
      <c r="K4" s="23"/>
      <c r="L4" s="23"/>
      <c r="M4" s="24"/>
    </row>
    <row r="5" ht="16.5" spans="1:13">
      <c r="A5" s="6" t="s">
        <v>20</v>
      </c>
      <c r="B5" s="6" t="s">
        <v>21</v>
      </c>
      <c r="C5" s="6" t="s">
        <v>22</v>
      </c>
      <c r="D5" s="7">
        <v>15</v>
      </c>
      <c r="E5" s="7" t="s">
        <v>24</v>
      </c>
      <c r="F5" s="7">
        <v>1</v>
      </c>
      <c r="G5" s="8">
        <v>280</v>
      </c>
      <c r="H5" s="9">
        <f t="shared" ref="H5:H74" si="0">D5*F5*G5</f>
        <v>4200</v>
      </c>
      <c r="I5" s="25">
        <v>15</v>
      </c>
      <c r="J5" s="25" t="s">
        <v>24</v>
      </c>
      <c r="K5" s="25">
        <v>1</v>
      </c>
      <c r="L5" s="26">
        <v>280</v>
      </c>
      <c r="M5" s="27">
        <f t="shared" ref="M5:M13" si="1">I5*K5*L5</f>
        <v>4200</v>
      </c>
    </row>
    <row r="6" ht="16.5" spans="1:13">
      <c r="A6" s="6"/>
      <c r="B6" s="6" t="s">
        <v>25</v>
      </c>
      <c r="C6" s="6" t="s">
        <v>22</v>
      </c>
      <c r="D6" s="7">
        <v>15</v>
      </c>
      <c r="E6" s="7" t="s">
        <v>24</v>
      </c>
      <c r="F6" s="7">
        <v>1</v>
      </c>
      <c r="G6" s="8">
        <v>220</v>
      </c>
      <c r="H6" s="9">
        <f t="shared" si="0"/>
        <v>3300</v>
      </c>
      <c r="I6" s="25">
        <v>15</v>
      </c>
      <c r="J6" s="25" t="s">
        <v>24</v>
      </c>
      <c r="K6" s="25">
        <v>1</v>
      </c>
      <c r="L6" s="26">
        <v>220</v>
      </c>
      <c r="M6" s="27">
        <f t="shared" si="1"/>
        <v>3300</v>
      </c>
    </row>
    <row r="7" ht="33" spans="1:13">
      <c r="A7" s="6" t="s">
        <v>27</v>
      </c>
      <c r="B7" s="10" t="s">
        <v>28</v>
      </c>
      <c r="C7" s="10" t="s">
        <v>29</v>
      </c>
      <c r="D7" s="7">
        <v>51.6</v>
      </c>
      <c r="E7" s="7" t="s">
        <v>24</v>
      </c>
      <c r="F7" s="7">
        <v>1</v>
      </c>
      <c r="G7" s="8">
        <v>240</v>
      </c>
      <c r="H7" s="9">
        <f t="shared" si="0"/>
        <v>12384</v>
      </c>
      <c r="I7" s="25">
        <v>51.6</v>
      </c>
      <c r="J7" s="25" t="s">
        <v>24</v>
      </c>
      <c r="K7" s="25">
        <v>1</v>
      </c>
      <c r="L7" s="26">
        <v>240</v>
      </c>
      <c r="M7" s="27">
        <f t="shared" si="1"/>
        <v>12384</v>
      </c>
    </row>
    <row r="8" ht="16.5" spans="1:13">
      <c r="A8" s="6"/>
      <c r="B8" s="10" t="s">
        <v>31</v>
      </c>
      <c r="C8" s="6" t="s">
        <v>32</v>
      </c>
      <c r="D8" s="7">
        <v>120</v>
      </c>
      <c r="E8" s="7" t="s">
        <v>24</v>
      </c>
      <c r="F8" s="7">
        <v>1</v>
      </c>
      <c r="G8" s="8">
        <v>32</v>
      </c>
      <c r="H8" s="9">
        <f t="shared" si="0"/>
        <v>3840</v>
      </c>
      <c r="I8" s="25">
        <v>120</v>
      </c>
      <c r="J8" s="25" t="s">
        <v>24</v>
      </c>
      <c r="K8" s="25">
        <v>1</v>
      </c>
      <c r="L8" s="26">
        <v>32</v>
      </c>
      <c r="M8" s="27">
        <f t="shared" si="1"/>
        <v>3840</v>
      </c>
    </row>
    <row r="9" ht="16.5" spans="1:13">
      <c r="A9" s="6"/>
      <c r="B9" s="10" t="s">
        <v>34</v>
      </c>
      <c r="C9" s="6" t="s">
        <v>35</v>
      </c>
      <c r="D9" s="7">
        <v>13</v>
      </c>
      <c r="E9" s="7" t="s">
        <v>37</v>
      </c>
      <c r="F9" s="7">
        <v>1</v>
      </c>
      <c r="G9" s="8">
        <v>560</v>
      </c>
      <c r="H9" s="9">
        <f t="shared" si="0"/>
        <v>7280</v>
      </c>
      <c r="I9" s="25">
        <v>13</v>
      </c>
      <c r="J9" s="25" t="s">
        <v>37</v>
      </c>
      <c r="K9" s="25">
        <v>1</v>
      </c>
      <c r="L9" s="26">
        <v>560</v>
      </c>
      <c r="M9" s="27">
        <f t="shared" si="1"/>
        <v>7280</v>
      </c>
    </row>
    <row r="10" ht="16.5" spans="1:13">
      <c r="A10" s="6"/>
      <c r="B10" s="10" t="s">
        <v>38</v>
      </c>
      <c r="C10" s="6" t="s">
        <v>39</v>
      </c>
      <c r="D10" s="7">
        <v>1</v>
      </c>
      <c r="E10" s="7" t="s">
        <v>41</v>
      </c>
      <c r="F10" s="7">
        <v>1</v>
      </c>
      <c r="G10" s="8">
        <v>8000</v>
      </c>
      <c r="H10" s="9">
        <f t="shared" si="0"/>
        <v>8000</v>
      </c>
      <c r="I10" s="25">
        <v>1</v>
      </c>
      <c r="J10" s="25" t="s">
        <v>41</v>
      </c>
      <c r="K10" s="25">
        <v>1</v>
      </c>
      <c r="L10" s="26">
        <v>8000</v>
      </c>
      <c r="M10" s="27">
        <f t="shared" si="1"/>
        <v>8000</v>
      </c>
    </row>
    <row r="11" ht="16.5" spans="1:13">
      <c r="A11" s="6" t="s">
        <v>42</v>
      </c>
      <c r="B11" s="6" t="s">
        <v>43</v>
      </c>
      <c r="C11" s="6"/>
      <c r="D11" s="7">
        <v>1</v>
      </c>
      <c r="E11" s="7" t="s">
        <v>44</v>
      </c>
      <c r="F11" s="7">
        <v>1</v>
      </c>
      <c r="G11" s="8">
        <v>6000</v>
      </c>
      <c r="H11" s="9">
        <f t="shared" si="0"/>
        <v>6000</v>
      </c>
      <c r="I11" s="25">
        <v>1</v>
      </c>
      <c r="J11" s="25" t="s">
        <v>44</v>
      </c>
      <c r="K11" s="25">
        <v>1</v>
      </c>
      <c r="L11" s="26">
        <v>6000</v>
      </c>
      <c r="M11" s="27">
        <f t="shared" si="1"/>
        <v>6000</v>
      </c>
    </row>
    <row r="12" ht="16.5" spans="1:13">
      <c r="A12" s="6"/>
      <c r="B12" s="6" t="s">
        <v>45</v>
      </c>
      <c r="C12" s="6"/>
      <c r="D12" s="7">
        <v>24</v>
      </c>
      <c r="E12" s="7" t="s">
        <v>46</v>
      </c>
      <c r="F12" s="7">
        <v>1</v>
      </c>
      <c r="G12" s="8">
        <v>400</v>
      </c>
      <c r="H12" s="9">
        <f t="shared" si="0"/>
        <v>9600</v>
      </c>
      <c r="I12" s="25">
        <v>24</v>
      </c>
      <c r="J12" s="25" t="s">
        <v>46</v>
      </c>
      <c r="K12" s="25">
        <v>1</v>
      </c>
      <c r="L12" s="26">
        <v>400</v>
      </c>
      <c r="M12" s="27">
        <f t="shared" si="1"/>
        <v>9600</v>
      </c>
    </row>
    <row r="13" ht="16.5" spans="1:13">
      <c r="A13" s="5" t="s">
        <v>101</v>
      </c>
      <c r="B13" s="11" t="s">
        <v>102</v>
      </c>
      <c r="C13" s="11" t="s">
        <v>147</v>
      </c>
      <c r="D13" s="7">
        <v>1</v>
      </c>
      <c r="E13" s="6" t="s">
        <v>54</v>
      </c>
      <c r="F13" s="6">
        <v>1</v>
      </c>
      <c r="G13" s="8">
        <v>60000</v>
      </c>
      <c r="H13" s="9">
        <f t="shared" si="0"/>
        <v>60000</v>
      </c>
      <c r="I13" s="25">
        <v>1</v>
      </c>
      <c r="J13" s="28" t="s">
        <v>54</v>
      </c>
      <c r="K13" s="28">
        <v>1</v>
      </c>
      <c r="L13" s="26">
        <v>60000</v>
      </c>
      <c r="M13" s="27">
        <f t="shared" si="1"/>
        <v>60000</v>
      </c>
    </row>
    <row r="14" ht="16.5" spans="1:13">
      <c r="A14" s="5"/>
      <c r="B14" s="11" t="s">
        <v>104</v>
      </c>
      <c r="C14" s="11"/>
      <c r="D14" s="7">
        <v>4</v>
      </c>
      <c r="E14" s="6" t="s">
        <v>54</v>
      </c>
      <c r="F14" s="6">
        <v>1</v>
      </c>
      <c r="G14" s="8">
        <v>6000</v>
      </c>
      <c r="H14" s="9">
        <f t="shared" si="0"/>
        <v>24000</v>
      </c>
      <c r="I14" s="25">
        <v>3</v>
      </c>
      <c r="J14" s="28" t="s">
        <v>54</v>
      </c>
      <c r="K14" s="28">
        <v>1</v>
      </c>
      <c r="L14" s="26">
        <v>6000</v>
      </c>
      <c r="M14" s="27">
        <f t="shared" ref="M14:M76" si="2">I14*K14*L14</f>
        <v>18000</v>
      </c>
    </row>
    <row r="15" ht="16.5" spans="1:13">
      <c r="A15" s="5" t="s">
        <v>105</v>
      </c>
      <c r="B15" s="6" t="s">
        <v>106</v>
      </c>
      <c r="C15" s="11" t="s">
        <v>107</v>
      </c>
      <c r="D15" s="12">
        <v>2</v>
      </c>
      <c r="E15" s="6" t="s">
        <v>89</v>
      </c>
      <c r="F15" s="13">
        <v>1</v>
      </c>
      <c r="G15" s="8">
        <v>3000</v>
      </c>
      <c r="H15" s="9">
        <f t="shared" si="0"/>
        <v>6000</v>
      </c>
      <c r="I15" s="29">
        <v>2</v>
      </c>
      <c r="J15" s="28" t="s">
        <v>89</v>
      </c>
      <c r="K15" s="30">
        <v>1</v>
      </c>
      <c r="L15" s="26">
        <v>3000</v>
      </c>
      <c r="M15" s="27">
        <f t="shared" si="2"/>
        <v>6000</v>
      </c>
    </row>
    <row r="16" ht="16.5" spans="1:13">
      <c r="A16" s="5"/>
      <c r="B16" s="6" t="s">
        <v>108</v>
      </c>
      <c r="C16" s="11" t="s">
        <v>109</v>
      </c>
      <c r="D16" s="12">
        <v>2</v>
      </c>
      <c r="E16" s="6" t="s">
        <v>89</v>
      </c>
      <c r="F16" s="13">
        <v>1</v>
      </c>
      <c r="G16" s="8">
        <v>3500</v>
      </c>
      <c r="H16" s="9">
        <f t="shared" si="0"/>
        <v>7000</v>
      </c>
      <c r="I16" s="29">
        <v>2</v>
      </c>
      <c r="J16" s="28" t="s">
        <v>89</v>
      </c>
      <c r="K16" s="30">
        <v>1</v>
      </c>
      <c r="L16" s="26">
        <v>3500</v>
      </c>
      <c r="M16" s="27">
        <f t="shared" si="2"/>
        <v>7000</v>
      </c>
    </row>
    <row r="17" ht="16.5" spans="1:13">
      <c r="A17" s="5"/>
      <c r="B17" s="6" t="s">
        <v>110</v>
      </c>
      <c r="C17" s="11" t="s">
        <v>111</v>
      </c>
      <c r="D17" s="12">
        <v>1</v>
      </c>
      <c r="E17" s="6" t="s">
        <v>89</v>
      </c>
      <c r="F17" s="13">
        <v>1</v>
      </c>
      <c r="G17" s="8">
        <v>2000</v>
      </c>
      <c r="H17" s="9">
        <f t="shared" si="0"/>
        <v>2000</v>
      </c>
      <c r="I17" s="29">
        <v>1</v>
      </c>
      <c r="J17" s="28" t="s">
        <v>89</v>
      </c>
      <c r="K17" s="30">
        <v>1</v>
      </c>
      <c r="L17" s="26">
        <v>2000</v>
      </c>
      <c r="M17" s="27">
        <f t="shared" si="2"/>
        <v>2000</v>
      </c>
    </row>
    <row r="18" ht="16.5" spans="1:13">
      <c r="A18" s="5"/>
      <c r="B18" s="6" t="s">
        <v>148</v>
      </c>
      <c r="C18" s="11" t="s">
        <v>113</v>
      </c>
      <c r="D18" s="12">
        <v>4</v>
      </c>
      <c r="E18" s="6" t="s">
        <v>89</v>
      </c>
      <c r="F18" s="13">
        <v>1</v>
      </c>
      <c r="G18" s="8">
        <v>120</v>
      </c>
      <c r="H18" s="9">
        <f t="shared" si="0"/>
        <v>480</v>
      </c>
      <c r="I18" s="29">
        <v>4</v>
      </c>
      <c r="J18" s="28" t="s">
        <v>89</v>
      </c>
      <c r="K18" s="30">
        <v>1</v>
      </c>
      <c r="L18" s="26">
        <v>120</v>
      </c>
      <c r="M18" s="27">
        <f t="shared" si="2"/>
        <v>480</v>
      </c>
    </row>
    <row r="19" ht="33" spans="1:13">
      <c r="A19" s="5"/>
      <c r="B19" s="6" t="s">
        <v>114</v>
      </c>
      <c r="C19" s="11" t="s">
        <v>115</v>
      </c>
      <c r="D19" s="12">
        <v>1</v>
      </c>
      <c r="E19" s="6" t="s">
        <v>89</v>
      </c>
      <c r="F19" s="13">
        <v>1</v>
      </c>
      <c r="G19" s="8">
        <v>8000</v>
      </c>
      <c r="H19" s="9">
        <f t="shared" si="0"/>
        <v>8000</v>
      </c>
      <c r="I19" s="29">
        <v>1</v>
      </c>
      <c r="J19" s="28" t="s">
        <v>89</v>
      </c>
      <c r="K19" s="30">
        <v>1</v>
      </c>
      <c r="L19" s="26">
        <v>8000</v>
      </c>
      <c r="M19" s="27">
        <f t="shared" si="2"/>
        <v>8000</v>
      </c>
    </row>
    <row r="20" ht="16.5" spans="1:13">
      <c r="A20" s="5" t="s">
        <v>117</v>
      </c>
      <c r="B20" s="6" t="s">
        <v>117</v>
      </c>
      <c r="C20" s="11" t="s">
        <v>118</v>
      </c>
      <c r="D20" s="14">
        <v>6</v>
      </c>
      <c r="E20" s="14" t="s">
        <v>89</v>
      </c>
      <c r="F20" s="15">
        <v>1</v>
      </c>
      <c r="G20" s="16">
        <v>350</v>
      </c>
      <c r="H20" s="9">
        <v>1400</v>
      </c>
      <c r="I20" s="28">
        <v>6</v>
      </c>
      <c r="J20" s="28" t="s">
        <v>89</v>
      </c>
      <c r="K20" s="30">
        <v>1</v>
      </c>
      <c r="L20" s="26">
        <v>350</v>
      </c>
      <c r="M20" s="27">
        <f t="shared" si="2"/>
        <v>2100</v>
      </c>
    </row>
    <row r="21" ht="16.5" spans="1:13">
      <c r="A21" s="5"/>
      <c r="B21" s="6" t="s">
        <v>119</v>
      </c>
      <c r="C21" s="11" t="s">
        <v>120</v>
      </c>
      <c r="D21" s="14">
        <v>6</v>
      </c>
      <c r="E21" s="14" t="s">
        <v>89</v>
      </c>
      <c r="F21" s="15">
        <v>1</v>
      </c>
      <c r="G21" s="16">
        <v>80</v>
      </c>
      <c r="H21" s="17">
        <v>320</v>
      </c>
      <c r="I21" s="28">
        <v>6</v>
      </c>
      <c r="J21" s="28" t="s">
        <v>89</v>
      </c>
      <c r="K21" s="30">
        <v>1</v>
      </c>
      <c r="L21" s="26">
        <v>80</v>
      </c>
      <c r="M21" s="27">
        <f t="shared" si="2"/>
        <v>480</v>
      </c>
    </row>
    <row r="22" ht="16.5" spans="1:13">
      <c r="A22" s="5"/>
      <c r="B22" s="6" t="s">
        <v>132</v>
      </c>
      <c r="C22" s="11"/>
      <c r="D22" s="14">
        <v>3</v>
      </c>
      <c r="E22" s="14" t="s">
        <v>89</v>
      </c>
      <c r="F22" s="15">
        <v>1</v>
      </c>
      <c r="G22" s="16">
        <v>2500</v>
      </c>
      <c r="H22" s="17">
        <f t="shared" si="0"/>
        <v>7500</v>
      </c>
      <c r="I22" s="28">
        <v>3</v>
      </c>
      <c r="J22" s="28" t="s">
        <v>89</v>
      </c>
      <c r="K22" s="30">
        <v>1</v>
      </c>
      <c r="L22" s="26">
        <v>2500</v>
      </c>
      <c r="M22" s="27">
        <f t="shared" si="2"/>
        <v>7500</v>
      </c>
    </row>
    <row r="23" ht="16.5" spans="1:13">
      <c r="A23" s="5" t="s">
        <v>149</v>
      </c>
      <c r="B23" s="6" t="s">
        <v>150</v>
      </c>
      <c r="C23" s="18"/>
      <c r="D23" s="14">
        <v>23</v>
      </c>
      <c r="E23" s="14" t="s">
        <v>54</v>
      </c>
      <c r="F23" s="19">
        <v>1</v>
      </c>
      <c r="G23" s="16">
        <v>230</v>
      </c>
      <c r="H23" s="17">
        <f t="shared" si="0"/>
        <v>5290</v>
      </c>
      <c r="I23" s="28">
        <v>25</v>
      </c>
      <c r="J23" s="28" t="s">
        <v>54</v>
      </c>
      <c r="K23" s="28">
        <v>1</v>
      </c>
      <c r="L23" s="26">
        <v>192</v>
      </c>
      <c r="M23" s="27">
        <f t="shared" si="2"/>
        <v>4800</v>
      </c>
    </row>
    <row r="24" ht="16.5" spans="1:13">
      <c r="A24" s="5"/>
      <c r="B24" s="6" t="s">
        <v>151</v>
      </c>
      <c r="C24" s="18"/>
      <c r="D24" s="14"/>
      <c r="E24" s="14"/>
      <c r="F24" s="19"/>
      <c r="G24" s="20"/>
      <c r="H24" s="17">
        <f t="shared" si="0"/>
        <v>0</v>
      </c>
      <c r="I24" s="28">
        <v>48</v>
      </c>
      <c r="J24" s="28" t="s">
        <v>54</v>
      </c>
      <c r="K24" s="28">
        <v>1</v>
      </c>
      <c r="L24" s="26">
        <v>9</v>
      </c>
      <c r="M24" s="27">
        <f t="shared" si="2"/>
        <v>432</v>
      </c>
    </row>
    <row r="25" ht="16.5" spans="1:13">
      <c r="A25" s="5"/>
      <c r="B25" s="6" t="s">
        <v>152</v>
      </c>
      <c r="C25" s="18"/>
      <c r="D25" s="14"/>
      <c r="E25" s="14"/>
      <c r="F25" s="19"/>
      <c r="G25" s="20"/>
      <c r="H25" s="17">
        <f t="shared" si="0"/>
        <v>0</v>
      </c>
      <c r="I25" s="28">
        <v>20</v>
      </c>
      <c r="J25" s="28" t="s">
        <v>54</v>
      </c>
      <c r="K25" s="28">
        <v>1</v>
      </c>
      <c r="L25" s="26">
        <v>17</v>
      </c>
      <c r="M25" s="27">
        <f t="shared" si="2"/>
        <v>340</v>
      </c>
    </row>
    <row r="26" ht="16.5" spans="1:13">
      <c r="A26" s="5"/>
      <c r="B26" s="6" t="s">
        <v>124</v>
      </c>
      <c r="C26" s="18"/>
      <c r="D26" s="14">
        <v>4</v>
      </c>
      <c r="E26" s="14" t="s">
        <v>54</v>
      </c>
      <c r="F26" s="19">
        <v>1</v>
      </c>
      <c r="G26" s="16">
        <v>72</v>
      </c>
      <c r="H26" s="17">
        <f t="shared" si="0"/>
        <v>288</v>
      </c>
      <c r="I26" s="28">
        <v>4</v>
      </c>
      <c r="J26" s="28" t="s">
        <v>54</v>
      </c>
      <c r="K26" s="28">
        <v>1</v>
      </c>
      <c r="L26" s="26">
        <v>72</v>
      </c>
      <c r="M26" s="27">
        <f t="shared" si="2"/>
        <v>288</v>
      </c>
    </row>
    <row r="27" ht="16.5" spans="1:13">
      <c r="A27" s="5"/>
      <c r="B27" s="6" t="s">
        <v>153</v>
      </c>
      <c r="C27" s="18"/>
      <c r="D27" s="15">
        <v>12</v>
      </c>
      <c r="E27" s="19" t="s">
        <v>139</v>
      </c>
      <c r="F27" s="19">
        <v>1</v>
      </c>
      <c r="G27" s="16">
        <v>158</v>
      </c>
      <c r="H27" s="17">
        <f t="shared" si="0"/>
        <v>1896</v>
      </c>
      <c r="I27" s="28">
        <v>12</v>
      </c>
      <c r="J27" s="28" t="s">
        <v>54</v>
      </c>
      <c r="K27" s="28">
        <v>1</v>
      </c>
      <c r="L27" s="26">
        <v>158</v>
      </c>
      <c r="M27" s="27">
        <f t="shared" si="2"/>
        <v>1896</v>
      </c>
    </row>
    <row r="28" ht="16.5" spans="1:13">
      <c r="A28" s="5"/>
      <c r="B28" s="6" t="s">
        <v>154</v>
      </c>
      <c r="C28" s="18"/>
      <c r="D28" s="14">
        <v>8</v>
      </c>
      <c r="E28" s="14" t="s">
        <v>54</v>
      </c>
      <c r="F28" s="19">
        <v>1</v>
      </c>
      <c r="G28" s="16">
        <v>134</v>
      </c>
      <c r="H28" s="17">
        <f t="shared" si="0"/>
        <v>1072</v>
      </c>
      <c r="I28" s="28">
        <v>8</v>
      </c>
      <c r="J28" s="28" t="s">
        <v>54</v>
      </c>
      <c r="K28" s="28">
        <v>1</v>
      </c>
      <c r="L28" s="26">
        <v>134</v>
      </c>
      <c r="M28" s="27">
        <f t="shared" si="2"/>
        <v>1072</v>
      </c>
    </row>
    <row r="29" ht="16.5" spans="1:13">
      <c r="A29" s="5"/>
      <c r="B29" s="6" t="s">
        <v>155</v>
      </c>
      <c r="C29" s="18"/>
      <c r="D29" s="14"/>
      <c r="E29" s="14"/>
      <c r="F29" s="19"/>
      <c r="G29" s="20"/>
      <c r="H29" s="17">
        <f t="shared" si="0"/>
        <v>0</v>
      </c>
      <c r="I29" s="28">
        <v>9</v>
      </c>
      <c r="J29" s="28" t="s">
        <v>54</v>
      </c>
      <c r="K29" s="28">
        <v>1</v>
      </c>
      <c r="L29" s="26">
        <v>37.2</v>
      </c>
      <c r="M29" s="27">
        <f t="shared" si="2"/>
        <v>334.8</v>
      </c>
    </row>
    <row r="30" ht="16.5" spans="1:13">
      <c r="A30" s="5"/>
      <c r="B30" s="6" t="s">
        <v>133</v>
      </c>
      <c r="C30" s="18" t="s">
        <v>134</v>
      </c>
      <c r="D30" s="14">
        <v>1</v>
      </c>
      <c r="E30" s="14" t="s">
        <v>135</v>
      </c>
      <c r="F30" s="19">
        <v>1</v>
      </c>
      <c r="G30" s="16">
        <v>1907.72</v>
      </c>
      <c r="H30" s="17">
        <f t="shared" si="0"/>
        <v>1907.72</v>
      </c>
      <c r="I30" s="28">
        <v>1</v>
      </c>
      <c r="J30" s="28" t="s">
        <v>54</v>
      </c>
      <c r="K30" s="28">
        <v>1</v>
      </c>
      <c r="L30" s="26">
        <v>1908</v>
      </c>
      <c r="M30" s="27">
        <f t="shared" si="2"/>
        <v>1908</v>
      </c>
    </row>
    <row r="31" ht="16.5" spans="1:13">
      <c r="A31" s="5"/>
      <c r="B31" s="6" t="s">
        <v>156</v>
      </c>
      <c r="C31" s="18"/>
      <c r="D31" s="14"/>
      <c r="E31" s="14"/>
      <c r="F31" s="19"/>
      <c r="G31" s="20"/>
      <c r="H31" s="17">
        <f t="shared" si="0"/>
        <v>0</v>
      </c>
      <c r="I31" s="28">
        <v>8</v>
      </c>
      <c r="J31" s="28" t="s">
        <v>54</v>
      </c>
      <c r="K31" s="28">
        <v>1</v>
      </c>
      <c r="L31" s="26">
        <v>175</v>
      </c>
      <c r="M31" s="27">
        <f t="shared" si="2"/>
        <v>1400</v>
      </c>
    </row>
    <row r="32" ht="16.5" spans="1:13">
      <c r="A32" s="5"/>
      <c r="B32" s="6" t="s">
        <v>157</v>
      </c>
      <c r="C32" s="18"/>
      <c r="D32" s="14"/>
      <c r="E32" s="14"/>
      <c r="F32" s="19"/>
      <c r="G32" s="20"/>
      <c r="H32" s="17">
        <f t="shared" si="0"/>
        <v>0</v>
      </c>
      <c r="I32" s="28">
        <v>25</v>
      </c>
      <c r="J32" s="28" t="s">
        <v>54</v>
      </c>
      <c r="K32" s="28">
        <v>1</v>
      </c>
      <c r="L32" s="26">
        <v>25</v>
      </c>
      <c r="M32" s="27">
        <f t="shared" si="2"/>
        <v>625</v>
      </c>
    </row>
    <row r="33" ht="16.5" spans="1:13">
      <c r="A33" s="5"/>
      <c r="B33" s="6" t="s">
        <v>136</v>
      </c>
      <c r="C33" s="11"/>
      <c r="D33" s="14">
        <v>40</v>
      </c>
      <c r="E33" s="14" t="s">
        <v>54</v>
      </c>
      <c r="F33" s="19">
        <v>1</v>
      </c>
      <c r="G33" s="16">
        <v>33</v>
      </c>
      <c r="H33" s="17">
        <f t="shared" si="0"/>
        <v>1320</v>
      </c>
      <c r="I33" s="28">
        <v>1</v>
      </c>
      <c r="J33" s="28" t="s">
        <v>54</v>
      </c>
      <c r="K33" s="28">
        <v>1</v>
      </c>
      <c r="L33" s="26">
        <v>1600</v>
      </c>
      <c r="M33" s="27">
        <f t="shared" si="2"/>
        <v>1600</v>
      </c>
    </row>
    <row r="34" ht="16.5" spans="1:13">
      <c r="A34" s="5" t="s">
        <v>158</v>
      </c>
      <c r="B34" s="11" t="s">
        <v>140</v>
      </c>
      <c r="C34" s="11"/>
      <c r="D34" s="14">
        <v>1</v>
      </c>
      <c r="E34" s="14" t="s">
        <v>135</v>
      </c>
      <c r="F34" s="19">
        <v>1</v>
      </c>
      <c r="G34" s="16">
        <v>50000</v>
      </c>
      <c r="H34" s="9">
        <f t="shared" si="0"/>
        <v>50000</v>
      </c>
      <c r="I34" s="30">
        <v>1</v>
      </c>
      <c r="J34" s="31" t="s">
        <v>135</v>
      </c>
      <c r="K34" s="31">
        <v>1</v>
      </c>
      <c r="L34" s="26">
        <v>7968</v>
      </c>
      <c r="M34" s="27">
        <f t="shared" si="2"/>
        <v>7968</v>
      </c>
    </row>
    <row r="35" ht="16.5" spans="1:13">
      <c r="A35" s="5"/>
      <c r="B35" s="11" t="s">
        <v>141</v>
      </c>
      <c r="C35" s="11"/>
      <c r="D35" s="14">
        <v>1</v>
      </c>
      <c r="E35" s="14" t="s">
        <v>135</v>
      </c>
      <c r="F35" s="19">
        <v>1</v>
      </c>
      <c r="G35" s="16">
        <v>5600</v>
      </c>
      <c r="H35" s="9">
        <f t="shared" si="0"/>
        <v>5600</v>
      </c>
      <c r="I35" s="30">
        <v>1</v>
      </c>
      <c r="J35" s="31" t="s">
        <v>135</v>
      </c>
      <c r="K35" s="31">
        <v>1</v>
      </c>
      <c r="L35" s="26">
        <v>5600</v>
      </c>
      <c r="M35" s="27">
        <f t="shared" si="2"/>
        <v>5600</v>
      </c>
    </row>
    <row r="36" ht="16.5" spans="1:13">
      <c r="A36" s="5"/>
      <c r="B36" s="11" t="s">
        <v>142</v>
      </c>
      <c r="C36" s="11" t="s">
        <v>143</v>
      </c>
      <c r="D36" s="15">
        <v>1</v>
      </c>
      <c r="E36" s="19" t="s">
        <v>135</v>
      </c>
      <c r="F36" s="19">
        <v>1</v>
      </c>
      <c r="G36" s="16">
        <v>3200</v>
      </c>
      <c r="H36" s="9">
        <f t="shared" si="0"/>
        <v>3200</v>
      </c>
      <c r="I36" s="30">
        <v>1</v>
      </c>
      <c r="J36" s="31" t="s">
        <v>135</v>
      </c>
      <c r="K36" s="31">
        <v>1</v>
      </c>
      <c r="L36" s="26">
        <v>0</v>
      </c>
      <c r="M36" s="27">
        <f t="shared" si="2"/>
        <v>0</v>
      </c>
    </row>
    <row r="37" ht="16.5" spans="1:13">
      <c r="A37" s="5"/>
      <c r="B37" s="11" t="s">
        <v>144</v>
      </c>
      <c r="C37" s="11" t="s">
        <v>145</v>
      </c>
      <c r="D37" s="15">
        <v>1</v>
      </c>
      <c r="E37" s="19" t="s">
        <v>135</v>
      </c>
      <c r="F37" s="19">
        <v>1</v>
      </c>
      <c r="G37" s="16">
        <v>5000</v>
      </c>
      <c r="H37" s="9">
        <f t="shared" si="0"/>
        <v>5000</v>
      </c>
      <c r="I37" s="30">
        <v>1</v>
      </c>
      <c r="J37" s="31" t="s">
        <v>135</v>
      </c>
      <c r="K37" s="31">
        <v>1</v>
      </c>
      <c r="L37" s="26">
        <v>5000</v>
      </c>
      <c r="M37" s="27">
        <f t="shared" si="2"/>
        <v>5000</v>
      </c>
    </row>
    <row r="38" ht="16.5" spans="1:13">
      <c r="A38" s="5" t="s">
        <v>51</v>
      </c>
      <c r="B38" s="11" t="s">
        <v>52</v>
      </c>
      <c r="C38" s="5"/>
      <c r="D38" s="15">
        <v>40</v>
      </c>
      <c r="E38" s="15" t="s">
        <v>24</v>
      </c>
      <c r="F38" s="15">
        <v>1</v>
      </c>
      <c r="G38" s="16">
        <v>600</v>
      </c>
      <c r="H38" s="9">
        <f t="shared" si="0"/>
        <v>24000</v>
      </c>
      <c r="I38" s="30">
        <v>40</v>
      </c>
      <c r="J38" s="30" t="s">
        <v>24</v>
      </c>
      <c r="K38" s="30">
        <v>1</v>
      </c>
      <c r="L38" s="26">
        <v>600</v>
      </c>
      <c r="M38" s="27">
        <f t="shared" si="2"/>
        <v>24000</v>
      </c>
    </row>
    <row r="39" ht="16.5" spans="1:13">
      <c r="A39" s="5"/>
      <c r="B39" s="11" t="s">
        <v>53</v>
      </c>
      <c r="C39" s="5"/>
      <c r="D39" s="14">
        <v>2</v>
      </c>
      <c r="E39" s="14" t="s">
        <v>54</v>
      </c>
      <c r="F39" s="14">
        <v>1</v>
      </c>
      <c r="G39" s="8">
        <v>1000</v>
      </c>
      <c r="H39" s="9">
        <f t="shared" si="0"/>
        <v>2000</v>
      </c>
      <c r="I39" s="30">
        <v>2</v>
      </c>
      <c r="J39" s="30" t="s">
        <v>54</v>
      </c>
      <c r="K39" s="30">
        <v>1</v>
      </c>
      <c r="L39" s="26">
        <v>1000</v>
      </c>
      <c r="M39" s="27">
        <f t="shared" si="2"/>
        <v>2000</v>
      </c>
    </row>
    <row r="40" ht="16.5" spans="1:13">
      <c r="A40" s="5"/>
      <c r="B40" s="11" t="s">
        <v>55</v>
      </c>
      <c r="C40" s="5"/>
      <c r="D40" s="14">
        <v>2</v>
      </c>
      <c r="E40" s="14" t="s">
        <v>54</v>
      </c>
      <c r="F40" s="14">
        <v>1</v>
      </c>
      <c r="G40" s="8">
        <v>8000</v>
      </c>
      <c r="H40" s="9">
        <f t="shared" si="0"/>
        <v>16000</v>
      </c>
      <c r="I40" s="30">
        <v>2</v>
      </c>
      <c r="J40" s="30" t="s">
        <v>54</v>
      </c>
      <c r="K40" s="30">
        <v>1</v>
      </c>
      <c r="L40" s="26">
        <v>8000</v>
      </c>
      <c r="M40" s="27">
        <f t="shared" si="2"/>
        <v>16000</v>
      </c>
    </row>
    <row r="41" ht="16.5" spans="1:13">
      <c r="A41" s="5"/>
      <c r="B41" s="11" t="s">
        <v>56</v>
      </c>
      <c r="C41" s="5"/>
      <c r="D41" s="14">
        <v>1</v>
      </c>
      <c r="E41" s="14" t="s">
        <v>54</v>
      </c>
      <c r="F41" s="14">
        <v>1</v>
      </c>
      <c r="G41" s="8">
        <v>1000</v>
      </c>
      <c r="H41" s="9">
        <f t="shared" si="0"/>
        <v>1000</v>
      </c>
      <c r="I41" s="30">
        <v>1</v>
      </c>
      <c r="J41" s="30" t="s">
        <v>54</v>
      </c>
      <c r="K41" s="30">
        <v>1</v>
      </c>
      <c r="L41" s="26">
        <v>1000</v>
      </c>
      <c r="M41" s="27">
        <f t="shared" si="2"/>
        <v>1000</v>
      </c>
    </row>
    <row r="42" ht="16.5" spans="1:13">
      <c r="A42" s="5"/>
      <c r="B42" s="11" t="s">
        <v>57</v>
      </c>
      <c r="C42" s="5"/>
      <c r="D42" s="14">
        <v>1</v>
      </c>
      <c r="E42" s="14" t="s">
        <v>54</v>
      </c>
      <c r="F42" s="14">
        <v>1</v>
      </c>
      <c r="G42" s="8">
        <v>500</v>
      </c>
      <c r="H42" s="9">
        <f t="shared" si="0"/>
        <v>500</v>
      </c>
      <c r="I42" s="30">
        <v>1</v>
      </c>
      <c r="J42" s="30" t="s">
        <v>54</v>
      </c>
      <c r="K42" s="30">
        <v>1</v>
      </c>
      <c r="L42" s="26">
        <v>500</v>
      </c>
      <c r="M42" s="27">
        <f t="shared" si="2"/>
        <v>500</v>
      </c>
    </row>
    <row r="43" ht="16.5" spans="1:13">
      <c r="A43" s="5"/>
      <c r="B43" s="11" t="s">
        <v>58</v>
      </c>
      <c r="C43" s="5"/>
      <c r="D43" s="14">
        <v>3</v>
      </c>
      <c r="E43" s="14" t="s">
        <v>54</v>
      </c>
      <c r="F43" s="14">
        <v>1</v>
      </c>
      <c r="G43" s="8">
        <v>1000</v>
      </c>
      <c r="H43" s="9">
        <f t="shared" si="0"/>
        <v>3000</v>
      </c>
      <c r="I43" s="30">
        <v>3</v>
      </c>
      <c r="J43" s="30" t="s">
        <v>54</v>
      </c>
      <c r="K43" s="30">
        <v>1</v>
      </c>
      <c r="L43" s="26">
        <v>1000</v>
      </c>
      <c r="M43" s="27">
        <f t="shared" si="2"/>
        <v>3000</v>
      </c>
    </row>
    <row r="44" ht="16.5" spans="1:13">
      <c r="A44" s="5"/>
      <c r="B44" s="11" t="s">
        <v>59</v>
      </c>
      <c r="C44" s="5"/>
      <c r="D44" s="14">
        <v>5</v>
      </c>
      <c r="E44" s="14" t="s">
        <v>54</v>
      </c>
      <c r="F44" s="14">
        <v>1</v>
      </c>
      <c r="G44" s="8">
        <v>600</v>
      </c>
      <c r="H44" s="9">
        <f t="shared" si="0"/>
        <v>3000</v>
      </c>
      <c r="I44" s="30">
        <v>5</v>
      </c>
      <c r="J44" s="30" t="s">
        <v>54</v>
      </c>
      <c r="K44" s="30">
        <v>1</v>
      </c>
      <c r="L44" s="26">
        <v>600</v>
      </c>
      <c r="M44" s="27">
        <f t="shared" si="2"/>
        <v>3000</v>
      </c>
    </row>
    <row r="45" ht="16.5" spans="1:13">
      <c r="A45" s="5"/>
      <c r="B45" s="11" t="s">
        <v>60</v>
      </c>
      <c r="C45" s="5"/>
      <c r="D45" s="14">
        <v>2</v>
      </c>
      <c r="E45" s="14" t="s">
        <v>54</v>
      </c>
      <c r="F45" s="14">
        <v>1</v>
      </c>
      <c r="G45" s="8">
        <v>500</v>
      </c>
      <c r="H45" s="9">
        <f t="shared" si="0"/>
        <v>1000</v>
      </c>
      <c r="I45" s="30">
        <v>2</v>
      </c>
      <c r="J45" s="30" t="s">
        <v>54</v>
      </c>
      <c r="K45" s="30">
        <v>1</v>
      </c>
      <c r="L45" s="26">
        <v>500</v>
      </c>
      <c r="M45" s="27">
        <f t="shared" si="2"/>
        <v>1000</v>
      </c>
    </row>
    <row r="46" ht="16.5" spans="1:13">
      <c r="A46" s="5"/>
      <c r="B46" s="11" t="s">
        <v>61</v>
      </c>
      <c r="C46" s="5"/>
      <c r="D46" s="14">
        <v>2</v>
      </c>
      <c r="E46" s="14" t="s">
        <v>54</v>
      </c>
      <c r="F46" s="14">
        <v>1</v>
      </c>
      <c r="G46" s="8">
        <v>600</v>
      </c>
      <c r="H46" s="9">
        <f t="shared" si="0"/>
        <v>1200</v>
      </c>
      <c r="I46" s="30">
        <v>2</v>
      </c>
      <c r="J46" s="30" t="s">
        <v>54</v>
      </c>
      <c r="K46" s="30">
        <v>1</v>
      </c>
      <c r="L46" s="26">
        <v>600</v>
      </c>
      <c r="M46" s="27">
        <f t="shared" si="2"/>
        <v>1200</v>
      </c>
    </row>
    <row r="47" ht="16.5" spans="1:13">
      <c r="A47" s="5"/>
      <c r="B47" s="11" t="s">
        <v>62</v>
      </c>
      <c r="C47" s="5"/>
      <c r="D47" s="14">
        <v>1</v>
      </c>
      <c r="E47" s="14" t="s">
        <v>54</v>
      </c>
      <c r="F47" s="14">
        <v>1</v>
      </c>
      <c r="G47" s="8">
        <v>700</v>
      </c>
      <c r="H47" s="9">
        <f t="shared" si="0"/>
        <v>700</v>
      </c>
      <c r="I47" s="30">
        <v>1</v>
      </c>
      <c r="J47" s="30" t="s">
        <v>54</v>
      </c>
      <c r="K47" s="30">
        <v>1</v>
      </c>
      <c r="L47" s="26">
        <v>700</v>
      </c>
      <c r="M47" s="27">
        <f t="shared" si="2"/>
        <v>700</v>
      </c>
    </row>
    <row r="48" ht="16.5" spans="1:13">
      <c r="A48" s="5" t="s">
        <v>63</v>
      </c>
      <c r="B48" s="11" t="s">
        <v>64</v>
      </c>
      <c r="C48" s="5"/>
      <c r="D48" s="14">
        <v>4</v>
      </c>
      <c r="E48" s="14" t="s">
        <v>65</v>
      </c>
      <c r="F48" s="14">
        <v>1</v>
      </c>
      <c r="G48" s="8">
        <v>1300</v>
      </c>
      <c r="H48" s="9">
        <f t="shared" si="0"/>
        <v>5200</v>
      </c>
      <c r="I48" s="30">
        <v>4</v>
      </c>
      <c r="J48" s="30" t="s">
        <v>65</v>
      </c>
      <c r="K48" s="30">
        <v>1</v>
      </c>
      <c r="L48" s="26">
        <v>1300</v>
      </c>
      <c r="M48" s="27">
        <f t="shared" si="2"/>
        <v>5200</v>
      </c>
    </row>
    <row r="49" ht="16.5" spans="1:13">
      <c r="A49" s="5"/>
      <c r="B49" s="11" t="s">
        <v>66</v>
      </c>
      <c r="C49" s="5"/>
      <c r="D49" s="14">
        <v>2</v>
      </c>
      <c r="E49" s="14" t="s">
        <v>65</v>
      </c>
      <c r="F49" s="14">
        <v>1</v>
      </c>
      <c r="G49" s="8">
        <v>1300</v>
      </c>
      <c r="H49" s="9">
        <f t="shared" si="0"/>
        <v>2600</v>
      </c>
      <c r="I49" s="30">
        <v>2</v>
      </c>
      <c r="J49" s="30" t="s">
        <v>65</v>
      </c>
      <c r="K49" s="30">
        <v>1</v>
      </c>
      <c r="L49" s="26">
        <v>1300</v>
      </c>
      <c r="M49" s="27">
        <f t="shared" si="2"/>
        <v>2600</v>
      </c>
    </row>
    <row r="50" ht="16.5" spans="1:13">
      <c r="A50" s="5"/>
      <c r="B50" s="11" t="s">
        <v>67</v>
      </c>
      <c r="C50" s="5"/>
      <c r="D50" s="14">
        <v>2</v>
      </c>
      <c r="E50" s="14" t="s">
        <v>65</v>
      </c>
      <c r="F50" s="14">
        <v>1</v>
      </c>
      <c r="G50" s="8">
        <v>800</v>
      </c>
      <c r="H50" s="9">
        <f t="shared" si="0"/>
        <v>1600</v>
      </c>
      <c r="I50" s="30">
        <v>2</v>
      </c>
      <c r="J50" s="30" t="s">
        <v>65</v>
      </c>
      <c r="K50" s="30">
        <v>1</v>
      </c>
      <c r="L50" s="26">
        <v>800</v>
      </c>
      <c r="M50" s="27">
        <f t="shared" si="2"/>
        <v>1600</v>
      </c>
    </row>
    <row r="51" ht="16.5" spans="1:13">
      <c r="A51" s="5"/>
      <c r="B51" s="11" t="s">
        <v>68</v>
      </c>
      <c r="C51" s="5"/>
      <c r="D51" s="14">
        <v>4</v>
      </c>
      <c r="E51" s="14" t="s">
        <v>65</v>
      </c>
      <c r="F51" s="14">
        <v>1</v>
      </c>
      <c r="G51" s="8">
        <v>800</v>
      </c>
      <c r="H51" s="9">
        <f t="shared" si="0"/>
        <v>3200</v>
      </c>
      <c r="I51" s="30">
        <v>4</v>
      </c>
      <c r="J51" s="30" t="s">
        <v>65</v>
      </c>
      <c r="K51" s="30">
        <v>1</v>
      </c>
      <c r="L51" s="26">
        <v>800</v>
      </c>
      <c r="M51" s="27">
        <f t="shared" si="2"/>
        <v>3200</v>
      </c>
    </row>
    <row r="52" ht="16.5" spans="1:13">
      <c r="A52" s="5"/>
      <c r="B52" s="11" t="s">
        <v>69</v>
      </c>
      <c r="C52" s="5"/>
      <c r="D52" s="14">
        <v>2</v>
      </c>
      <c r="E52" s="14" t="s">
        <v>41</v>
      </c>
      <c r="F52" s="14">
        <v>1</v>
      </c>
      <c r="G52" s="8">
        <v>1300</v>
      </c>
      <c r="H52" s="9">
        <f t="shared" si="0"/>
        <v>2600</v>
      </c>
      <c r="I52" s="30">
        <v>2</v>
      </c>
      <c r="J52" s="30" t="s">
        <v>41</v>
      </c>
      <c r="K52" s="30">
        <v>1</v>
      </c>
      <c r="L52" s="26">
        <v>1300</v>
      </c>
      <c r="M52" s="27">
        <f t="shared" si="2"/>
        <v>2600</v>
      </c>
    </row>
    <row r="53" ht="16.5" spans="1:13">
      <c r="A53" s="5"/>
      <c r="B53" s="11" t="s">
        <v>70</v>
      </c>
      <c r="C53" s="5"/>
      <c r="D53" s="14">
        <v>1</v>
      </c>
      <c r="E53" s="14" t="s">
        <v>41</v>
      </c>
      <c r="F53" s="14">
        <v>1</v>
      </c>
      <c r="G53" s="8">
        <v>6000</v>
      </c>
      <c r="H53" s="9">
        <f t="shared" si="0"/>
        <v>6000</v>
      </c>
      <c r="I53" s="30">
        <v>1</v>
      </c>
      <c r="J53" s="30" t="s">
        <v>41</v>
      </c>
      <c r="K53" s="30">
        <v>1</v>
      </c>
      <c r="L53" s="26">
        <v>6000</v>
      </c>
      <c r="M53" s="27">
        <f t="shared" si="2"/>
        <v>6000</v>
      </c>
    </row>
    <row r="54" ht="16.5" spans="1:13">
      <c r="A54" s="5"/>
      <c r="B54" s="11" t="s">
        <v>71</v>
      </c>
      <c r="C54" s="21"/>
      <c r="D54" s="14">
        <v>4</v>
      </c>
      <c r="E54" s="14" t="s">
        <v>65</v>
      </c>
      <c r="F54" s="14">
        <v>1</v>
      </c>
      <c r="G54" s="8">
        <v>200</v>
      </c>
      <c r="H54" s="9">
        <f t="shared" si="0"/>
        <v>800</v>
      </c>
      <c r="I54" s="30">
        <v>4</v>
      </c>
      <c r="J54" s="30" t="s">
        <v>65</v>
      </c>
      <c r="K54" s="30">
        <v>1</v>
      </c>
      <c r="L54" s="26">
        <v>200</v>
      </c>
      <c r="M54" s="27">
        <f t="shared" si="2"/>
        <v>800</v>
      </c>
    </row>
    <row r="55" ht="16.5" spans="1:13">
      <c r="A55" s="5"/>
      <c r="B55" s="11" t="s">
        <v>72</v>
      </c>
      <c r="C55" s="21"/>
      <c r="D55" s="14">
        <v>4</v>
      </c>
      <c r="E55" s="14" t="s">
        <v>73</v>
      </c>
      <c r="F55" s="14">
        <v>1</v>
      </c>
      <c r="G55" s="8">
        <v>200</v>
      </c>
      <c r="H55" s="9">
        <f t="shared" si="0"/>
        <v>800</v>
      </c>
      <c r="I55" s="30">
        <v>4</v>
      </c>
      <c r="J55" s="30" t="s">
        <v>73</v>
      </c>
      <c r="K55" s="30">
        <v>1</v>
      </c>
      <c r="L55" s="26">
        <v>200</v>
      </c>
      <c r="M55" s="27">
        <f t="shared" si="2"/>
        <v>800</v>
      </c>
    </row>
    <row r="56" ht="16.5" spans="1:13">
      <c r="A56" s="5"/>
      <c r="B56" s="11" t="s">
        <v>74</v>
      </c>
      <c r="C56" s="21"/>
      <c r="D56" s="14">
        <v>4</v>
      </c>
      <c r="E56" s="14" t="s">
        <v>41</v>
      </c>
      <c r="F56" s="14">
        <v>1</v>
      </c>
      <c r="G56" s="8">
        <v>500</v>
      </c>
      <c r="H56" s="9">
        <f t="shared" si="0"/>
        <v>2000</v>
      </c>
      <c r="I56" s="30">
        <v>4</v>
      </c>
      <c r="J56" s="30" t="s">
        <v>41</v>
      </c>
      <c r="K56" s="30">
        <v>1</v>
      </c>
      <c r="L56" s="26">
        <v>500</v>
      </c>
      <c r="M56" s="27">
        <f t="shared" si="2"/>
        <v>2000</v>
      </c>
    </row>
    <row r="57" ht="16.5" spans="1:13">
      <c r="A57" s="5"/>
      <c r="B57" s="11" t="s">
        <v>159</v>
      </c>
      <c r="C57" s="21"/>
      <c r="D57" s="14">
        <v>2</v>
      </c>
      <c r="E57" s="14" t="s">
        <v>54</v>
      </c>
      <c r="F57" s="14">
        <v>1</v>
      </c>
      <c r="G57" s="8">
        <v>700</v>
      </c>
      <c r="H57" s="9">
        <f t="shared" si="0"/>
        <v>1400</v>
      </c>
      <c r="I57" s="30">
        <v>2</v>
      </c>
      <c r="J57" s="30" t="s">
        <v>54</v>
      </c>
      <c r="K57" s="30">
        <v>1</v>
      </c>
      <c r="L57" s="26">
        <v>700</v>
      </c>
      <c r="M57" s="27">
        <f t="shared" si="2"/>
        <v>1400</v>
      </c>
    </row>
    <row r="58" ht="16.5" spans="1:13">
      <c r="A58" s="5"/>
      <c r="B58" s="11" t="s">
        <v>76</v>
      </c>
      <c r="C58" s="21"/>
      <c r="D58" s="14">
        <v>1</v>
      </c>
      <c r="E58" s="14" t="s">
        <v>41</v>
      </c>
      <c r="F58" s="14">
        <v>1</v>
      </c>
      <c r="G58" s="8">
        <v>1200</v>
      </c>
      <c r="H58" s="9">
        <f t="shared" si="0"/>
        <v>1200</v>
      </c>
      <c r="I58" s="30">
        <v>1</v>
      </c>
      <c r="J58" s="30" t="s">
        <v>41</v>
      </c>
      <c r="K58" s="30">
        <v>1</v>
      </c>
      <c r="L58" s="26">
        <v>1200</v>
      </c>
      <c r="M58" s="27">
        <f t="shared" si="2"/>
        <v>1200</v>
      </c>
    </row>
    <row r="59" ht="16.5" spans="1:13">
      <c r="A59" s="5"/>
      <c r="B59" s="11" t="s">
        <v>77</v>
      </c>
      <c r="C59" s="21"/>
      <c r="D59" s="14">
        <v>3</v>
      </c>
      <c r="E59" s="14" t="s">
        <v>41</v>
      </c>
      <c r="F59" s="14">
        <v>1</v>
      </c>
      <c r="G59" s="8">
        <v>200</v>
      </c>
      <c r="H59" s="9">
        <f t="shared" si="0"/>
        <v>600</v>
      </c>
      <c r="I59" s="30">
        <v>3</v>
      </c>
      <c r="J59" s="30" t="s">
        <v>41</v>
      </c>
      <c r="K59" s="30">
        <v>1</v>
      </c>
      <c r="L59" s="26">
        <v>200</v>
      </c>
      <c r="M59" s="27">
        <f t="shared" si="2"/>
        <v>600</v>
      </c>
    </row>
    <row r="60" ht="16.5" spans="1:13">
      <c r="A60" s="5" t="s">
        <v>78</v>
      </c>
      <c r="B60" s="11" t="s">
        <v>79</v>
      </c>
      <c r="C60" s="21"/>
      <c r="D60" s="14">
        <v>12</v>
      </c>
      <c r="E60" s="14" t="s">
        <v>54</v>
      </c>
      <c r="F60" s="14">
        <v>1</v>
      </c>
      <c r="G60" s="8">
        <v>800</v>
      </c>
      <c r="H60" s="9">
        <f t="shared" si="0"/>
        <v>9600</v>
      </c>
      <c r="I60" s="30">
        <v>12</v>
      </c>
      <c r="J60" s="30" t="s">
        <v>54</v>
      </c>
      <c r="K60" s="30">
        <v>1</v>
      </c>
      <c r="L60" s="26">
        <v>800</v>
      </c>
      <c r="M60" s="27">
        <f t="shared" si="2"/>
        <v>9600</v>
      </c>
    </row>
    <row r="61" ht="16.5" spans="1:13">
      <c r="A61" s="5"/>
      <c r="B61" s="11" t="s">
        <v>80</v>
      </c>
      <c r="C61" s="21"/>
      <c r="D61" s="14">
        <v>11</v>
      </c>
      <c r="E61" s="14" t="s">
        <v>54</v>
      </c>
      <c r="F61" s="14">
        <v>1</v>
      </c>
      <c r="G61" s="8">
        <v>200</v>
      </c>
      <c r="H61" s="9">
        <f t="shared" si="0"/>
        <v>2200</v>
      </c>
      <c r="I61" s="30">
        <v>11</v>
      </c>
      <c r="J61" s="30" t="s">
        <v>54</v>
      </c>
      <c r="K61" s="30">
        <v>1</v>
      </c>
      <c r="L61" s="26">
        <v>200</v>
      </c>
      <c r="M61" s="27">
        <f t="shared" si="2"/>
        <v>2200</v>
      </c>
    </row>
    <row r="62" ht="16.5" spans="1:13">
      <c r="A62" s="5"/>
      <c r="B62" s="11" t="s">
        <v>81</v>
      </c>
      <c r="C62" s="21"/>
      <c r="D62" s="14">
        <v>20</v>
      </c>
      <c r="E62" s="14" t="s">
        <v>54</v>
      </c>
      <c r="F62" s="14">
        <v>1</v>
      </c>
      <c r="G62" s="8">
        <v>500</v>
      </c>
      <c r="H62" s="9">
        <f t="shared" si="0"/>
        <v>10000</v>
      </c>
      <c r="I62" s="30">
        <v>20</v>
      </c>
      <c r="J62" s="30" t="s">
        <v>54</v>
      </c>
      <c r="K62" s="30">
        <v>1</v>
      </c>
      <c r="L62" s="26">
        <v>500</v>
      </c>
      <c r="M62" s="27">
        <f t="shared" si="2"/>
        <v>10000</v>
      </c>
    </row>
    <row r="63" ht="16.5" spans="1:13">
      <c r="A63" s="5"/>
      <c r="B63" s="11" t="s">
        <v>82</v>
      </c>
      <c r="C63" s="21"/>
      <c r="D63" s="14">
        <v>1</v>
      </c>
      <c r="E63" s="14" t="s">
        <v>54</v>
      </c>
      <c r="F63" s="14">
        <v>1</v>
      </c>
      <c r="G63" s="8">
        <v>8000</v>
      </c>
      <c r="H63" s="9">
        <f t="shared" si="0"/>
        <v>8000</v>
      </c>
      <c r="I63" s="30">
        <v>1</v>
      </c>
      <c r="J63" s="30" t="s">
        <v>54</v>
      </c>
      <c r="K63" s="30">
        <v>1</v>
      </c>
      <c r="L63" s="26">
        <v>8000</v>
      </c>
      <c r="M63" s="27">
        <f t="shared" si="2"/>
        <v>8000</v>
      </c>
    </row>
    <row r="64" ht="16.5" spans="1:13">
      <c r="A64" s="5"/>
      <c r="B64" s="11" t="s">
        <v>83</v>
      </c>
      <c r="C64" s="21"/>
      <c r="D64" s="14">
        <v>1</v>
      </c>
      <c r="E64" s="14" t="s">
        <v>54</v>
      </c>
      <c r="F64" s="14">
        <v>1</v>
      </c>
      <c r="G64" s="8">
        <v>8000</v>
      </c>
      <c r="H64" s="9">
        <f t="shared" si="0"/>
        <v>8000</v>
      </c>
      <c r="I64" s="30">
        <v>1</v>
      </c>
      <c r="J64" s="30" t="s">
        <v>54</v>
      </c>
      <c r="K64" s="30">
        <v>1</v>
      </c>
      <c r="L64" s="26">
        <v>8000</v>
      </c>
      <c r="M64" s="27">
        <f t="shared" si="2"/>
        <v>8000</v>
      </c>
    </row>
    <row r="65" ht="16.5" spans="1:13">
      <c r="A65" s="5"/>
      <c r="B65" s="11" t="s">
        <v>84</v>
      </c>
      <c r="C65" s="21"/>
      <c r="D65" s="14">
        <v>10</v>
      </c>
      <c r="E65" s="14" t="s">
        <v>54</v>
      </c>
      <c r="F65" s="14">
        <v>1</v>
      </c>
      <c r="G65" s="8">
        <v>500</v>
      </c>
      <c r="H65" s="9">
        <f t="shared" si="0"/>
        <v>5000</v>
      </c>
      <c r="I65" s="30">
        <v>10</v>
      </c>
      <c r="J65" s="30" t="s">
        <v>54</v>
      </c>
      <c r="K65" s="30">
        <v>1</v>
      </c>
      <c r="L65" s="26">
        <v>500</v>
      </c>
      <c r="M65" s="27">
        <f t="shared" si="2"/>
        <v>5000</v>
      </c>
    </row>
    <row r="66" ht="33" spans="1:13">
      <c r="A66" s="5"/>
      <c r="B66" s="11" t="s">
        <v>85</v>
      </c>
      <c r="C66" s="21"/>
      <c r="D66" s="14">
        <v>53</v>
      </c>
      <c r="E66" s="14" t="s">
        <v>37</v>
      </c>
      <c r="F66" s="14">
        <v>1</v>
      </c>
      <c r="G66" s="8">
        <v>100</v>
      </c>
      <c r="H66" s="9">
        <f t="shared" si="0"/>
        <v>5300</v>
      </c>
      <c r="I66" s="30">
        <v>53</v>
      </c>
      <c r="J66" s="30" t="s">
        <v>37</v>
      </c>
      <c r="K66" s="30">
        <v>1</v>
      </c>
      <c r="L66" s="26">
        <v>100</v>
      </c>
      <c r="M66" s="27">
        <f t="shared" si="2"/>
        <v>5300</v>
      </c>
    </row>
    <row r="67" ht="16.5" spans="1:13">
      <c r="A67" s="5"/>
      <c r="B67" s="11" t="s">
        <v>86</v>
      </c>
      <c r="C67" s="21"/>
      <c r="D67" s="14">
        <v>4</v>
      </c>
      <c r="E67" s="14" t="s">
        <v>54</v>
      </c>
      <c r="F67" s="14">
        <v>1</v>
      </c>
      <c r="G67" s="8">
        <v>50</v>
      </c>
      <c r="H67" s="9">
        <f t="shared" si="0"/>
        <v>200</v>
      </c>
      <c r="I67" s="30">
        <v>4</v>
      </c>
      <c r="J67" s="30" t="s">
        <v>54</v>
      </c>
      <c r="K67" s="30">
        <v>1</v>
      </c>
      <c r="L67" s="26">
        <v>50</v>
      </c>
      <c r="M67" s="27">
        <f t="shared" si="2"/>
        <v>200</v>
      </c>
    </row>
    <row r="68" ht="16.5" spans="1:13">
      <c r="A68" s="5"/>
      <c r="B68" s="11" t="s">
        <v>87</v>
      </c>
      <c r="C68" s="21"/>
      <c r="D68" s="14">
        <v>2</v>
      </c>
      <c r="E68" s="14" t="s">
        <v>54</v>
      </c>
      <c r="F68" s="14">
        <v>1</v>
      </c>
      <c r="G68" s="8">
        <v>500</v>
      </c>
      <c r="H68" s="9">
        <f t="shared" si="0"/>
        <v>1000</v>
      </c>
      <c r="I68" s="30">
        <v>2</v>
      </c>
      <c r="J68" s="30" t="s">
        <v>54</v>
      </c>
      <c r="K68" s="30">
        <v>1</v>
      </c>
      <c r="L68" s="26">
        <v>500</v>
      </c>
      <c r="M68" s="27">
        <f t="shared" si="2"/>
        <v>1000</v>
      </c>
    </row>
    <row r="69" ht="16.5" spans="1:13">
      <c r="A69" s="5"/>
      <c r="B69" s="11" t="s">
        <v>62</v>
      </c>
      <c r="C69" s="21"/>
      <c r="D69" s="14">
        <v>2</v>
      </c>
      <c r="E69" s="14" t="s">
        <v>54</v>
      </c>
      <c r="F69" s="14">
        <v>1</v>
      </c>
      <c r="G69" s="8">
        <v>700</v>
      </c>
      <c r="H69" s="9">
        <f t="shared" si="0"/>
        <v>1400</v>
      </c>
      <c r="I69" s="30">
        <v>2</v>
      </c>
      <c r="J69" s="30" t="s">
        <v>54</v>
      </c>
      <c r="K69" s="30">
        <v>1</v>
      </c>
      <c r="L69" s="26">
        <v>700</v>
      </c>
      <c r="M69" s="27">
        <f t="shared" si="2"/>
        <v>1400</v>
      </c>
    </row>
    <row r="70" ht="16.5" spans="1:13">
      <c r="A70" s="5" t="s">
        <v>158</v>
      </c>
      <c r="B70" s="11" t="s">
        <v>88</v>
      </c>
      <c r="C70" s="5"/>
      <c r="D70" s="14">
        <v>1</v>
      </c>
      <c r="E70" s="14" t="s">
        <v>89</v>
      </c>
      <c r="F70" s="14">
        <v>2</v>
      </c>
      <c r="G70" s="8">
        <v>500</v>
      </c>
      <c r="H70" s="9">
        <f t="shared" si="0"/>
        <v>1000</v>
      </c>
      <c r="I70" s="30">
        <v>1</v>
      </c>
      <c r="J70" s="30" t="s">
        <v>89</v>
      </c>
      <c r="K70" s="30">
        <v>2</v>
      </c>
      <c r="L70" s="26">
        <v>500</v>
      </c>
      <c r="M70" s="27">
        <f t="shared" si="2"/>
        <v>1000</v>
      </c>
    </row>
    <row r="71" ht="16.5" spans="1:13">
      <c r="A71" s="5"/>
      <c r="B71" s="11" t="s">
        <v>90</v>
      </c>
      <c r="C71" s="5"/>
      <c r="D71" s="14">
        <v>1</v>
      </c>
      <c r="E71" s="14" t="s">
        <v>89</v>
      </c>
      <c r="F71" s="14">
        <v>2</v>
      </c>
      <c r="G71" s="8">
        <v>400</v>
      </c>
      <c r="H71" s="9">
        <f t="shared" si="0"/>
        <v>800</v>
      </c>
      <c r="I71" s="30">
        <v>1</v>
      </c>
      <c r="J71" s="30" t="s">
        <v>89</v>
      </c>
      <c r="K71" s="30">
        <v>2</v>
      </c>
      <c r="L71" s="26">
        <v>400</v>
      </c>
      <c r="M71" s="27">
        <f t="shared" si="2"/>
        <v>800</v>
      </c>
    </row>
    <row r="72" ht="16.5" spans="1:13">
      <c r="A72" s="5"/>
      <c r="B72" s="11" t="s">
        <v>91</v>
      </c>
      <c r="C72" s="5"/>
      <c r="D72" s="14">
        <v>1</v>
      </c>
      <c r="E72" s="14" t="s">
        <v>89</v>
      </c>
      <c r="F72" s="14">
        <v>2</v>
      </c>
      <c r="G72" s="8">
        <v>400</v>
      </c>
      <c r="H72" s="9">
        <f t="shared" si="0"/>
        <v>800</v>
      </c>
      <c r="I72" s="30">
        <v>1</v>
      </c>
      <c r="J72" s="30" t="s">
        <v>89</v>
      </c>
      <c r="K72" s="30">
        <v>2</v>
      </c>
      <c r="L72" s="26">
        <v>400</v>
      </c>
      <c r="M72" s="27">
        <f t="shared" si="2"/>
        <v>800</v>
      </c>
    </row>
    <row r="73" ht="16.5" spans="1:13">
      <c r="A73" s="5"/>
      <c r="B73" s="11" t="s">
        <v>92</v>
      </c>
      <c r="C73" s="5"/>
      <c r="D73" s="14">
        <v>1</v>
      </c>
      <c r="E73" s="14" t="s">
        <v>89</v>
      </c>
      <c r="F73" s="14">
        <v>2</v>
      </c>
      <c r="G73" s="8">
        <v>400</v>
      </c>
      <c r="H73" s="9">
        <f t="shared" si="0"/>
        <v>800</v>
      </c>
      <c r="I73" s="30">
        <v>1</v>
      </c>
      <c r="J73" s="30" t="s">
        <v>89</v>
      </c>
      <c r="K73" s="30">
        <v>2</v>
      </c>
      <c r="L73" s="26">
        <v>400</v>
      </c>
      <c r="M73" s="27">
        <f t="shared" si="2"/>
        <v>800</v>
      </c>
    </row>
    <row r="74" ht="16.5" spans="1:13">
      <c r="A74" s="5"/>
      <c r="B74" s="11" t="s">
        <v>93</v>
      </c>
      <c r="C74" s="5"/>
      <c r="D74" s="14">
        <v>5</v>
      </c>
      <c r="E74" s="14" t="s">
        <v>89</v>
      </c>
      <c r="F74" s="14">
        <v>2</v>
      </c>
      <c r="G74" s="8">
        <v>300</v>
      </c>
      <c r="H74" s="9">
        <f t="shared" si="0"/>
        <v>3000</v>
      </c>
      <c r="I74" s="30">
        <v>5</v>
      </c>
      <c r="J74" s="30" t="s">
        <v>89</v>
      </c>
      <c r="K74" s="30">
        <v>2</v>
      </c>
      <c r="L74" s="26">
        <v>300</v>
      </c>
      <c r="M74" s="27">
        <f t="shared" si="2"/>
        <v>3000</v>
      </c>
    </row>
    <row r="75" ht="16.5" spans="1:13">
      <c r="A75" s="5"/>
      <c r="B75" s="11" t="s">
        <v>94</v>
      </c>
      <c r="C75" s="5"/>
      <c r="D75" s="14">
        <v>9</v>
      </c>
      <c r="E75" s="14" t="s">
        <v>89</v>
      </c>
      <c r="F75" s="14">
        <v>1</v>
      </c>
      <c r="G75" s="8">
        <v>300</v>
      </c>
      <c r="H75" s="9">
        <f t="shared" ref="H75:H76" si="3">D75*F75*G75</f>
        <v>2700</v>
      </c>
      <c r="I75" s="30">
        <v>9</v>
      </c>
      <c r="J75" s="30" t="s">
        <v>89</v>
      </c>
      <c r="K75" s="30">
        <v>1</v>
      </c>
      <c r="L75" s="26">
        <v>300</v>
      </c>
      <c r="M75" s="27">
        <f t="shared" si="2"/>
        <v>2700</v>
      </c>
    </row>
    <row r="76" ht="16.5" spans="1:13">
      <c r="A76" s="5"/>
      <c r="B76" s="11" t="s">
        <v>95</v>
      </c>
      <c r="C76" s="5"/>
      <c r="D76" s="14">
        <v>2</v>
      </c>
      <c r="E76" s="14" t="s">
        <v>96</v>
      </c>
      <c r="F76" s="14">
        <v>1</v>
      </c>
      <c r="G76" s="8">
        <v>3000</v>
      </c>
      <c r="H76" s="9">
        <f t="shared" si="3"/>
        <v>6000</v>
      </c>
      <c r="I76" s="30">
        <v>2</v>
      </c>
      <c r="J76" s="30" t="s">
        <v>96</v>
      </c>
      <c r="K76" s="30">
        <v>1</v>
      </c>
      <c r="L76" s="26">
        <v>3000</v>
      </c>
      <c r="M76" s="27">
        <f t="shared" si="2"/>
        <v>6000</v>
      </c>
    </row>
    <row r="77" spans="1:13">
      <c r="A77" s="5" t="s">
        <v>160</v>
      </c>
      <c r="B77" s="5"/>
      <c r="C77" s="5"/>
      <c r="D77" s="5"/>
      <c r="E77" s="5"/>
      <c r="F77" s="5"/>
      <c r="G77" s="5"/>
      <c r="H77" s="21">
        <f>SUM(H5:H76)</f>
        <v>393077.72</v>
      </c>
      <c r="I77" s="32"/>
      <c r="J77" s="33"/>
      <c r="K77" s="33"/>
      <c r="L77" s="34"/>
      <c r="M77" s="21">
        <f>SUM(M5:M76)</f>
        <v>345627.8</v>
      </c>
    </row>
    <row r="78" spans="1:13">
      <c r="A78" s="5" t="s">
        <v>161</v>
      </c>
      <c r="B78" s="5"/>
      <c r="C78" s="5"/>
      <c r="D78" s="5"/>
      <c r="E78" s="5"/>
      <c r="F78" s="5"/>
      <c r="G78" s="5"/>
      <c r="H78" s="21">
        <f>H77*10%</f>
        <v>39307.772</v>
      </c>
      <c r="I78" s="32"/>
      <c r="J78" s="33"/>
      <c r="K78" s="33"/>
      <c r="L78" s="34"/>
      <c r="M78" s="21">
        <f>M77*10%</f>
        <v>34562.78</v>
      </c>
    </row>
    <row r="79" spans="1:13">
      <c r="A79" s="5" t="s">
        <v>162</v>
      </c>
      <c r="B79" s="5"/>
      <c r="C79" s="5"/>
      <c r="D79" s="5"/>
      <c r="E79" s="5"/>
      <c r="F79" s="5"/>
      <c r="G79" s="5"/>
      <c r="H79" s="21">
        <f>(H77+H78)*6%</f>
        <v>25943.12952</v>
      </c>
      <c r="I79" s="32"/>
      <c r="J79" s="33"/>
      <c r="K79" s="33"/>
      <c r="L79" s="34"/>
      <c r="M79" s="21">
        <f>(M77+M78)*6%</f>
        <v>22811.4348</v>
      </c>
    </row>
    <row r="80" spans="1:13">
      <c r="A80" s="5" t="s">
        <v>9</v>
      </c>
      <c r="B80" s="5"/>
      <c r="C80" s="5"/>
      <c r="D80" s="5"/>
      <c r="E80" s="5"/>
      <c r="F80" s="5"/>
      <c r="G80" s="5"/>
      <c r="H80" s="21">
        <f>SUM(H77:H79)</f>
        <v>458328.62152</v>
      </c>
      <c r="I80" s="32"/>
      <c r="J80" s="33"/>
      <c r="K80" s="33"/>
      <c r="L80" s="34"/>
      <c r="M80" s="21">
        <f>SUM(M77:M79)</f>
        <v>403002.0148</v>
      </c>
    </row>
    <row r="81" spans="1:13">
      <c r="A81" s="5" t="s">
        <v>10</v>
      </c>
      <c r="B81" s="5"/>
      <c r="C81" s="5"/>
      <c r="D81" s="5"/>
      <c r="E81" s="5"/>
      <c r="F81" s="5"/>
      <c r="G81" s="5"/>
      <c r="H81" s="21">
        <v>445000</v>
      </c>
      <c r="I81" s="35"/>
      <c r="J81" s="36"/>
      <c r="K81" s="36"/>
      <c r="L81" s="37"/>
      <c r="M81" s="21"/>
    </row>
    <row r="82" spans="7:13">
      <c r="G82" s="3"/>
      <c r="H82" s="3"/>
      <c r="L82" s="3"/>
      <c r="M82" s="3"/>
    </row>
    <row r="83" spans="7:13">
      <c r="G83" s="3"/>
      <c r="H83" s="3"/>
      <c r="L83" s="3"/>
      <c r="M83" s="3"/>
    </row>
    <row r="84" spans="7:13">
      <c r="G84" s="3"/>
      <c r="H84" s="3"/>
      <c r="L84" s="3"/>
      <c r="M84" s="3"/>
    </row>
    <row r="85" spans="7:13">
      <c r="G85" s="3"/>
      <c r="H85" s="3"/>
      <c r="L85" s="3"/>
      <c r="M85" s="3"/>
    </row>
    <row r="86" spans="7:13">
      <c r="G86" s="3"/>
      <c r="H86" s="3"/>
      <c r="L86" s="3"/>
      <c r="M86" s="3"/>
    </row>
    <row r="87" spans="7:13">
      <c r="G87" s="3"/>
      <c r="H87" s="3"/>
      <c r="L87" s="3"/>
      <c r="M87" s="3"/>
    </row>
    <row r="88" spans="7:13">
      <c r="G88" s="3"/>
      <c r="H88" s="3"/>
      <c r="L88" s="3"/>
      <c r="M88" s="3"/>
    </row>
    <row r="89" spans="7:13">
      <c r="G89" s="3"/>
      <c r="H89" s="3"/>
      <c r="L89" s="3"/>
      <c r="M89" s="3"/>
    </row>
    <row r="90" spans="7:13">
      <c r="G90" s="3"/>
      <c r="H90" s="3"/>
      <c r="L90" s="3"/>
      <c r="M90" s="3"/>
    </row>
    <row r="91" spans="7:13">
      <c r="G91" s="3"/>
      <c r="H91" s="3"/>
      <c r="L91" s="3"/>
      <c r="M91" s="3"/>
    </row>
    <row r="92" ht="16" customHeight="1" spans="7:13">
      <c r="G92" s="3"/>
      <c r="H92" s="3"/>
      <c r="L92" s="3"/>
      <c r="M92" s="3"/>
    </row>
    <row r="93" spans="7:13">
      <c r="G93" s="3"/>
      <c r="H93" s="3"/>
      <c r="L93" s="3"/>
      <c r="M93" s="3"/>
    </row>
    <row r="94" spans="7:13">
      <c r="G94" s="3"/>
      <c r="H94" s="3"/>
      <c r="L94" s="3"/>
      <c r="M94" s="3"/>
    </row>
    <row r="95" spans="7:13">
      <c r="G95" s="3"/>
      <c r="H95" s="3"/>
      <c r="L95" s="3"/>
      <c r="M95" s="3"/>
    </row>
    <row r="96" spans="7:13">
      <c r="G96" s="3"/>
      <c r="H96" s="3"/>
      <c r="L96" s="3"/>
      <c r="M96" s="3"/>
    </row>
    <row r="97" spans="7:13">
      <c r="G97" s="3"/>
      <c r="H97" s="3"/>
      <c r="L97" s="3"/>
      <c r="M97" s="3"/>
    </row>
    <row r="98" spans="7:13">
      <c r="G98" s="3"/>
      <c r="H98" s="3"/>
      <c r="L98" s="3"/>
      <c r="M98" s="3"/>
    </row>
    <row r="99" spans="7:13">
      <c r="G99" s="3"/>
      <c r="H99" s="3"/>
      <c r="L99" s="3"/>
      <c r="M99" s="3"/>
    </row>
    <row r="100" spans="7:13">
      <c r="G100" s="3"/>
      <c r="H100" s="3"/>
      <c r="L100" s="3"/>
      <c r="M100" s="3"/>
    </row>
    <row r="101" spans="7:13">
      <c r="G101" s="3"/>
      <c r="H101" s="3"/>
      <c r="L101" s="3"/>
      <c r="M101" s="3"/>
    </row>
    <row r="102" ht="16" customHeight="1" spans="7:13">
      <c r="G102" s="3"/>
      <c r="H102" s="3"/>
      <c r="L102" s="3"/>
      <c r="M102" s="3"/>
    </row>
    <row r="103" spans="7:13">
      <c r="G103" s="3"/>
      <c r="H103" s="3"/>
      <c r="L103" s="3"/>
      <c r="M103" s="3"/>
    </row>
    <row r="104" spans="7:13">
      <c r="G104" s="3"/>
      <c r="H104" s="3"/>
      <c r="L104" s="3"/>
      <c r="M104" s="3"/>
    </row>
    <row r="105" spans="7:13">
      <c r="G105" s="3"/>
      <c r="H105" s="3"/>
      <c r="L105" s="3"/>
      <c r="M105" s="3"/>
    </row>
    <row r="106" spans="7:13">
      <c r="G106" s="3"/>
      <c r="H106" s="3"/>
      <c r="L106" s="3"/>
      <c r="M106" s="3"/>
    </row>
    <row r="107" ht="16" customHeight="1" spans="7:13">
      <c r="G107" s="3"/>
      <c r="H107" s="3"/>
      <c r="L107" s="3"/>
      <c r="M107" s="3"/>
    </row>
    <row r="108" spans="7:13">
      <c r="G108" s="3"/>
      <c r="H108" s="3"/>
      <c r="L108" s="3"/>
      <c r="M108" s="3"/>
    </row>
    <row r="109" spans="7:13">
      <c r="G109" s="3"/>
      <c r="H109" s="3"/>
      <c r="L109" s="3"/>
      <c r="M109" s="3"/>
    </row>
    <row r="110" spans="7:13">
      <c r="G110" s="3"/>
      <c r="H110" s="3"/>
      <c r="L110" s="3"/>
      <c r="M110" s="3"/>
    </row>
    <row r="111" spans="7:13">
      <c r="G111" s="3"/>
      <c r="H111" s="3"/>
      <c r="L111" s="3"/>
      <c r="M111" s="3"/>
    </row>
    <row r="112" spans="7:13">
      <c r="G112" s="3"/>
      <c r="H112" s="3"/>
      <c r="L112" s="3"/>
      <c r="M112" s="3"/>
    </row>
    <row r="113" spans="7:13">
      <c r="G113" s="3"/>
      <c r="H113" s="3"/>
      <c r="L113" s="3"/>
      <c r="M113" s="3"/>
    </row>
    <row r="114" spans="7:13">
      <c r="G114" s="3"/>
      <c r="H114" s="3"/>
      <c r="L114" s="3"/>
      <c r="M114" s="3"/>
    </row>
    <row r="115" spans="7:13">
      <c r="G115" s="3"/>
      <c r="H115" s="3"/>
      <c r="L115" s="3"/>
      <c r="M115" s="3"/>
    </row>
    <row r="116" spans="7:13">
      <c r="G116" s="3"/>
      <c r="H116" s="3"/>
      <c r="L116" s="3"/>
      <c r="M116" s="3"/>
    </row>
    <row r="117" spans="7:13">
      <c r="G117" s="3"/>
      <c r="H117" s="3"/>
      <c r="L117" s="3"/>
      <c r="M117" s="3"/>
    </row>
    <row r="118" spans="7:13">
      <c r="G118" s="3"/>
      <c r="H118" s="3"/>
      <c r="L118" s="3"/>
      <c r="M118" s="3"/>
    </row>
    <row r="119" spans="7:13">
      <c r="G119" s="3"/>
      <c r="H119" s="3"/>
      <c r="L119" s="3"/>
      <c r="M119" s="3"/>
    </row>
    <row r="120" spans="7:13">
      <c r="G120" s="3"/>
      <c r="H120" s="3"/>
      <c r="L120" s="3"/>
      <c r="M120" s="3"/>
    </row>
    <row r="121" spans="7:13">
      <c r="G121" s="3"/>
      <c r="H121" s="3"/>
      <c r="L121" s="3"/>
      <c r="M121" s="3"/>
    </row>
    <row r="122" spans="7:13">
      <c r="G122" s="3"/>
      <c r="H122" s="3"/>
      <c r="L122" s="3"/>
      <c r="M122" s="3"/>
    </row>
    <row r="123" spans="7:13">
      <c r="G123" s="3"/>
      <c r="H123" s="3"/>
      <c r="L123" s="3"/>
      <c r="M123" s="3"/>
    </row>
    <row r="124" spans="7:13">
      <c r="G124" s="3"/>
      <c r="H124" s="3"/>
      <c r="L124" s="3"/>
      <c r="M124" s="3"/>
    </row>
    <row r="125" ht="16" customHeight="1" spans="7:13">
      <c r="G125" s="3"/>
      <c r="H125" s="3"/>
      <c r="L125" s="3"/>
      <c r="M125" s="3"/>
    </row>
    <row r="126" spans="7:13">
      <c r="G126" s="3"/>
      <c r="H126" s="3"/>
      <c r="L126" s="3"/>
      <c r="M126" s="3"/>
    </row>
    <row r="127" spans="7:13">
      <c r="G127" s="3"/>
      <c r="H127" s="3"/>
      <c r="L127" s="3"/>
      <c r="M127" s="3"/>
    </row>
    <row r="128" spans="7:13">
      <c r="G128" s="3"/>
      <c r="H128" s="3"/>
      <c r="L128" s="3"/>
      <c r="M128" s="3"/>
    </row>
    <row r="129" spans="7:13">
      <c r="G129" s="3"/>
      <c r="H129" s="3"/>
      <c r="L129" s="3"/>
      <c r="M129" s="3"/>
    </row>
    <row r="130" spans="7:13">
      <c r="G130" s="3"/>
      <c r="H130" s="3"/>
      <c r="L130" s="3"/>
      <c r="M130" s="3"/>
    </row>
    <row r="131" spans="7:13">
      <c r="G131" s="3"/>
      <c r="H131" s="3"/>
      <c r="L131" s="3"/>
      <c r="M131" s="3"/>
    </row>
    <row r="132" spans="7:13">
      <c r="G132" s="3"/>
      <c r="H132" s="3"/>
      <c r="L132" s="3"/>
      <c r="M132" s="3"/>
    </row>
    <row r="133" spans="7:13">
      <c r="G133" s="3"/>
      <c r="H133" s="3"/>
      <c r="L133" s="3"/>
      <c r="M133" s="3"/>
    </row>
    <row r="134" spans="7:13">
      <c r="G134" s="3"/>
      <c r="H134" s="3"/>
      <c r="L134" s="3"/>
      <c r="M134" s="3"/>
    </row>
    <row r="135" spans="7:13">
      <c r="G135" s="3"/>
      <c r="H135" s="3"/>
      <c r="L135" s="3"/>
      <c r="M135" s="3"/>
    </row>
    <row r="136" spans="7:13">
      <c r="G136" s="3"/>
      <c r="H136" s="3"/>
      <c r="L136" s="3"/>
      <c r="M136" s="3"/>
    </row>
    <row r="137" spans="7:13">
      <c r="G137" s="3"/>
      <c r="H137" s="3"/>
      <c r="L137" s="3"/>
      <c r="M137" s="3"/>
    </row>
    <row r="138" spans="7:13">
      <c r="G138" s="3"/>
      <c r="H138" s="3"/>
      <c r="L138" s="3"/>
      <c r="M138" s="3"/>
    </row>
    <row r="139" hidden="1" spans="7:13">
      <c r="G139" s="3"/>
      <c r="H139" s="3"/>
      <c r="L139" s="3"/>
      <c r="M139" s="3"/>
    </row>
    <row r="140" hidden="1" spans="7:13">
      <c r="G140" s="3"/>
      <c r="H140" s="3"/>
      <c r="L140" s="3"/>
      <c r="M140" s="3"/>
    </row>
    <row r="141" hidden="1" spans="7:13">
      <c r="G141" s="3"/>
      <c r="H141" s="3"/>
      <c r="L141" s="3"/>
      <c r="M141" s="3"/>
    </row>
    <row r="142" hidden="1" spans="7:13">
      <c r="G142" s="3"/>
      <c r="H142" s="3"/>
      <c r="L142" s="3"/>
      <c r="M142" s="3"/>
    </row>
    <row r="143" hidden="1" spans="7:13">
      <c r="G143" s="3"/>
      <c r="H143" s="3"/>
      <c r="L143" s="3"/>
      <c r="M143" s="3"/>
    </row>
    <row r="144" hidden="1" spans="7:13">
      <c r="G144" s="3"/>
      <c r="H144" s="3"/>
      <c r="L144" s="3"/>
      <c r="M144" s="3"/>
    </row>
    <row r="145" hidden="1" spans="7:13">
      <c r="G145" s="3"/>
      <c r="H145" s="3"/>
      <c r="L145" s="3"/>
      <c r="M145" s="3"/>
    </row>
    <row r="146" hidden="1" spans="7:13">
      <c r="G146" s="3"/>
      <c r="H146" s="3"/>
      <c r="L146" s="3"/>
      <c r="M146" s="3"/>
    </row>
    <row r="147" hidden="1" spans="7:13">
      <c r="G147" s="3"/>
      <c r="H147" s="3"/>
      <c r="L147" s="3"/>
      <c r="M147" s="3"/>
    </row>
    <row r="148" hidden="1" spans="7:13">
      <c r="G148" s="3"/>
      <c r="H148" s="3"/>
      <c r="L148" s="3"/>
      <c r="M148" s="3"/>
    </row>
    <row r="149" hidden="1" spans="7:13">
      <c r="G149" s="3"/>
      <c r="H149" s="3"/>
      <c r="L149" s="3"/>
      <c r="M149" s="3"/>
    </row>
    <row r="150" hidden="1" spans="7:13">
      <c r="G150" s="3"/>
      <c r="H150" s="3"/>
      <c r="L150" s="3"/>
      <c r="M150" s="3"/>
    </row>
  </sheetData>
  <mergeCells count="23">
    <mergeCell ref="B4:H4"/>
    <mergeCell ref="A77:G77"/>
    <mergeCell ref="I77:L77"/>
    <mergeCell ref="A78:G78"/>
    <mergeCell ref="I78:L78"/>
    <mergeCell ref="A79:G79"/>
    <mergeCell ref="I79:L79"/>
    <mergeCell ref="A80:G80"/>
    <mergeCell ref="I80:L80"/>
    <mergeCell ref="A81:G81"/>
    <mergeCell ref="I81:L81"/>
    <mergeCell ref="A5:A6"/>
    <mergeCell ref="A7:A10"/>
    <mergeCell ref="A11:A12"/>
    <mergeCell ref="A13:A14"/>
    <mergeCell ref="A15:A19"/>
    <mergeCell ref="A20:A21"/>
    <mergeCell ref="A23:A33"/>
    <mergeCell ref="A34:A37"/>
    <mergeCell ref="A38:A47"/>
    <mergeCell ref="A48:A59"/>
    <mergeCell ref="A60:A69"/>
    <mergeCell ref="A70:A7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报价汇总</vt:lpstr>
      <vt:lpstr>搭建</vt:lpstr>
      <vt:lpstr>AV</vt:lpstr>
      <vt:lpstr>人员+物料+执行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    Rooooo</cp:lastModifiedBy>
  <dcterms:created xsi:type="dcterms:W3CDTF">2006-09-16T00:00:00Z</dcterms:created>
  <dcterms:modified xsi:type="dcterms:W3CDTF">2019-04-23T03:22:56Z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