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34AD01CC-9382-47A1-B001-C04F98BD45C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ummary" sheetId="4" r:id="rId1"/>
    <sheet name="机电会议" sheetId="12" r:id="rId2"/>
    <sheet name="流程效率" sheetId="13" r:id="rId3"/>
    <sheet name="i-GPM" sheetId="14" r:id="rId4"/>
    <sheet name="零件" sheetId="15" r:id="rId5"/>
  </sheets>
  <definedNames>
    <definedName name="_xlnm.Print_Area" localSheetId="0">Summary!$A$1:$D$27</definedName>
    <definedName name="_xlnm.Print_Area" localSheetId="1">机电会议!#REF!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2" l="1"/>
  <c r="H26" i="15"/>
  <c r="H25" i="15"/>
  <c r="H24" i="15"/>
  <c r="H23" i="15"/>
  <c r="H17" i="15"/>
  <c r="H16" i="15"/>
  <c r="H15" i="15"/>
  <c r="H12" i="15"/>
  <c r="H13" i="15" s="1"/>
  <c r="H5" i="15"/>
  <c r="H6" i="15" s="1"/>
  <c r="H7" i="15" s="1"/>
  <c r="H26" i="14"/>
  <c r="H25" i="14"/>
  <c r="H24" i="14"/>
  <c r="H23" i="14"/>
  <c r="H17" i="14"/>
  <c r="H16" i="14"/>
  <c r="H15" i="14"/>
  <c r="H12" i="14"/>
  <c r="H13" i="14" s="1"/>
  <c r="H5" i="14"/>
  <c r="H6" i="14" s="1"/>
  <c r="H7" i="14" s="1"/>
  <c r="H25" i="13"/>
  <c r="H24" i="13"/>
  <c r="H23" i="13"/>
  <c r="H22" i="13"/>
  <c r="H16" i="13"/>
  <c r="H15" i="13"/>
  <c r="H12" i="13"/>
  <c r="H13" i="13" s="1"/>
  <c r="H5" i="13"/>
  <c r="H6" i="13" s="1"/>
  <c r="H7" i="13" s="1"/>
  <c r="H5" i="12"/>
  <c r="H23" i="12"/>
  <c r="H24" i="12"/>
  <c r="H22" i="12"/>
  <c r="H25" i="12"/>
  <c r="H15" i="12"/>
  <c r="H16" i="12"/>
  <c r="H12" i="12"/>
  <c r="H13" i="12" s="1"/>
  <c r="H18" i="14" l="1"/>
  <c r="H17" i="13"/>
  <c r="H18" i="13" s="1"/>
  <c r="H1" i="13" s="1"/>
  <c r="H18" i="15"/>
  <c r="H19" i="15" s="1"/>
  <c r="H1" i="15" s="1"/>
  <c r="H27" i="13"/>
  <c r="H28" i="13" s="1"/>
  <c r="H28" i="15"/>
  <c r="H29" i="15" s="1"/>
  <c r="H28" i="14"/>
  <c r="H29" i="14" s="1"/>
  <c r="H19" i="14"/>
  <c r="H1" i="14" s="1"/>
  <c r="H6" i="12"/>
  <c r="H7" i="12" s="1"/>
  <c r="H17" i="12"/>
  <c r="H18" i="12" s="1"/>
  <c r="H28" i="12"/>
  <c r="B16" i="4" l="1"/>
  <c r="D16" i="4" s="1"/>
  <c r="H1" i="12"/>
  <c r="B18" i="4"/>
  <c r="D18" i="4" s="1"/>
  <c r="B17" i="4"/>
  <c r="D17" i="4" s="1"/>
  <c r="B15" i="4"/>
  <c r="D15" i="4" s="1"/>
  <c r="D20" i="4" l="1"/>
  <c r="D22" i="4" s="1"/>
  <c r="D23" i="4" s="1"/>
</calcChain>
</file>

<file path=xl/sharedStrings.xml><?xml version="1.0" encoding="utf-8"?>
<sst xmlns="http://schemas.openxmlformats.org/spreadsheetml/2006/main" count="391" uniqueCount="97">
  <si>
    <t>No.</t>
  </si>
  <si>
    <t>Item</t>
  </si>
  <si>
    <t>Unit</t>
  </si>
  <si>
    <t>Unit price</t>
  </si>
  <si>
    <t>Sum</t>
  </si>
  <si>
    <t>Detailed Work load/ Comments / Deliverables</t>
  </si>
  <si>
    <t>I</t>
  </si>
  <si>
    <t xml:space="preserve">Agency Fees </t>
  </si>
  <si>
    <t>Agency Fees (Preparation)</t>
  </si>
  <si>
    <t>pax/day</t>
  </si>
  <si>
    <t>Sub-Total Agency Fees (Preparation)</t>
  </si>
  <si>
    <t>Total Agency Fees</t>
  </si>
  <si>
    <t>Logistics &amp; Operations</t>
  </si>
  <si>
    <t>Materials</t>
  </si>
  <si>
    <t>Sub-Total Materials</t>
  </si>
  <si>
    <t>Total Logistics &amp; Operation</t>
  </si>
  <si>
    <t>IV</t>
  </si>
  <si>
    <t>Hospitality</t>
  </si>
  <si>
    <t>Details / Comments</t>
  </si>
  <si>
    <t>Total Hospitality</t>
  </si>
  <si>
    <t>I A</t>
  </si>
  <si>
    <t>III A 1</t>
  </si>
  <si>
    <t>III A</t>
  </si>
  <si>
    <t>III B 2</t>
  </si>
  <si>
    <t>III B 3</t>
  </si>
  <si>
    <t>III B</t>
  </si>
  <si>
    <t>III</t>
  </si>
  <si>
    <t>IV A 1</t>
  </si>
  <si>
    <t>IV A 2</t>
  </si>
  <si>
    <t>IV A 3</t>
  </si>
  <si>
    <t>IV A 4</t>
  </si>
  <si>
    <t>IV A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</si>
  <si>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</si>
  <si>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</si>
  <si>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</si>
  <si>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</si>
  <si>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</si>
  <si>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</si>
  <si>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</si>
  <si>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</si>
  <si>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</si>
  <si>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</si>
  <si>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</si>
  <si>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</si>
  <si>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VAT (6%) **</t>
  </si>
  <si>
    <t>** Please note that 3rd party invoices are paid net by BMW since VAT is claimed back by your company.</t>
  </si>
  <si>
    <t>Account Director</t>
  </si>
  <si>
    <t>pax</t>
  </si>
  <si>
    <t xml:space="preserve">Conference </t>
  </si>
  <si>
    <t>I A 1</t>
  </si>
  <si>
    <t>unit</t>
  </si>
  <si>
    <t>Price Per Conference</t>
  </si>
  <si>
    <t>Days</t>
  </si>
  <si>
    <t>Quantity/Time</t>
  </si>
  <si>
    <t xml:space="preserve">Number of time </t>
  </si>
  <si>
    <t xml:space="preserve">Subtotal </t>
  </si>
  <si>
    <t>Dinner</t>
  </si>
  <si>
    <t>Lunch</t>
  </si>
  <si>
    <t>Tea Break</t>
  </si>
  <si>
    <t>Sub-Total Logistics</t>
  </si>
  <si>
    <t>Logistics</t>
  </si>
  <si>
    <t xml:space="preserve">Details / Comments </t>
  </si>
  <si>
    <t>Total Price</t>
  </si>
  <si>
    <t>Total</t>
  </si>
  <si>
    <t>Quantity/Time</t>
    <phoneticPr fontId="21" type="noConversion"/>
  </si>
  <si>
    <t>Venue rental event date(s)</t>
    <phoneticPr fontId="21" type="noConversion"/>
  </si>
  <si>
    <t>Office supply</t>
    <phoneticPr fontId="21" type="noConversion"/>
  </si>
  <si>
    <t>Gross Total</t>
    <phoneticPr fontId="21" type="noConversion"/>
  </si>
  <si>
    <t>CMS</t>
    <phoneticPr fontId="21" type="noConversion"/>
  </si>
  <si>
    <t>午餐简餐费用</t>
    <phoneticPr fontId="21" type="noConversion"/>
  </si>
  <si>
    <t>2天会议场地费用（可容纳40人课桌式会议，配备基础会议设施）</t>
    <phoneticPr fontId="21" type="noConversion"/>
  </si>
  <si>
    <t>Amanda</t>
    <phoneticPr fontId="21" type="noConversion"/>
  </si>
  <si>
    <t>An</t>
    <phoneticPr fontId="21" type="noConversion"/>
  </si>
  <si>
    <t>anlihuan@cct.cn</t>
    <phoneticPr fontId="21" type="noConversion"/>
  </si>
  <si>
    <t>Account Manager</t>
    <phoneticPr fontId="21" type="noConversion"/>
  </si>
  <si>
    <t>外出晚宴（包含软饮）</t>
    <phoneticPr fontId="21" type="noConversion"/>
  </si>
  <si>
    <t>V1</t>
    <phoneticPr fontId="21" type="noConversion"/>
  </si>
  <si>
    <t>易拉宝</t>
    <phoneticPr fontId="5" type="noConversion"/>
  </si>
  <si>
    <t>横幅</t>
    <phoneticPr fontId="21" type="noConversion"/>
  </si>
  <si>
    <t>Shuttle bus for dealer</t>
    <phoneticPr fontId="21" type="noConversion"/>
  </si>
  <si>
    <t>2天会议简单茶歇费用</t>
    <phoneticPr fontId="21" type="noConversion"/>
  </si>
  <si>
    <t>gift</t>
    <phoneticPr fontId="21" type="noConversion"/>
  </si>
  <si>
    <t>* Please state surcharges (i.e. Business Tax) clearly and indicate which modules are affected.</t>
    <phoneticPr fontId="21" type="noConversion"/>
  </si>
  <si>
    <r>
      <t>Suttle Bus service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40+ seats
40</t>
    </r>
    <r>
      <rPr>
        <sz val="14"/>
        <rFont val="宋体"/>
        <family val="3"/>
        <charset val="134"/>
      </rPr>
      <t>座以上大巴外出用餐摆渡</t>
    </r>
    <phoneticPr fontId="21" type="noConversion"/>
  </si>
  <si>
    <t>经销商gift（不计入总价）</t>
    <phoneticPr fontId="5" type="noConversion"/>
  </si>
  <si>
    <t>机电（经销店会场）</t>
    <phoneticPr fontId="21" type="noConversion"/>
  </si>
  <si>
    <t>流程效率（经销店会场）</t>
    <phoneticPr fontId="21" type="noConversion"/>
  </si>
  <si>
    <r>
      <t>i-GPM</t>
    </r>
    <r>
      <rPr>
        <sz val="9"/>
        <color theme="1"/>
        <rFont val="微软雅黑"/>
        <family val="2"/>
        <charset val="134"/>
      </rPr>
      <t>（经销店或酒店会场）</t>
    </r>
    <phoneticPr fontId="21" type="noConversion"/>
  </si>
  <si>
    <r>
      <rPr>
        <sz val="9"/>
        <color theme="1"/>
        <rFont val="微软雅黑"/>
        <family val="2"/>
        <charset val="134"/>
      </rPr>
      <t>零件（</t>
    </r>
    <r>
      <rPr>
        <sz val="9"/>
        <color theme="1"/>
        <rFont val="BMW Group"/>
      </rPr>
      <t>经销店或酒店会场）</t>
    </r>
    <phoneticPr fontId="21" type="noConversion"/>
  </si>
  <si>
    <t>2023 售后会议_A85</t>
    <phoneticPr fontId="21" type="noConversion"/>
  </si>
  <si>
    <t>Number of Conference Setp 2023</t>
    <phoneticPr fontId="21" type="noConversion"/>
  </si>
  <si>
    <t>III B 1</t>
    <phoneticPr fontId="31" type="noConversion"/>
  </si>
  <si>
    <t>III B 1</t>
    <phoneticPr fontId="21" type="noConversion"/>
  </si>
  <si>
    <t>IV A 5</t>
  </si>
  <si>
    <t>晚宴酒水</t>
    <phoneticPr fontId="21" type="noConversion"/>
  </si>
  <si>
    <t>晚宴红酒/白酒（不计入总价）</t>
    <phoneticPr fontId="21" type="noConversion"/>
  </si>
  <si>
    <t>-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</si>
</sst>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&quot;¥&quot;#,##0.00_);[Red]\(&quot;¥&quot;#,##0.00\)"/>
    <numFmt numFmtId="177" formatCode="_(* #,##0.00_);_(* \(#,##0.00\);_(* &quot;-&quot;??_);_(@_)"/>
    <numFmt numFmtId="178" formatCode="_(* #,##0_);_(* \(#,##0\);_(* &quot;-&quot;??_);_(@_)"/>
    <numFmt numFmtId="179" formatCode="[$¥-804]#,##0"/>
    <numFmt numFmtId="180" formatCode="[$¥-804]#,##0.00"/>
    <numFmt numFmtId="182" formatCode="[$¥-411]#,##0.00"/>
    <numFmt numFmtId="183" formatCode="[$¥-411]#,##0.00;\-[$¥-411]#,##0.00"/>
    <numFmt numFmtId="184" formatCode="[$¥-411]#,##0"/>
    <numFmt numFmtId="185" formatCode="_-[$¥-411]* #,##0_-;\-[$¥-411]* #,##0_-;_-[$¥-411]* &quot;-&quot;_-;_-@_-"/>
    <numFmt numFmtId="186" formatCode="_ [$¥-804]* #,##0.00_ ;_ [$¥-804]* \-#,##0.00_ ;_ [$¥-804]* &quot;-&quot;??_ ;_ @_ "/>
  </numFmts>
  <fonts count="3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BMW Type Global Regular"/>
      <family val="3"/>
      <charset val="134"/>
    </font>
    <font>
      <sz val="10"/>
      <name val="Arial"/>
      <family val="2"/>
    </font>
    <font>
      <sz val="11"/>
      <color indexed="8"/>
      <name val="BMW Type Global Regular"/>
      <family val="3"/>
      <charset val="134"/>
    </font>
    <font>
      <b/>
      <sz val="12"/>
      <color indexed="8"/>
      <name val="BMW Type Global Regular"/>
      <family val="3"/>
      <charset val="134"/>
    </font>
    <font>
      <b/>
      <sz val="12"/>
      <color theme="1"/>
      <name val="BMW Type Global Regular"/>
      <family val="3"/>
      <charset val="134"/>
    </font>
    <font>
      <sz val="11"/>
      <name val="BMW Group Condensed"/>
      <family val="2"/>
    </font>
    <font>
      <u/>
      <sz val="11"/>
      <color theme="11"/>
      <name val="宋体"/>
      <family val="2"/>
      <scheme val="minor"/>
    </font>
    <font>
      <b/>
      <sz val="9"/>
      <color indexed="8"/>
      <name val="BMW Type Global Regular"/>
      <family val="3"/>
      <charset val="134"/>
    </font>
    <font>
      <sz val="12"/>
      <color theme="1"/>
      <name val="BMW Group"/>
    </font>
    <font>
      <sz val="12"/>
      <name val="宋体"/>
      <family val="3"/>
      <charset val="134"/>
    </font>
    <font>
      <sz val="12"/>
      <name val="Tahoma"/>
      <family val="2"/>
      <charset val="134"/>
    </font>
    <font>
      <sz val="9"/>
      <color theme="1"/>
      <name val="BMW Group"/>
    </font>
    <font>
      <sz val="14"/>
      <color theme="1"/>
      <name val="MINI Serif"/>
      <family val="1"/>
    </font>
    <font>
      <b/>
      <sz val="14"/>
      <color theme="1"/>
      <name val="MINI Serif"/>
      <family val="1"/>
    </font>
    <font>
      <sz val="14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2"/>
      <color theme="1"/>
      <name val="BMW Group Condensed"/>
      <family val="2"/>
    </font>
    <font>
      <u/>
      <sz val="10"/>
      <color indexed="12"/>
      <name val="Verdana"/>
      <family val="2"/>
    </font>
    <font>
      <sz val="11"/>
      <color theme="1"/>
      <name val="宋体"/>
      <family val="2"/>
      <scheme val="minor"/>
    </font>
    <font>
      <sz val="11"/>
      <color theme="1"/>
      <name val="BMW Type Global Regular"/>
      <family val="3"/>
      <charset val="134"/>
    </font>
    <font>
      <sz val="9"/>
      <color theme="1"/>
      <name val="微软雅黑"/>
      <family val="2"/>
      <charset val="134"/>
    </font>
    <font>
      <sz val="9"/>
      <color theme="1"/>
      <name val="BMW Group"/>
      <family val="2"/>
      <charset val="134"/>
    </font>
    <font>
      <b/>
      <sz val="14"/>
      <name val="MINI Serif"/>
      <family val="1"/>
    </font>
    <font>
      <sz val="14"/>
      <name val="MINI Serif"/>
      <family val="1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177" fontId="1" fillId="0" borderId="0" applyFont="0" applyFill="0" applyBorder="0" applyAlignment="0" applyProtection="0"/>
    <xf numFmtId="179" fontId="2" fillId="0" borderId="0"/>
    <xf numFmtId="179" fontId="1" fillId="0" borderId="0"/>
    <xf numFmtId="180" fontId="2" fillId="0" borderId="0"/>
    <xf numFmtId="180" fontId="3" fillId="0" borderId="0"/>
    <xf numFmtId="180" fontId="4" fillId="0" borderId="0"/>
    <xf numFmtId="180" fontId="2" fillId="0" borderId="0"/>
    <xf numFmtId="179" fontId="1" fillId="0" borderId="0"/>
    <xf numFmtId="179" fontId="6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2" fontId="4" fillId="0" borderId="0"/>
    <xf numFmtId="182" fontId="2" fillId="0" borderId="0"/>
    <xf numFmtId="183" fontId="2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184" fontId="2" fillId="0" borderId="0"/>
    <xf numFmtId="184" fontId="4" fillId="0" borderId="0"/>
    <xf numFmtId="185" fontId="3" fillId="0" borderId="0"/>
    <xf numFmtId="183" fontId="2" fillId="0" borderId="0"/>
    <xf numFmtId="0" fontId="2" fillId="0" borderId="0"/>
    <xf numFmtId="0" fontId="15" fillId="0" borderId="0">
      <alignment vertical="center"/>
    </xf>
    <xf numFmtId="183" fontId="4" fillId="0" borderId="0"/>
    <xf numFmtId="183" fontId="1" fillId="0" borderId="0"/>
    <xf numFmtId="179" fontId="2" fillId="0" borderId="0"/>
    <xf numFmtId="179" fontId="3" fillId="0" borderId="0"/>
    <xf numFmtId="179" fontId="4" fillId="0" borderId="0"/>
    <xf numFmtId="179" fontId="2" fillId="0" borderId="0"/>
    <xf numFmtId="179" fontId="4" fillId="0" borderId="0">
      <alignment vertical="center"/>
    </xf>
    <xf numFmtId="179" fontId="2" fillId="0" borderId="0">
      <alignment vertical="center"/>
    </xf>
    <xf numFmtId="0" fontId="14" fillId="0" borderId="0">
      <alignment vertical="center"/>
    </xf>
    <xf numFmtId="183" fontId="1" fillId="0" borderId="0"/>
    <xf numFmtId="184" fontId="4" fillId="0" borderId="0">
      <alignment vertical="center"/>
    </xf>
    <xf numFmtId="18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183" fontId="1" fillId="0" borderId="0"/>
    <xf numFmtId="186" fontId="4" fillId="0" borderId="0"/>
    <xf numFmtId="184" fontId="2" fillId="0" borderId="0"/>
    <xf numFmtId="0" fontId="14" fillId="0" borderId="0"/>
  </cellStyleXfs>
  <cellXfs count="124">
    <xf numFmtId="0" fontId="0" fillId="0" borderId="0" xfId="0"/>
    <xf numFmtId="40" fontId="7" fillId="5" borderId="8" xfId="0" applyNumberFormat="1" applyFont="1" applyFill="1" applyBorder="1" applyAlignment="1">
      <alignment vertical="center"/>
    </xf>
    <xf numFmtId="0" fontId="7" fillId="0" borderId="0" xfId="0" applyFont="1"/>
    <xf numFmtId="0" fontId="7" fillId="5" borderId="11" xfId="0" applyFont="1" applyFill="1" applyBorder="1" applyAlignment="1">
      <alignment vertical="center"/>
    </xf>
    <xf numFmtId="40" fontId="7" fillId="5" borderId="11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vertical="center"/>
    </xf>
    <xf numFmtId="49" fontId="7" fillId="5" borderId="11" xfId="0" applyNumberFormat="1" applyFont="1" applyFill="1" applyBorder="1" applyAlignment="1">
      <alignment vertical="center"/>
    </xf>
    <xf numFmtId="14" fontId="13" fillId="0" borderId="11" xfId="0" applyNumberFormat="1" applyFont="1" applyBorder="1" applyAlignment="1">
      <alignment horizontal="center" vertical="center"/>
    </xf>
    <xf numFmtId="40" fontId="7" fillId="7" borderId="11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/>
    </xf>
    <xf numFmtId="0" fontId="10" fillId="0" borderId="0" xfId="10" applyFont="1"/>
    <xf numFmtId="179" fontId="17" fillId="0" borderId="0" xfId="3" applyFont="1" applyAlignment="1">
      <alignment horizontal="left" vertical="center"/>
    </xf>
    <xf numFmtId="180" fontId="17" fillId="0" borderId="0" xfId="3" applyNumberFormat="1" applyFont="1" applyAlignment="1">
      <alignment horizontal="left" vertical="center"/>
    </xf>
    <xf numFmtId="178" fontId="17" fillId="0" borderId="0" xfId="1" applyNumberFormat="1" applyFont="1" applyAlignment="1">
      <alignment horizontal="left" vertical="center"/>
    </xf>
    <xf numFmtId="49" fontId="17" fillId="0" borderId="0" xfId="3" applyNumberFormat="1" applyFont="1" applyAlignment="1">
      <alignment horizontal="left" vertical="center"/>
    </xf>
    <xf numFmtId="179" fontId="18" fillId="2" borderId="6" xfId="2" applyFont="1" applyFill="1" applyBorder="1" applyAlignment="1">
      <alignment horizontal="left" vertical="center" wrapText="1"/>
    </xf>
    <xf numFmtId="180" fontId="18" fillId="2" borderId="5" xfId="2" applyNumberFormat="1" applyFont="1" applyFill="1" applyBorder="1" applyAlignment="1">
      <alignment horizontal="left" vertical="center" wrapText="1"/>
    </xf>
    <xf numFmtId="178" fontId="18" fillId="2" borderId="5" xfId="1" applyNumberFormat="1" applyFont="1" applyFill="1" applyBorder="1" applyAlignment="1">
      <alignment horizontal="left" vertical="center" wrapText="1"/>
    </xf>
    <xf numFmtId="178" fontId="18" fillId="2" borderId="5" xfId="1" applyNumberFormat="1" applyFont="1" applyFill="1" applyBorder="1" applyAlignment="1">
      <alignment horizontal="left" vertical="center"/>
    </xf>
    <xf numFmtId="179" fontId="18" fillId="2" borderId="5" xfId="2" applyFont="1" applyFill="1" applyBorder="1" applyAlignment="1">
      <alignment horizontal="left" vertical="center"/>
    </xf>
    <xf numFmtId="179" fontId="18" fillId="2" borderId="4" xfId="2" applyFont="1" applyFill="1" applyBorder="1" applyAlignment="1">
      <alignment horizontal="left" vertical="center"/>
    </xf>
    <xf numFmtId="179" fontId="18" fillId="3" borderId="1" xfId="2" applyFont="1" applyFill="1" applyBorder="1" applyAlignment="1">
      <alignment horizontal="left" vertical="center" wrapText="1"/>
    </xf>
    <xf numFmtId="179" fontId="19" fillId="0" borderId="1" xfId="9" applyFont="1" applyBorder="1" applyAlignment="1">
      <alignment horizontal="left" vertical="center" wrapText="1"/>
    </xf>
    <xf numFmtId="180" fontId="17" fillId="0" borderId="1" xfId="9" applyNumberFormat="1" applyFont="1" applyBorder="1" applyAlignment="1">
      <alignment horizontal="left" vertical="center" wrapText="1"/>
    </xf>
    <xf numFmtId="178" fontId="17" fillId="0" borderId="1" xfId="1" applyNumberFormat="1" applyFont="1" applyFill="1" applyBorder="1" applyAlignment="1">
      <alignment horizontal="left" vertical="center" wrapText="1"/>
    </xf>
    <xf numFmtId="180" fontId="18" fillId="2" borderId="1" xfId="4" applyFont="1" applyFill="1" applyBorder="1" applyAlignment="1">
      <alignment horizontal="left" vertical="center" wrapText="1"/>
    </xf>
    <xf numFmtId="178" fontId="18" fillId="2" borderId="1" xfId="1" applyNumberFormat="1" applyFont="1" applyFill="1" applyBorder="1" applyAlignment="1">
      <alignment horizontal="left" vertical="center" wrapText="1"/>
    </xf>
    <xf numFmtId="178" fontId="18" fillId="2" borderId="1" xfId="1" applyNumberFormat="1" applyFont="1" applyFill="1" applyBorder="1" applyAlignment="1">
      <alignment horizontal="left" vertical="center"/>
    </xf>
    <xf numFmtId="180" fontId="18" fillId="2" borderId="1" xfId="4" applyFont="1" applyFill="1" applyBorder="1" applyAlignment="1">
      <alignment horizontal="left" vertical="center"/>
    </xf>
    <xf numFmtId="180" fontId="18" fillId="3" borderId="1" xfId="0" applyNumberFormat="1" applyFont="1" applyFill="1" applyBorder="1" applyAlignment="1">
      <alignment horizontal="left" vertical="center"/>
    </xf>
    <xf numFmtId="179" fontId="18" fillId="3" borderId="1" xfId="0" applyNumberFormat="1" applyFont="1" applyFill="1" applyBorder="1" applyAlignment="1">
      <alignment horizontal="left" vertical="center"/>
    </xf>
    <xf numFmtId="178" fontId="18" fillId="3" borderId="1" xfId="1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49" fontId="18" fillId="3" borderId="1" xfId="0" applyNumberFormat="1" applyFont="1" applyFill="1" applyBorder="1" applyAlignment="1">
      <alignment horizontal="left" vertical="center"/>
    </xf>
    <xf numFmtId="0" fontId="17" fillId="0" borderId="1" xfId="2" applyNumberFormat="1" applyFont="1" applyBorder="1" applyAlignment="1">
      <alignment horizontal="left" vertical="center"/>
    </xf>
    <xf numFmtId="179" fontId="17" fillId="0" borderId="1" xfId="8" applyFont="1" applyBorder="1" applyAlignment="1">
      <alignment horizontal="left" vertical="center" wrapText="1"/>
    </xf>
    <xf numFmtId="49" fontId="18" fillId="4" borderId="3" xfId="49" applyNumberFormat="1" applyFont="1" applyFill="1" applyBorder="1" applyAlignment="1">
      <alignment horizontal="left" vertical="center"/>
    </xf>
    <xf numFmtId="180" fontId="18" fillId="4" borderId="1" xfId="7" applyFont="1" applyFill="1" applyBorder="1" applyAlignment="1">
      <alignment horizontal="left" vertical="center" wrapText="1"/>
    </xf>
    <xf numFmtId="180" fontId="18" fillId="4" borderId="1" xfId="6" applyFont="1" applyFill="1" applyBorder="1" applyAlignment="1">
      <alignment horizontal="left" vertical="center"/>
    </xf>
    <xf numFmtId="178" fontId="18" fillId="4" borderId="1" xfId="1" applyNumberFormat="1" applyFont="1" applyFill="1" applyBorder="1" applyAlignment="1">
      <alignment horizontal="left" vertical="center"/>
    </xf>
    <xf numFmtId="178" fontId="18" fillId="4" borderId="1" xfId="1" applyNumberFormat="1" applyFont="1" applyFill="1" applyBorder="1" applyAlignment="1">
      <alignment horizontal="left" vertical="center" wrapText="1"/>
    </xf>
    <xf numFmtId="49" fontId="18" fillId="4" borderId="2" xfId="49" applyNumberFormat="1" applyFont="1" applyFill="1" applyBorder="1" applyAlignment="1">
      <alignment horizontal="left" vertical="center"/>
    </xf>
    <xf numFmtId="179" fontId="17" fillId="0" borderId="1" xfId="8" applyFont="1" applyBorder="1" applyAlignment="1">
      <alignment vertical="center" wrapText="1"/>
    </xf>
    <xf numFmtId="179" fontId="17" fillId="6" borderId="1" xfId="3" applyFont="1" applyFill="1" applyBorder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49" fontId="8" fillId="7" borderId="1" xfId="0" applyNumberFormat="1" applyFont="1" applyFill="1" applyBorder="1" applyAlignment="1">
      <alignment vertical="center"/>
    </xf>
    <xf numFmtId="40" fontId="7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14" fontId="16" fillId="0" borderId="1" xfId="0" applyNumberFormat="1" applyFont="1" applyBorder="1" applyAlignment="1">
      <alignment horizontal="left" vertical="center"/>
    </xf>
    <xf numFmtId="40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9" fontId="9" fillId="7" borderId="1" xfId="0" applyNumberFormat="1" applyFont="1" applyFill="1" applyBorder="1" applyAlignment="1">
      <alignment horizontal="left" vertical="center" wrapText="1"/>
    </xf>
    <xf numFmtId="40" fontId="12" fillId="7" borderId="1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49" fontId="18" fillId="8" borderId="1" xfId="0" applyNumberFormat="1" applyFont="1" applyFill="1" applyBorder="1" applyAlignment="1">
      <alignment horizontal="left" vertical="center"/>
    </xf>
    <xf numFmtId="0" fontId="18" fillId="8" borderId="1" xfId="0" applyFont="1" applyFill="1" applyBorder="1" applyAlignment="1">
      <alignment horizontal="left" vertical="center"/>
    </xf>
    <xf numFmtId="178" fontId="18" fillId="8" borderId="1" xfId="1" applyNumberFormat="1" applyFont="1" applyFill="1" applyBorder="1" applyAlignment="1">
      <alignment horizontal="left" vertical="center"/>
    </xf>
    <xf numFmtId="179" fontId="18" fillId="8" borderId="1" xfId="0" applyNumberFormat="1" applyFont="1" applyFill="1" applyBorder="1" applyAlignment="1">
      <alignment horizontal="left" vertical="center"/>
    </xf>
    <xf numFmtId="180" fontId="18" fillId="8" borderId="1" xfId="0" applyNumberFormat="1" applyFont="1" applyFill="1" applyBorder="1" applyAlignment="1">
      <alignment horizontal="left" vertical="center"/>
    </xf>
    <xf numFmtId="179" fontId="18" fillId="8" borderId="1" xfId="2" applyFont="1" applyFill="1" applyBorder="1" applyAlignment="1">
      <alignment horizontal="left" vertical="center" wrapText="1"/>
    </xf>
    <xf numFmtId="49" fontId="7" fillId="5" borderId="12" xfId="0" applyNumberFormat="1" applyFont="1" applyFill="1" applyBorder="1" applyAlignment="1">
      <alignment vertical="center"/>
    </xf>
    <xf numFmtId="14" fontId="13" fillId="0" borderId="10" xfId="0" applyNumberFormat="1" applyFont="1" applyBorder="1" applyAlignment="1">
      <alignment horizontal="center" vertical="center"/>
    </xf>
    <xf numFmtId="49" fontId="10" fillId="0" borderId="0" xfId="10" applyNumberFormat="1" applyFont="1"/>
    <xf numFmtId="0" fontId="7" fillId="0" borderId="0" xfId="0" applyFont="1" applyAlignment="1">
      <alignment horizontal="right"/>
    </xf>
    <xf numFmtId="176" fontId="7" fillId="0" borderId="0" xfId="0" applyNumberFormat="1" applyFont="1" applyAlignment="1">
      <alignment horizontal="left"/>
    </xf>
    <xf numFmtId="40" fontId="7" fillId="0" borderId="0" xfId="0" applyNumberFormat="1" applyFont="1" applyAlignment="1">
      <alignment horizontal="right"/>
    </xf>
    <xf numFmtId="40" fontId="7" fillId="0" borderId="0" xfId="0" applyNumberFormat="1" applyFont="1"/>
    <xf numFmtId="9" fontId="7" fillId="0" borderId="0" xfId="0" applyNumberFormat="1" applyFont="1" applyAlignment="1">
      <alignment horizontal="right"/>
    </xf>
    <xf numFmtId="176" fontId="10" fillId="0" borderId="0" xfId="10" applyNumberFormat="1" applyFont="1"/>
    <xf numFmtId="176" fontId="8" fillId="7" borderId="11" xfId="0" applyNumberFormat="1" applyFont="1" applyFill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/>
    </xf>
    <xf numFmtId="0" fontId="22" fillId="6" borderId="13" xfId="34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0" fontId="25" fillId="5" borderId="1" xfId="0" applyNumberFormat="1" applyFont="1" applyFill="1" applyBorder="1" applyAlignment="1">
      <alignment vertical="center"/>
    </xf>
    <xf numFmtId="0" fontId="25" fillId="0" borderId="11" xfId="0" applyFont="1" applyBorder="1" applyAlignment="1">
      <alignment horizontal="center"/>
    </xf>
    <xf numFmtId="180" fontId="18" fillId="2" borderId="5" xfId="2" applyNumberFormat="1" applyFont="1" applyFill="1" applyBorder="1" applyAlignment="1">
      <alignment vertical="center" wrapText="1"/>
    </xf>
    <xf numFmtId="179" fontId="18" fillId="3" borderId="11" xfId="0" applyNumberFormat="1" applyFont="1" applyFill="1" applyBorder="1" applyAlignment="1">
      <alignment vertical="center"/>
    </xf>
    <xf numFmtId="179" fontId="17" fillId="0" borderId="0" xfId="3" applyFont="1" applyAlignment="1">
      <alignment vertical="center"/>
    </xf>
    <xf numFmtId="180" fontId="18" fillId="2" borderId="11" xfId="4" applyFont="1" applyFill="1" applyBorder="1" applyAlignment="1">
      <alignment vertical="center" wrapText="1"/>
    </xf>
    <xf numFmtId="0" fontId="23" fillId="0" borderId="11" xfId="54" applyNumberFormat="1" applyBorder="1" applyAlignment="1" applyProtection="1">
      <alignment horizontal="center" vertical="center" wrapText="1"/>
    </xf>
    <xf numFmtId="14" fontId="27" fillId="0" borderId="1" xfId="0" applyNumberFormat="1" applyFont="1" applyBorder="1" applyAlignment="1">
      <alignment horizontal="left" vertical="center"/>
    </xf>
    <xf numFmtId="49" fontId="28" fillId="3" borderId="1" xfId="0" applyNumberFormat="1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178" fontId="28" fillId="3" borderId="1" xfId="1" applyNumberFormat="1" applyFont="1" applyFill="1" applyBorder="1" applyAlignment="1">
      <alignment horizontal="left" vertical="center"/>
    </xf>
    <xf numFmtId="179" fontId="28" fillId="3" borderId="11" xfId="0" applyNumberFormat="1" applyFont="1" applyFill="1" applyBorder="1" applyAlignment="1">
      <alignment vertical="center"/>
    </xf>
    <xf numFmtId="180" fontId="28" fillId="3" borderId="1" xfId="0" applyNumberFormat="1" applyFont="1" applyFill="1" applyBorder="1" applyAlignment="1">
      <alignment horizontal="left" vertical="center"/>
    </xf>
    <xf numFmtId="179" fontId="28" fillId="3" borderId="1" xfId="2" applyFont="1" applyFill="1" applyBorder="1" applyAlignment="1">
      <alignment horizontal="left" vertical="center" wrapText="1"/>
    </xf>
    <xf numFmtId="180" fontId="28" fillId="2" borderId="1" xfId="4" applyFont="1" applyFill="1" applyBorder="1" applyAlignment="1">
      <alignment horizontal="left" vertical="center"/>
    </xf>
    <xf numFmtId="178" fontId="28" fillId="2" borderId="1" xfId="1" applyNumberFormat="1" applyFont="1" applyFill="1" applyBorder="1" applyAlignment="1">
      <alignment horizontal="left" vertical="center"/>
    </xf>
    <xf numFmtId="178" fontId="28" fillId="2" borderId="1" xfId="1" applyNumberFormat="1" applyFont="1" applyFill="1" applyBorder="1" applyAlignment="1">
      <alignment horizontal="left" vertical="center" wrapText="1"/>
    </xf>
    <xf numFmtId="180" fontId="28" fillId="2" borderId="11" xfId="4" applyFont="1" applyFill="1" applyBorder="1" applyAlignment="1">
      <alignment vertical="center" wrapText="1"/>
    </xf>
    <xf numFmtId="180" fontId="28" fillId="2" borderId="1" xfId="4" applyFont="1" applyFill="1" applyBorder="1" applyAlignment="1">
      <alignment horizontal="left" vertical="center" wrapText="1"/>
    </xf>
    <xf numFmtId="49" fontId="28" fillId="4" borderId="2" xfId="49" applyNumberFormat="1" applyFont="1" applyFill="1" applyBorder="1" applyAlignment="1">
      <alignment horizontal="left" vertical="center"/>
    </xf>
    <xf numFmtId="180" fontId="28" fillId="4" borderId="1" xfId="6" applyFont="1" applyFill="1" applyBorder="1" applyAlignment="1">
      <alignment horizontal="left" vertical="center"/>
    </xf>
    <xf numFmtId="178" fontId="28" fillId="4" borderId="1" xfId="1" applyNumberFormat="1" applyFont="1" applyFill="1" applyBorder="1" applyAlignment="1">
      <alignment horizontal="left" vertical="center"/>
    </xf>
    <xf numFmtId="178" fontId="28" fillId="4" borderId="1" xfId="1" applyNumberFormat="1" applyFont="1" applyFill="1" applyBorder="1" applyAlignment="1">
      <alignment horizontal="left" vertical="center" wrapText="1"/>
    </xf>
    <xf numFmtId="180" fontId="28" fillId="4" borderId="11" xfId="6" applyFont="1" applyFill="1" applyBorder="1" applyAlignment="1">
      <alignment vertical="center"/>
    </xf>
    <xf numFmtId="180" fontId="28" fillId="4" borderId="1" xfId="7" applyFont="1" applyFill="1" applyBorder="1" applyAlignment="1">
      <alignment horizontal="left" vertical="center" wrapText="1"/>
    </xf>
    <xf numFmtId="49" fontId="28" fillId="4" borderId="3" xfId="49" applyNumberFormat="1" applyFont="1" applyFill="1" applyBorder="1" applyAlignment="1">
      <alignment horizontal="left" vertical="center"/>
    </xf>
    <xf numFmtId="0" fontId="29" fillId="0" borderId="1" xfId="2" applyNumberFormat="1" applyFont="1" applyBorder="1" applyAlignment="1">
      <alignment horizontal="left" vertical="center"/>
    </xf>
    <xf numFmtId="179" fontId="29" fillId="0" borderId="1" xfId="8" applyFont="1" applyBorder="1" applyAlignment="1">
      <alignment horizontal="left" vertical="center" wrapText="1"/>
    </xf>
    <xf numFmtId="178" fontId="29" fillId="0" borderId="1" xfId="1" applyNumberFormat="1" applyFont="1" applyFill="1" applyBorder="1" applyAlignment="1">
      <alignment horizontal="left" vertical="center" wrapText="1"/>
    </xf>
    <xf numFmtId="178" fontId="29" fillId="0" borderId="1" xfId="1" applyNumberFormat="1" applyFont="1" applyFill="1" applyBorder="1" applyAlignment="1">
      <alignment vertical="center" wrapText="1"/>
    </xf>
    <xf numFmtId="178" fontId="29" fillId="0" borderId="1" xfId="1" applyNumberFormat="1" applyFont="1" applyFill="1" applyBorder="1" applyAlignment="1">
      <alignment horizontal="center" vertical="center" wrapText="1"/>
    </xf>
    <xf numFmtId="179" fontId="29" fillId="0" borderId="11" xfId="8" applyFont="1" applyBorder="1" applyAlignment="1">
      <alignment vertical="center"/>
    </xf>
    <xf numFmtId="180" fontId="29" fillId="0" borderId="1" xfId="9" applyNumberFormat="1" applyFont="1" applyBorder="1" applyAlignment="1">
      <alignment horizontal="left" vertical="center" wrapText="1"/>
    </xf>
    <xf numFmtId="179" fontId="29" fillId="0" borderId="1" xfId="9" applyFont="1" applyBorder="1" applyAlignment="1">
      <alignment horizontal="left" vertical="center" wrapText="1"/>
    </xf>
    <xf numFmtId="179" fontId="28" fillId="2" borderId="4" xfId="2" applyFont="1" applyFill="1" applyBorder="1" applyAlignment="1">
      <alignment horizontal="left" vertical="center"/>
    </xf>
    <xf numFmtId="179" fontId="28" fillId="2" borderId="5" xfId="2" applyFont="1" applyFill="1" applyBorder="1" applyAlignment="1">
      <alignment horizontal="left" vertical="center"/>
    </xf>
    <xf numFmtId="178" fontId="28" fillId="2" borderId="5" xfId="1" applyNumberFormat="1" applyFont="1" applyFill="1" applyBorder="1" applyAlignment="1">
      <alignment horizontal="left" vertical="center"/>
    </xf>
    <xf numFmtId="178" fontId="28" fillId="2" borderId="5" xfId="1" applyNumberFormat="1" applyFont="1" applyFill="1" applyBorder="1" applyAlignment="1">
      <alignment horizontal="left" vertical="center" wrapText="1"/>
    </xf>
    <xf numFmtId="180" fontId="28" fillId="2" borderId="5" xfId="2" applyNumberFormat="1" applyFont="1" applyFill="1" applyBorder="1" applyAlignment="1">
      <alignment vertical="center" wrapText="1"/>
    </xf>
    <xf numFmtId="180" fontId="28" fillId="2" borderId="5" xfId="2" applyNumberFormat="1" applyFont="1" applyFill="1" applyBorder="1" applyAlignment="1">
      <alignment horizontal="left" vertical="center" wrapText="1"/>
    </xf>
    <xf numFmtId="179" fontId="28" fillId="2" borderId="6" xfId="2" applyFont="1" applyFill="1" applyBorder="1" applyAlignment="1">
      <alignment horizontal="left" vertical="center" wrapText="1"/>
    </xf>
    <xf numFmtId="179" fontId="30" fillId="0" borderId="1" xfId="9" applyFont="1" applyBorder="1" applyAlignment="1">
      <alignment horizontal="left" vertical="center" wrapText="1"/>
    </xf>
    <xf numFmtId="178" fontId="29" fillId="0" borderId="11" xfId="1" applyNumberFormat="1" applyFont="1" applyFill="1" applyBorder="1" applyAlignment="1">
      <alignment horizontal="left" vertical="center" wrapText="1"/>
    </xf>
    <xf numFmtId="179" fontId="30" fillId="0" borderId="11" xfId="9" applyFont="1" applyBorder="1" applyAlignment="1">
      <alignment horizontal="left" vertical="center" wrapText="1"/>
    </xf>
    <xf numFmtId="179" fontId="28" fillId="3" borderId="1" xfId="0" applyNumberFormat="1" applyFont="1" applyFill="1" applyBorder="1" applyAlignment="1">
      <alignment horizontal="left" vertical="center"/>
    </xf>
    <xf numFmtId="179" fontId="29" fillId="6" borderId="11" xfId="8" applyFont="1" applyFill="1" applyBorder="1" applyAlignment="1">
      <alignment vertical="center"/>
    </xf>
    <xf numFmtId="14" fontId="26" fillId="0" borderId="1" xfId="0" applyNumberFormat="1" applyFont="1" applyBorder="1" applyAlignment="1">
      <alignment horizontal="left" vertical="center"/>
    </xf>
    <xf numFmtId="49" fontId="7" fillId="5" borderId="7" xfId="0" applyNumberFormat="1" applyFont="1" applyFill="1" applyBorder="1" applyAlignment="1">
      <alignment horizontal="left" vertical="center"/>
    </xf>
    <xf numFmtId="49" fontId="7" fillId="5" borderId="0" xfId="0" applyNumberFormat="1" applyFont="1" applyFill="1" applyAlignment="1">
      <alignment horizontal="left" vertical="center"/>
    </xf>
    <xf numFmtId="178" fontId="17" fillId="0" borderId="1" xfId="1" applyNumberFormat="1" applyFont="1" applyFill="1" applyBorder="1" applyAlignment="1">
      <alignment horizontal="right" vertical="center" wrapText="1"/>
    </xf>
  </cellXfs>
  <cellStyles count="60">
    <cellStyle name="0,0_x000a__x000a_NA_x000a__x000a_ 2" xfId="37" xr:uid="{00000000-0005-0000-0000-000000000000}"/>
    <cellStyle name="0,0_x000d__x000a_NA_x000d__x000a_" xfId="59" xr:uid="{00000000-0005-0000-0000-000001000000}"/>
    <cellStyle name="Normal 2" xfId="3" xr:uid="{00000000-0005-0000-0000-000002000000}"/>
    <cellStyle name="Normal 2 2" xfId="2" xr:uid="{00000000-0005-0000-0000-000003000000}"/>
    <cellStyle name="Normal 2 2 2" xfId="16" xr:uid="{00000000-0005-0000-0000-000004000000}"/>
    <cellStyle name="Normal 2 2 2 2" xfId="32" xr:uid="{00000000-0005-0000-0000-000005000000}"/>
    <cellStyle name="Normal 2 2 2 3" xfId="4" xr:uid="{00000000-0005-0000-0000-000006000000}"/>
    <cellStyle name="Normal 2 2 2 3 2" xfId="40" xr:uid="{00000000-0005-0000-0000-000007000000}"/>
    <cellStyle name="Normal 2 2 2 4" xfId="58" xr:uid="{00000000-0005-0000-0000-000008000000}"/>
    <cellStyle name="Normal 2 2 3" xfId="17" xr:uid="{00000000-0005-0000-0000-000009000000}"/>
    <cellStyle name="Normal 2 2 3 2" xfId="7" xr:uid="{00000000-0005-0000-0000-00000A000000}"/>
    <cellStyle name="Normal 2 2 3 2 2" xfId="43" xr:uid="{00000000-0005-0000-0000-00000B000000}"/>
    <cellStyle name="Normal 2 2 4" xfId="35" xr:uid="{00000000-0005-0000-0000-00000C000000}"/>
    <cellStyle name="Normal 2 2 4 2" xfId="45" xr:uid="{00000000-0005-0000-0000-00000D000000}"/>
    <cellStyle name="Normal 2 3" xfId="36" xr:uid="{00000000-0005-0000-0000-00000E000000}"/>
    <cellStyle name="Normal 3" xfId="8" xr:uid="{00000000-0005-0000-0000-00000F000000}"/>
    <cellStyle name="Normal 3 7" xfId="46" xr:uid="{00000000-0005-0000-0000-000010000000}"/>
    <cellStyle name="Normal 4" xfId="39" xr:uid="{00000000-0005-0000-0000-000011000000}"/>
    <cellStyle name="Normal 5" xfId="47" xr:uid="{00000000-0005-0000-0000-000012000000}"/>
    <cellStyle name="Normal 6" xfId="56" xr:uid="{00000000-0005-0000-0000-000013000000}"/>
    <cellStyle name="Normal_mck_ceocircle_20060228 2" xfId="9" xr:uid="{00000000-0005-0000-0000-000014000000}"/>
    <cellStyle name="Normal_mck_ceocircle_20060228_budget_mini_ava_041207.xls" xfId="10" xr:uid="{00000000-0005-0000-0000-000015000000}"/>
    <cellStyle name="常规" xfId="0" builtinId="0"/>
    <cellStyle name="常规 14" xfId="50" xr:uid="{00000000-0005-0000-0000-000017000000}"/>
    <cellStyle name="常规 3" xfId="31" xr:uid="{00000000-0005-0000-0000-000018000000}"/>
    <cellStyle name="常规 3 2" xfId="55" xr:uid="{00000000-0005-0000-0000-000019000000}"/>
    <cellStyle name="常规 3 3" xfId="51" xr:uid="{00000000-0005-0000-0000-00001A000000}"/>
    <cellStyle name="常规 5 2 2" xfId="5" xr:uid="{00000000-0005-0000-0000-00001B000000}"/>
    <cellStyle name="常规 5 2 2 2" xfId="41" xr:uid="{00000000-0005-0000-0000-00001C000000}"/>
    <cellStyle name="常规 5 2 2 3" xfId="49" xr:uid="{00000000-0005-0000-0000-00001D000000}"/>
    <cellStyle name="常规 6" xfId="34" xr:uid="{00000000-0005-0000-0000-00001E000000}"/>
    <cellStyle name="常规 9" xfId="52" xr:uid="{00000000-0005-0000-0000-00001F000000}"/>
    <cellStyle name="超链接" xfId="54" builtinId="8"/>
    <cellStyle name="千位分隔" xfId="1" builtinId="3"/>
    <cellStyle name="千位分隔 2 2" xfId="53" xr:uid="{00000000-0005-0000-0000-000022000000}"/>
    <cellStyle name="样式 1" xfId="57" xr:uid="{00000000-0005-0000-0000-000023000000}"/>
    <cellStyle name="样式 1 2" xfId="38" xr:uid="{00000000-0005-0000-0000-000024000000}"/>
    <cellStyle name="样式 1 2 2" xfId="15" xr:uid="{00000000-0005-0000-0000-000025000000}"/>
    <cellStyle name="样式 1 2 2 2" xfId="6" xr:uid="{00000000-0005-0000-0000-000026000000}"/>
    <cellStyle name="样式 1 2 2 2 2" xfId="42" xr:uid="{00000000-0005-0000-0000-000027000000}"/>
    <cellStyle name="样式 1 2 2 2 2 2" xfId="48" xr:uid="{00000000-0005-0000-0000-000028000000}"/>
    <cellStyle name="样式 1 2 2 3" xfId="33" xr:uid="{00000000-0005-0000-0000-000029000000}"/>
    <cellStyle name="样式 1 2 4" xfId="44" xr:uid="{00000000-0005-0000-0000-00002A000000}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zoomScale="110" zoomScaleNormal="75" zoomScalePageLayoutView="75" workbookViewId="0">
      <selection activeCell="D10" sqref="D10"/>
    </sheetView>
  </sheetViews>
  <sheetFormatPr defaultColWidth="13" defaultRowHeight="14"/>
  <cols>
    <col min="1" max="1" width="26.81640625" style="10" customWidth="1"/>
    <col min="2" max="2" width="22.1796875" style="10" bestFit="1" customWidth="1"/>
    <col min="3" max="3" width="35.08984375" style="10" bestFit="1" customWidth="1"/>
    <col min="4" max="4" width="28.08984375" style="10" customWidth="1"/>
    <col min="5" max="16384" width="13" style="10"/>
  </cols>
  <sheetData>
    <row r="1" spans="1:4" s="2" customFormat="1" ht="15.5" thickBot="1">
      <c r="A1" s="5" t="s">
        <v>32</v>
      </c>
      <c r="B1" s="52" t="s">
        <v>89</v>
      </c>
    </row>
    <row r="2" spans="1:4" s="2" customFormat="1" ht="19.25" customHeight="1">
      <c r="A2" s="6" t="s">
        <v>33</v>
      </c>
      <c r="B2" s="72" t="s">
        <v>68</v>
      </c>
    </row>
    <row r="3" spans="1:4" s="2" customFormat="1" ht="19.25" customHeight="1">
      <c r="A3" s="6" t="s">
        <v>34</v>
      </c>
      <c r="B3" s="7">
        <v>44956</v>
      </c>
    </row>
    <row r="4" spans="1:4" s="2" customFormat="1" ht="19.25" customHeight="1">
      <c r="A4" s="6" t="s">
        <v>35</v>
      </c>
      <c r="B4" s="7" t="s">
        <v>76</v>
      </c>
    </row>
    <row r="5" spans="1:4" s="2" customFormat="1" ht="19.25" customHeight="1">
      <c r="A5" s="3"/>
      <c r="B5" s="4"/>
    </row>
    <row r="6" spans="1:4" s="2" customFormat="1" ht="15">
      <c r="A6" s="5" t="s">
        <v>36</v>
      </c>
      <c r="B6" s="8"/>
    </row>
    <row r="7" spans="1:4" s="2" customFormat="1" ht="20.399999999999999" customHeight="1">
      <c r="A7" s="61" t="s">
        <v>37</v>
      </c>
      <c r="B7" s="73" t="s">
        <v>71</v>
      </c>
    </row>
    <row r="8" spans="1:4" s="2" customFormat="1" ht="20.399999999999999" customHeight="1">
      <c r="A8" s="61" t="s">
        <v>38</v>
      </c>
      <c r="B8" s="73" t="s">
        <v>72</v>
      </c>
    </row>
    <row r="9" spans="1:4" s="2" customFormat="1" ht="20.399999999999999" customHeight="1">
      <c r="A9" s="61" t="s">
        <v>39</v>
      </c>
      <c r="B9" s="73" t="s">
        <v>74</v>
      </c>
    </row>
    <row r="10" spans="1:4" s="2" customFormat="1" ht="20.399999999999999" customHeight="1">
      <c r="A10" s="61" t="s">
        <v>40</v>
      </c>
      <c r="B10" s="73">
        <v>15210315875</v>
      </c>
    </row>
    <row r="11" spans="1:4" s="2" customFormat="1" ht="20.399999999999999" customHeight="1">
      <c r="A11" s="61" t="s">
        <v>41</v>
      </c>
      <c r="B11" s="73"/>
    </row>
    <row r="12" spans="1:4" s="2" customFormat="1" ht="20.399999999999999" customHeight="1">
      <c r="A12" s="61" t="s">
        <v>42</v>
      </c>
      <c r="B12" s="80" t="s">
        <v>73</v>
      </c>
    </row>
    <row r="13" spans="1:4" s="2" customFormat="1" ht="20.399999999999999" customHeight="1">
      <c r="A13" s="44"/>
      <c r="B13" s="62"/>
    </row>
    <row r="14" spans="1:4" s="2" customFormat="1" ht="15">
      <c r="A14" s="45" t="s">
        <v>48</v>
      </c>
      <c r="B14" s="46" t="s">
        <v>51</v>
      </c>
      <c r="C14" s="8" t="s">
        <v>90</v>
      </c>
      <c r="D14" s="8" t="s">
        <v>62</v>
      </c>
    </row>
    <row r="15" spans="1:4" s="2" customFormat="1" ht="19.75" customHeight="1">
      <c r="A15" s="120" t="s">
        <v>85</v>
      </c>
      <c r="B15" s="49">
        <f>SUM(机电会议!H1)</f>
        <v>25240</v>
      </c>
      <c r="C15" s="53">
        <v>4</v>
      </c>
      <c r="D15" s="53">
        <f>SUM(B15*C15)</f>
        <v>100960</v>
      </c>
    </row>
    <row r="16" spans="1:4" s="2" customFormat="1" ht="19.75" customHeight="1">
      <c r="A16" s="48" t="s">
        <v>86</v>
      </c>
      <c r="B16" s="49">
        <f>流程效率!H1</f>
        <v>25080</v>
      </c>
      <c r="C16" s="53">
        <v>2</v>
      </c>
      <c r="D16" s="53">
        <f t="shared" ref="D16:D18" si="0">SUM(B16*C16)</f>
        <v>50160</v>
      </c>
    </row>
    <row r="17" spans="1:4" s="2" customFormat="1" ht="19.75" customHeight="1">
      <c r="A17" s="48" t="s">
        <v>87</v>
      </c>
      <c r="B17" s="74">
        <f>'i-GPM'!H1</f>
        <v>43950</v>
      </c>
      <c r="C17" s="75">
        <v>1</v>
      </c>
      <c r="D17" s="53">
        <f t="shared" si="0"/>
        <v>43950</v>
      </c>
    </row>
    <row r="18" spans="1:4" s="2" customFormat="1" ht="19.75" customHeight="1">
      <c r="A18" s="81" t="s">
        <v>88</v>
      </c>
      <c r="B18" s="74">
        <f>零件!H1</f>
        <v>42350</v>
      </c>
      <c r="C18" s="75">
        <v>1</v>
      </c>
      <c r="D18" s="53">
        <f t="shared" si="0"/>
        <v>42350</v>
      </c>
    </row>
    <row r="19" spans="1:4" s="2" customFormat="1" ht="19.75" customHeight="1">
      <c r="A19" s="48"/>
      <c r="B19" s="74"/>
      <c r="C19" s="75"/>
      <c r="D19" s="75"/>
    </row>
    <row r="20" spans="1:4" s="2" customFormat="1" ht="15">
      <c r="A20" s="45" t="s">
        <v>43</v>
      </c>
      <c r="B20" s="45"/>
      <c r="C20" s="45"/>
      <c r="D20" s="70">
        <f>SUM(D15:D19)</f>
        <v>237420</v>
      </c>
    </row>
    <row r="21" spans="1:4" s="2" customFormat="1">
      <c r="A21" s="50"/>
      <c r="B21" s="47"/>
      <c r="C21" s="54"/>
      <c r="D21" s="71"/>
    </row>
    <row r="22" spans="1:4" s="2" customFormat="1" ht="19.25" customHeight="1" thickBot="1">
      <c r="A22" s="51" t="s">
        <v>44</v>
      </c>
      <c r="B22" s="45"/>
      <c r="C22" s="5"/>
      <c r="D22" s="70">
        <f>D20*6%</f>
        <v>14245.199999999999</v>
      </c>
    </row>
    <row r="23" spans="1:4" s="2" customFormat="1" ht="19.25" customHeight="1">
      <c r="A23" s="45" t="s">
        <v>67</v>
      </c>
      <c r="B23" s="45"/>
      <c r="C23" s="5"/>
      <c r="D23" s="70">
        <f>D20+D22</f>
        <v>251665.2</v>
      </c>
    </row>
    <row r="24" spans="1:4" s="2" customFormat="1">
      <c r="A24" s="9"/>
      <c r="B24" s="1"/>
    </row>
    <row r="25" spans="1:4" s="2" customFormat="1" ht="31.5" customHeight="1">
      <c r="A25" s="121" t="s">
        <v>82</v>
      </c>
      <c r="B25" s="122"/>
      <c r="C25" s="122"/>
      <c r="D25" s="122"/>
    </row>
    <row r="26" spans="1:4" s="2" customFormat="1">
      <c r="A26" s="121" t="s">
        <v>45</v>
      </c>
      <c r="B26" s="122"/>
      <c r="C26" s="122"/>
      <c r="D26" s="122"/>
    </row>
    <row r="27" spans="1:4" s="2" customFormat="1">
      <c r="A27" s="10"/>
      <c r="B27" s="66"/>
      <c r="C27" s="64"/>
      <c r="D27" s="69"/>
    </row>
    <row r="28" spans="1:4" s="2" customFormat="1">
      <c r="A28" s="10"/>
      <c r="B28" s="67"/>
      <c r="C28" s="68"/>
      <c r="D28" s="65"/>
    </row>
    <row r="29" spans="1:4">
      <c r="D29" s="63"/>
    </row>
    <row r="30" spans="1:4" ht="15" customHeight="1">
      <c r="D30" s="69"/>
    </row>
    <row r="31" spans="1:4" ht="15" customHeight="1">
      <c r="D31" s="69"/>
    </row>
    <row r="33" spans="4:4">
      <c r="D33" s="63"/>
    </row>
    <row r="34" spans="4:4">
      <c r="D34" s="63"/>
    </row>
  </sheetData>
  <mergeCells count="2">
    <mergeCell ref="A25:D25"/>
    <mergeCell ref="A26:D26"/>
  </mergeCells>
  <phoneticPr fontId="21" type="noConversion"/>
  <hyperlinks>
    <hyperlink ref="B12" r:id="rId1" xr:uid="{00000000-0004-0000-0000-000000000000}"/>
  </hyperlinks>
  <pageMargins left="0.7" right="0.7" top="0.75" bottom="0.75" header="0.3" footer="0.3"/>
  <pageSetup paperSize="9"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I81"/>
  <sheetViews>
    <sheetView zoomScale="65" zoomScaleNormal="60" zoomScalePageLayoutView="60" workbookViewId="0">
      <pane ySplit="2" topLeftCell="A15" activePane="bottomLeft" state="frozen"/>
      <selection activeCell="A9" sqref="A9"/>
      <selection pane="bottomLeft" activeCell="F31" sqref="F31"/>
    </sheetView>
  </sheetViews>
  <sheetFormatPr defaultColWidth="46.81640625" defaultRowHeight="18" outlineLevelRow="2"/>
  <cols>
    <col min="1" max="1" width="18.453125" style="14" customWidth="1"/>
    <col min="2" max="2" width="50.81640625" style="11" customWidth="1"/>
    <col min="3" max="3" width="18.81640625" style="13" customWidth="1"/>
    <col min="4" max="4" width="21.08984375" style="13" customWidth="1"/>
    <col min="5" max="5" width="20.08984375" style="13" customWidth="1"/>
    <col min="6" max="6" width="8.453125" style="13" customWidth="1"/>
    <col min="7" max="7" width="17" style="11" customWidth="1"/>
    <col min="8" max="8" width="20.453125" style="12" customWidth="1"/>
    <col min="9" max="9" width="91.453125" style="11" customWidth="1"/>
    <col min="10" max="32" width="9.36328125" style="11" customWidth="1"/>
    <col min="33" max="16384" width="46.81640625" style="11"/>
  </cols>
  <sheetData>
    <row r="1" spans="1:9" ht="31.5" customHeight="1">
      <c r="A1" s="55"/>
      <c r="B1" s="56" t="s">
        <v>63</v>
      </c>
      <c r="C1" s="57"/>
      <c r="D1" s="57"/>
      <c r="E1" s="57"/>
      <c r="F1" s="57"/>
      <c r="G1" s="58"/>
      <c r="H1" s="59">
        <f>H7+H18+H28</f>
        <v>25240</v>
      </c>
      <c r="I1" s="60"/>
    </row>
    <row r="2" spans="1:9" ht="17" customHeight="1">
      <c r="A2" s="28" t="s">
        <v>0</v>
      </c>
      <c r="B2" s="28" t="s">
        <v>1</v>
      </c>
      <c r="C2" s="27" t="s">
        <v>2</v>
      </c>
      <c r="D2" s="27" t="s">
        <v>54</v>
      </c>
      <c r="E2" s="26" t="s">
        <v>53</v>
      </c>
      <c r="F2" s="26" t="s">
        <v>52</v>
      </c>
      <c r="G2" s="25" t="s">
        <v>3</v>
      </c>
      <c r="H2" s="25" t="s">
        <v>4</v>
      </c>
      <c r="I2" s="25" t="s">
        <v>5</v>
      </c>
    </row>
    <row r="3" spans="1:9" ht="37" customHeight="1" outlineLevel="1">
      <c r="A3" s="33"/>
      <c r="B3" s="32" t="s">
        <v>7</v>
      </c>
      <c r="C3" s="31"/>
      <c r="D3" s="31"/>
      <c r="E3" s="31"/>
      <c r="F3" s="31"/>
      <c r="G3" s="30"/>
      <c r="H3" s="29"/>
      <c r="I3" s="21"/>
    </row>
    <row r="4" spans="1:9" ht="37" customHeight="1" outlineLevel="2">
      <c r="A4" s="41"/>
      <c r="B4" s="38" t="s">
        <v>8</v>
      </c>
      <c r="C4" s="39"/>
      <c r="D4" s="39"/>
      <c r="E4" s="40"/>
      <c r="F4" s="39"/>
      <c r="G4" s="38"/>
      <c r="H4" s="37"/>
      <c r="I4" s="36"/>
    </row>
    <row r="5" spans="1:9" ht="39" customHeight="1" outlineLevel="2">
      <c r="A5" s="34" t="s">
        <v>49</v>
      </c>
      <c r="B5" s="35" t="s">
        <v>46</v>
      </c>
      <c r="C5" s="24" t="s">
        <v>9</v>
      </c>
      <c r="D5" s="24">
        <v>1</v>
      </c>
      <c r="E5" s="24">
        <v>1</v>
      </c>
      <c r="F5" s="24">
        <v>2</v>
      </c>
      <c r="G5" s="119">
        <v>1200</v>
      </c>
      <c r="H5" s="43">
        <f>D5*E5*F5*G5</f>
        <v>2400</v>
      </c>
      <c r="I5" s="42"/>
    </row>
    <row r="6" spans="1:9" ht="37" customHeight="1" outlineLevel="1" thickBot="1">
      <c r="A6" s="20" t="s">
        <v>20</v>
      </c>
      <c r="B6" s="19" t="s">
        <v>10</v>
      </c>
      <c r="C6" s="18"/>
      <c r="D6" s="18"/>
      <c r="E6" s="17"/>
      <c r="F6" s="17"/>
      <c r="G6" s="76"/>
      <c r="H6" s="16">
        <f>SUM(H5:H5)</f>
        <v>2400</v>
      </c>
      <c r="I6" s="15"/>
    </row>
    <row r="7" spans="1:9" ht="37" customHeight="1">
      <c r="A7" s="33" t="s">
        <v>6</v>
      </c>
      <c r="B7" s="32" t="s">
        <v>11</v>
      </c>
      <c r="C7" s="31"/>
      <c r="D7" s="31"/>
      <c r="E7" s="31"/>
      <c r="F7" s="31"/>
      <c r="G7" s="77"/>
      <c r="H7" s="29">
        <f>H6</f>
        <v>2400</v>
      </c>
      <c r="I7" s="21"/>
    </row>
    <row r="8" spans="1:9" ht="37" customHeight="1">
      <c r="G8" s="78"/>
    </row>
    <row r="9" spans="1:9" ht="37" customHeight="1" outlineLevel="1">
      <c r="A9" s="82"/>
      <c r="B9" s="83" t="s">
        <v>12</v>
      </c>
      <c r="C9" s="84"/>
      <c r="D9" s="84"/>
      <c r="E9" s="84"/>
      <c r="F9" s="84"/>
      <c r="G9" s="85"/>
      <c r="H9" s="86"/>
      <c r="I9" s="87"/>
    </row>
    <row r="10" spans="1:9" ht="37" customHeight="1" outlineLevel="1">
      <c r="A10" s="88" t="s">
        <v>0</v>
      </c>
      <c r="B10" s="88" t="s">
        <v>1</v>
      </c>
      <c r="C10" s="89" t="s">
        <v>2</v>
      </c>
      <c r="D10" s="89" t="s">
        <v>54</v>
      </c>
      <c r="E10" s="90" t="s">
        <v>53</v>
      </c>
      <c r="F10" s="90" t="s">
        <v>52</v>
      </c>
      <c r="G10" s="91" t="s">
        <v>3</v>
      </c>
      <c r="H10" s="92" t="s">
        <v>4</v>
      </c>
      <c r="I10" s="92" t="s">
        <v>61</v>
      </c>
    </row>
    <row r="11" spans="1:9" ht="37" customHeight="1" outlineLevel="2">
      <c r="A11" s="93"/>
      <c r="B11" s="94" t="s">
        <v>60</v>
      </c>
      <c r="C11" s="95"/>
      <c r="D11" s="95"/>
      <c r="E11" s="96"/>
      <c r="F11" s="95"/>
      <c r="G11" s="97"/>
      <c r="H11" s="98"/>
      <c r="I11" s="99"/>
    </row>
    <row r="12" spans="1:9" ht="37" customHeight="1" outlineLevel="2">
      <c r="A12" s="100" t="s">
        <v>21</v>
      </c>
      <c r="B12" s="101" t="s">
        <v>79</v>
      </c>
      <c r="C12" s="102" t="s">
        <v>50</v>
      </c>
      <c r="D12" s="103">
        <v>1</v>
      </c>
      <c r="E12" s="104">
        <v>1</v>
      </c>
      <c r="F12" s="102">
        <v>1</v>
      </c>
      <c r="G12" s="105">
        <v>1600</v>
      </c>
      <c r="H12" s="106">
        <f>D12*E12*F12*G12</f>
        <v>1600</v>
      </c>
      <c r="I12" s="107" t="s">
        <v>83</v>
      </c>
    </row>
    <row r="13" spans="1:9" ht="37" customHeight="1" outlineLevel="1" thickBot="1">
      <c r="A13" s="108" t="s">
        <v>22</v>
      </c>
      <c r="B13" s="109" t="s">
        <v>59</v>
      </c>
      <c r="C13" s="110"/>
      <c r="D13" s="110"/>
      <c r="E13" s="111"/>
      <c r="F13" s="111"/>
      <c r="G13" s="112"/>
      <c r="H13" s="113">
        <f>SUM(H12:H12)</f>
        <v>1600</v>
      </c>
      <c r="I13" s="114"/>
    </row>
    <row r="14" spans="1:9" ht="37" customHeight="1" outlineLevel="2">
      <c r="A14" s="93"/>
      <c r="B14" s="94" t="s">
        <v>13</v>
      </c>
      <c r="C14" s="95"/>
      <c r="D14" s="89" t="s">
        <v>54</v>
      </c>
      <c r="E14" s="90" t="s">
        <v>53</v>
      </c>
      <c r="F14" s="90" t="s">
        <v>52</v>
      </c>
      <c r="G14" s="91" t="s">
        <v>3</v>
      </c>
      <c r="H14" s="92" t="s">
        <v>4</v>
      </c>
      <c r="I14" s="99"/>
    </row>
    <row r="15" spans="1:9" ht="37" customHeight="1" outlineLevel="2">
      <c r="A15" s="100" t="s">
        <v>92</v>
      </c>
      <c r="B15" s="101" t="s">
        <v>66</v>
      </c>
      <c r="C15" s="102" t="s">
        <v>50</v>
      </c>
      <c r="D15" s="116">
        <v>1</v>
      </c>
      <c r="E15" s="116">
        <v>1</v>
      </c>
      <c r="F15" s="116">
        <v>1</v>
      </c>
      <c r="G15" s="105">
        <v>200</v>
      </c>
      <c r="H15" s="106">
        <f t="shared" ref="H15:H16" si="0">D15*E15*F15*G15</f>
        <v>200</v>
      </c>
      <c r="I15" s="117" t="s">
        <v>78</v>
      </c>
    </row>
    <row r="16" spans="1:9" ht="37" customHeight="1" outlineLevel="2">
      <c r="A16" s="100" t="s">
        <v>23</v>
      </c>
      <c r="B16" s="101" t="s">
        <v>81</v>
      </c>
      <c r="C16" s="102" t="s">
        <v>50</v>
      </c>
      <c r="D16" s="102">
        <v>0</v>
      </c>
      <c r="E16" s="102">
        <v>30</v>
      </c>
      <c r="F16" s="102">
        <v>1</v>
      </c>
      <c r="G16" s="105">
        <v>300</v>
      </c>
      <c r="H16" s="106">
        <f t="shared" si="0"/>
        <v>0</v>
      </c>
      <c r="I16" s="115" t="s">
        <v>84</v>
      </c>
    </row>
    <row r="17" spans="1:9" ht="37" customHeight="1" outlineLevel="1" thickBot="1">
      <c r="A17" s="108" t="s">
        <v>25</v>
      </c>
      <c r="B17" s="94" t="s">
        <v>14</v>
      </c>
      <c r="C17" s="95"/>
      <c r="D17" s="95"/>
      <c r="E17" s="96"/>
      <c r="F17" s="95"/>
      <c r="G17" s="97"/>
      <c r="H17" s="98">
        <f>SUM(H15:H16)</f>
        <v>200</v>
      </c>
      <c r="I17" s="99"/>
    </row>
    <row r="18" spans="1:9" ht="37" customHeight="1" outlineLevel="2">
      <c r="A18" s="82" t="s">
        <v>26</v>
      </c>
      <c r="B18" s="83" t="s">
        <v>15</v>
      </c>
      <c r="C18" s="84"/>
      <c r="D18" s="84"/>
      <c r="E18" s="84"/>
      <c r="F18" s="84"/>
      <c r="G18" s="85"/>
      <c r="H18" s="118">
        <f>H17+H13</f>
        <v>1800</v>
      </c>
      <c r="I18" s="118"/>
    </row>
    <row r="19" spans="1:9" ht="37" customHeight="1" outlineLevel="2">
      <c r="G19" s="78"/>
    </row>
    <row r="20" spans="1:9" ht="37" customHeight="1" outlineLevel="2">
      <c r="A20" s="33"/>
      <c r="B20" s="32" t="s">
        <v>17</v>
      </c>
      <c r="C20" s="31"/>
      <c r="D20" s="31"/>
      <c r="E20" s="31"/>
      <c r="F20" s="31"/>
      <c r="G20" s="77"/>
      <c r="H20" s="29"/>
      <c r="I20" s="21"/>
    </row>
    <row r="21" spans="1:9" ht="37" customHeight="1" outlineLevel="2">
      <c r="A21" s="28"/>
      <c r="B21" s="28" t="s">
        <v>1</v>
      </c>
      <c r="C21" s="27" t="s">
        <v>2</v>
      </c>
      <c r="D21" s="27" t="s">
        <v>54</v>
      </c>
      <c r="E21" s="26" t="s">
        <v>64</v>
      </c>
      <c r="F21" s="26" t="s">
        <v>52</v>
      </c>
      <c r="G21" s="79" t="s">
        <v>3</v>
      </c>
      <c r="H21" s="25" t="s">
        <v>4</v>
      </c>
      <c r="I21" s="25" t="s">
        <v>18</v>
      </c>
    </row>
    <row r="22" spans="1:9" ht="37" customHeight="1" outlineLevel="2">
      <c r="A22" s="35" t="s">
        <v>27</v>
      </c>
      <c r="B22" s="35" t="s">
        <v>65</v>
      </c>
      <c r="C22" s="24" t="s">
        <v>47</v>
      </c>
      <c r="D22" s="24">
        <v>1</v>
      </c>
      <c r="E22" s="24">
        <v>1</v>
      </c>
      <c r="F22" s="24">
        <v>2</v>
      </c>
      <c r="G22" s="105">
        <v>3000</v>
      </c>
      <c r="H22" s="23">
        <f t="shared" ref="H22:H26" si="1">D22*E22*F22*G22</f>
        <v>6000</v>
      </c>
      <c r="I22" s="22" t="s">
        <v>70</v>
      </c>
    </row>
    <row r="23" spans="1:9" ht="37" customHeight="1" outlineLevel="2">
      <c r="A23" s="35" t="s">
        <v>28</v>
      </c>
      <c r="B23" s="35" t="s">
        <v>58</v>
      </c>
      <c r="C23" s="24" t="s">
        <v>47</v>
      </c>
      <c r="D23" s="24">
        <v>1</v>
      </c>
      <c r="E23" s="24">
        <v>40</v>
      </c>
      <c r="F23" s="24">
        <v>2</v>
      </c>
      <c r="G23" s="105">
        <v>36</v>
      </c>
      <c r="H23" s="23">
        <f t="shared" si="1"/>
        <v>2880</v>
      </c>
      <c r="I23" s="22" t="s">
        <v>80</v>
      </c>
    </row>
    <row r="24" spans="1:9" ht="37" customHeight="1" outlineLevel="2">
      <c r="A24" s="35" t="s">
        <v>29</v>
      </c>
      <c r="B24" s="35" t="s">
        <v>57</v>
      </c>
      <c r="C24" s="24" t="s">
        <v>47</v>
      </c>
      <c r="D24" s="24">
        <v>1</v>
      </c>
      <c r="E24" s="24">
        <v>40</v>
      </c>
      <c r="F24" s="24">
        <v>2</v>
      </c>
      <c r="G24" s="105">
        <v>52</v>
      </c>
      <c r="H24" s="23">
        <f t="shared" si="1"/>
        <v>4160</v>
      </c>
      <c r="I24" s="22" t="s">
        <v>69</v>
      </c>
    </row>
    <row r="25" spans="1:9" ht="37" customHeight="1" outlineLevel="2">
      <c r="A25" s="35" t="s">
        <v>30</v>
      </c>
      <c r="B25" s="35" t="s">
        <v>56</v>
      </c>
      <c r="C25" s="24" t="s">
        <v>47</v>
      </c>
      <c r="D25" s="24">
        <v>1</v>
      </c>
      <c r="E25" s="24">
        <v>40</v>
      </c>
      <c r="F25" s="24">
        <v>1</v>
      </c>
      <c r="G25" s="105">
        <v>200</v>
      </c>
      <c r="H25" s="23">
        <f t="shared" si="1"/>
        <v>8000</v>
      </c>
      <c r="I25" s="22" t="s">
        <v>75</v>
      </c>
    </row>
    <row r="26" spans="1:9" ht="37" customHeight="1" outlineLevel="2">
      <c r="A26" s="35" t="s">
        <v>93</v>
      </c>
      <c r="B26" s="35" t="s">
        <v>94</v>
      </c>
      <c r="C26" s="24" t="s">
        <v>47</v>
      </c>
      <c r="D26" s="123" t="s">
        <v>96</v>
      </c>
      <c r="E26" s="24">
        <v>3</v>
      </c>
      <c r="F26" s="24">
        <v>4</v>
      </c>
      <c r="G26" s="105">
        <v>200</v>
      </c>
      <c r="H26" s="23">
        <v>0</v>
      </c>
      <c r="I26" s="22" t="s">
        <v>95</v>
      </c>
    </row>
    <row r="27" spans="1:9" ht="37" customHeight="1" outlineLevel="2" thickBot="1">
      <c r="A27" s="20" t="s">
        <v>31</v>
      </c>
      <c r="B27" s="19" t="s">
        <v>55</v>
      </c>
      <c r="C27" s="18"/>
      <c r="D27" s="18"/>
      <c r="E27" s="17"/>
      <c r="F27" s="17"/>
      <c r="G27" s="76"/>
      <c r="H27" s="16">
        <f>SUM(H22:H26)</f>
        <v>21040</v>
      </c>
      <c r="I27" s="15"/>
    </row>
    <row r="28" spans="1:9" ht="37" customHeight="1" outlineLevel="2">
      <c r="A28" s="33" t="s">
        <v>16</v>
      </c>
      <c r="B28" s="32" t="s">
        <v>19</v>
      </c>
      <c r="C28" s="31"/>
      <c r="D28" s="31"/>
      <c r="E28" s="31"/>
      <c r="F28" s="31"/>
      <c r="G28" s="77"/>
      <c r="H28" s="29">
        <f>H27</f>
        <v>21040</v>
      </c>
      <c r="I28" s="21"/>
    </row>
    <row r="29" spans="1:9" ht="37" customHeight="1" outlineLevel="2">
      <c r="G29" s="78"/>
    </row>
    <row r="30" spans="1:9" ht="37" customHeight="1">
      <c r="A30" s="11"/>
      <c r="H30" s="11"/>
    </row>
    <row r="31" spans="1:9" ht="37" customHeight="1"/>
    <row r="32" spans="1:9" ht="37" customHeight="1" outlineLevel="1"/>
    <row r="33" spans="1:8" ht="37" customHeight="1" outlineLevel="1"/>
    <row r="34" spans="1:8" ht="37" customHeight="1" outlineLevel="2"/>
    <row r="35" spans="1:8" ht="37" customHeight="1" outlineLevel="2">
      <c r="A35" s="11"/>
      <c r="H35" s="11"/>
    </row>
    <row r="36" spans="1:8" ht="37" customHeight="1" outlineLevel="2"/>
    <row r="37" spans="1:8" ht="37" customHeight="1" outlineLevel="2"/>
    <row r="38" spans="1:8" ht="37" customHeight="1" outlineLevel="2"/>
    <row r="39" spans="1:8" ht="37" customHeight="1" outlineLevel="2"/>
    <row r="40" spans="1:8" ht="37" customHeight="1" outlineLevel="2"/>
    <row r="41" spans="1:8" ht="37" customHeight="1" outlineLevel="2"/>
    <row r="42" spans="1:8" ht="37" customHeight="1" outlineLevel="2"/>
    <row r="43" spans="1:8" ht="37" customHeight="1" outlineLevel="2"/>
    <row r="44" spans="1:8" ht="37" customHeight="1" outlineLevel="2"/>
    <row r="45" spans="1:8" ht="37" customHeight="1" outlineLevel="1"/>
    <row r="46" spans="1:8" ht="37" customHeight="1" outlineLevel="2"/>
    <row r="47" spans="1:8" ht="37" customHeight="1" outlineLevel="2"/>
    <row r="48" spans="1:8" ht="37" customHeight="1" outlineLevel="2"/>
    <row r="49" outlineLevel="2"/>
    <row r="50" outlineLevel="2"/>
    <row r="51" outlineLevel="2"/>
    <row r="52" outlineLevel="2"/>
    <row r="53" outlineLevel="2"/>
    <row r="54" outlineLevel="2"/>
    <row r="55" outlineLevel="2"/>
    <row r="56" outlineLevel="2"/>
    <row r="57" outlineLevel="1"/>
    <row r="58" outlineLevel="2"/>
    <row r="59" outlineLevel="2"/>
    <row r="60" outlineLevel="2"/>
    <row r="61" outlineLevel="2"/>
    <row r="62" outlineLevel="2"/>
    <row r="63" outlineLevel="2"/>
    <row r="64" outlineLevel="2"/>
    <row r="65" outlineLevel="2"/>
    <row r="66" outlineLevel="2"/>
    <row r="67" outlineLevel="2"/>
    <row r="68" outlineLevel="2"/>
    <row r="69" outlineLevel="1"/>
    <row r="70" outlineLevel="2"/>
    <row r="71" outlineLevel="2"/>
    <row r="72" outlineLevel="2"/>
    <row r="73" outlineLevel="2"/>
    <row r="74" outlineLevel="2"/>
    <row r="75" outlineLevel="2"/>
    <row r="76" outlineLevel="2"/>
    <row r="77" outlineLevel="2"/>
    <row r="78" outlineLevel="2"/>
    <row r="79" outlineLevel="2"/>
    <row r="80" outlineLevel="2"/>
    <row r="81" outlineLevel="1"/>
  </sheetData>
  <phoneticPr fontId="21" type="noConversion"/>
  <pageMargins left="0.196527777777778" right="0" top="0.16111111111111101" bottom="0.16111111111111101" header="0.29861111111111099" footer="0.29861111111111099"/>
  <pageSetup paperSize="9" scale="34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35AB-50BE-491B-9ABE-86AB1EDB8176}">
  <dimension ref="A1:I80"/>
  <sheetViews>
    <sheetView topLeftCell="A16" zoomScale="64" zoomScaleNormal="64" workbookViewId="0">
      <selection activeCell="A26" sqref="A26:XFD26"/>
    </sheetView>
  </sheetViews>
  <sheetFormatPr defaultColWidth="46.81640625" defaultRowHeight="18" outlineLevelRow="2"/>
  <cols>
    <col min="1" max="1" width="18.453125" style="14" customWidth="1"/>
    <col min="2" max="2" width="50.81640625" style="11" customWidth="1"/>
    <col min="3" max="3" width="18.81640625" style="13" customWidth="1"/>
    <col min="4" max="4" width="21.08984375" style="13" customWidth="1"/>
    <col min="5" max="5" width="20.08984375" style="13" customWidth="1"/>
    <col min="6" max="6" width="8.453125" style="13" customWidth="1"/>
    <col min="7" max="7" width="17" style="11" customWidth="1"/>
    <col min="8" max="8" width="20.453125" style="12" customWidth="1"/>
    <col min="9" max="9" width="91.453125" style="11" customWidth="1"/>
    <col min="10" max="32" width="9.36328125" style="11" customWidth="1"/>
    <col min="33" max="16384" width="46.81640625" style="11"/>
  </cols>
  <sheetData>
    <row r="1" spans="1:9" ht="31.5" customHeight="1">
      <c r="A1" s="55"/>
      <c r="B1" s="56" t="s">
        <v>63</v>
      </c>
      <c r="C1" s="57"/>
      <c r="D1" s="57"/>
      <c r="E1" s="57"/>
      <c r="F1" s="57"/>
      <c r="G1" s="58"/>
      <c r="H1" s="59">
        <f>H7+H18+H28</f>
        <v>25080</v>
      </c>
      <c r="I1" s="60"/>
    </row>
    <row r="2" spans="1:9" ht="17" customHeight="1">
      <c r="A2" s="28" t="s">
        <v>0</v>
      </c>
      <c r="B2" s="28" t="s">
        <v>1</v>
      </c>
      <c r="C2" s="27" t="s">
        <v>2</v>
      </c>
      <c r="D2" s="27" t="s">
        <v>54</v>
      </c>
      <c r="E2" s="26" t="s">
        <v>53</v>
      </c>
      <c r="F2" s="26" t="s">
        <v>52</v>
      </c>
      <c r="G2" s="25" t="s">
        <v>3</v>
      </c>
      <c r="H2" s="25" t="s">
        <v>4</v>
      </c>
      <c r="I2" s="25" t="s">
        <v>5</v>
      </c>
    </row>
    <row r="3" spans="1:9" ht="37" customHeight="1" outlineLevel="1">
      <c r="A3" s="33"/>
      <c r="B3" s="32" t="s">
        <v>7</v>
      </c>
      <c r="C3" s="31"/>
      <c r="D3" s="31"/>
      <c r="E3" s="31"/>
      <c r="F3" s="31"/>
      <c r="G3" s="30"/>
      <c r="H3" s="29"/>
      <c r="I3" s="21"/>
    </row>
    <row r="4" spans="1:9" ht="37" customHeight="1" outlineLevel="2">
      <c r="A4" s="41"/>
      <c r="B4" s="38" t="s">
        <v>8</v>
      </c>
      <c r="C4" s="39"/>
      <c r="D4" s="39"/>
      <c r="E4" s="40"/>
      <c r="F4" s="39"/>
      <c r="G4" s="38"/>
      <c r="H4" s="37"/>
      <c r="I4" s="36"/>
    </row>
    <row r="5" spans="1:9" ht="39" customHeight="1" outlineLevel="2">
      <c r="A5" s="34" t="s">
        <v>49</v>
      </c>
      <c r="B5" s="35" t="s">
        <v>46</v>
      </c>
      <c r="C5" s="24" t="s">
        <v>9</v>
      </c>
      <c r="D5" s="24">
        <v>1</v>
      </c>
      <c r="E5" s="24">
        <v>1</v>
      </c>
      <c r="F5" s="24">
        <v>2</v>
      </c>
      <c r="G5" s="119">
        <v>1200</v>
      </c>
      <c r="H5" s="43">
        <f>D5*E5*F5*G5</f>
        <v>2400</v>
      </c>
      <c r="I5" s="42"/>
    </row>
    <row r="6" spans="1:9" ht="37" customHeight="1" outlineLevel="1" thickBot="1">
      <c r="A6" s="20" t="s">
        <v>20</v>
      </c>
      <c r="B6" s="19" t="s">
        <v>10</v>
      </c>
      <c r="C6" s="18"/>
      <c r="D6" s="18"/>
      <c r="E6" s="17"/>
      <c r="F6" s="17"/>
      <c r="G6" s="76"/>
      <c r="H6" s="16">
        <f>SUM(H5:H5)</f>
        <v>2400</v>
      </c>
      <c r="I6" s="15"/>
    </row>
    <row r="7" spans="1:9" ht="37" customHeight="1">
      <c r="A7" s="33" t="s">
        <v>6</v>
      </c>
      <c r="B7" s="32" t="s">
        <v>11</v>
      </c>
      <c r="C7" s="31"/>
      <c r="D7" s="31"/>
      <c r="E7" s="31"/>
      <c r="F7" s="31"/>
      <c r="G7" s="77"/>
      <c r="H7" s="29">
        <f>H6</f>
        <v>2400</v>
      </c>
      <c r="I7" s="21"/>
    </row>
    <row r="8" spans="1:9" ht="37" customHeight="1">
      <c r="G8" s="78"/>
    </row>
    <row r="9" spans="1:9" ht="37" customHeight="1" outlineLevel="1">
      <c r="A9" s="82"/>
      <c r="B9" s="83" t="s">
        <v>12</v>
      </c>
      <c r="C9" s="84"/>
      <c r="D9" s="84"/>
      <c r="E9" s="84"/>
      <c r="F9" s="84"/>
      <c r="G9" s="85"/>
      <c r="H9" s="86"/>
      <c r="I9" s="87"/>
    </row>
    <row r="10" spans="1:9" ht="37" customHeight="1" outlineLevel="1">
      <c r="A10" s="88" t="s">
        <v>0</v>
      </c>
      <c r="B10" s="88" t="s">
        <v>1</v>
      </c>
      <c r="C10" s="89" t="s">
        <v>2</v>
      </c>
      <c r="D10" s="89" t="s">
        <v>54</v>
      </c>
      <c r="E10" s="90" t="s">
        <v>53</v>
      </c>
      <c r="F10" s="90" t="s">
        <v>52</v>
      </c>
      <c r="G10" s="91" t="s">
        <v>3</v>
      </c>
      <c r="H10" s="92" t="s">
        <v>4</v>
      </c>
      <c r="I10" s="92" t="s">
        <v>61</v>
      </c>
    </row>
    <row r="11" spans="1:9" ht="37" customHeight="1" outlineLevel="2">
      <c r="A11" s="93"/>
      <c r="B11" s="94" t="s">
        <v>60</v>
      </c>
      <c r="C11" s="95"/>
      <c r="D11" s="95"/>
      <c r="E11" s="96"/>
      <c r="F11" s="95"/>
      <c r="G11" s="97"/>
      <c r="H11" s="98"/>
      <c r="I11" s="99"/>
    </row>
    <row r="12" spans="1:9" ht="37" customHeight="1" outlineLevel="2">
      <c r="A12" s="100" t="s">
        <v>21</v>
      </c>
      <c r="B12" s="101" t="s">
        <v>79</v>
      </c>
      <c r="C12" s="102" t="s">
        <v>50</v>
      </c>
      <c r="D12" s="103">
        <v>1</v>
      </c>
      <c r="E12" s="104">
        <v>1</v>
      </c>
      <c r="F12" s="102">
        <v>1</v>
      </c>
      <c r="G12" s="105">
        <v>1600</v>
      </c>
      <c r="H12" s="106">
        <f>D12*E12*F12*G12</f>
        <v>1600</v>
      </c>
      <c r="I12" s="107" t="s">
        <v>83</v>
      </c>
    </row>
    <row r="13" spans="1:9" ht="37" customHeight="1" outlineLevel="1" thickBot="1">
      <c r="A13" s="108" t="s">
        <v>22</v>
      </c>
      <c r="B13" s="109" t="s">
        <v>59</v>
      </c>
      <c r="C13" s="110"/>
      <c r="D13" s="110"/>
      <c r="E13" s="111"/>
      <c r="F13" s="111"/>
      <c r="G13" s="112"/>
      <c r="H13" s="113">
        <f>SUM(H12:H12)</f>
        <v>1600</v>
      </c>
      <c r="I13" s="114"/>
    </row>
    <row r="14" spans="1:9" ht="37" customHeight="1" outlineLevel="2">
      <c r="A14" s="93"/>
      <c r="B14" s="94" t="s">
        <v>13</v>
      </c>
      <c r="C14" s="95"/>
      <c r="D14" s="89" t="s">
        <v>54</v>
      </c>
      <c r="E14" s="90" t="s">
        <v>53</v>
      </c>
      <c r="F14" s="90" t="s">
        <v>52</v>
      </c>
      <c r="G14" s="91" t="s">
        <v>3</v>
      </c>
      <c r="H14" s="92" t="s">
        <v>4</v>
      </c>
      <c r="I14" s="99"/>
    </row>
    <row r="15" spans="1:9" ht="37" customHeight="1" outlineLevel="2">
      <c r="A15" s="100" t="s">
        <v>91</v>
      </c>
      <c r="B15" s="101" t="s">
        <v>66</v>
      </c>
      <c r="C15" s="102" t="s">
        <v>50</v>
      </c>
      <c r="D15" s="116">
        <v>1</v>
      </c>
      <c r="E15" s="116">
        <v>1</v>
      </c>
      <c r="F15" s="116">
        <v>1</v>
      </c>
      <c r="G15" s="105">
        <v>200</v>
      </c>
      <c r="H15" s="106">
        <f t="shared" ref="H15:H16" si="0">D15*E15*F15*G15</f>
        <v>200</v>
      </c>
      <c r="I15" s="117" t="s">
        <v>78</v>
      </c>
    </row>
    <row r="16" spans="1:9" ht="37" customHeight="1" outlineLevel="2">
      <c r="A16" s="100" t="s">
        <v>23</v>
      </c>
      <c r="B16" s="101" t="s">
        <v>81</v>
      </c>
      <c r="C16" s="102" t="s">
        <v>50</v>
      </c>
      <c r="D16" s="102">
        <v>0</v>
      </c>
      <c r="E16" s="102">
        <v>30</v>
      </c>
      <c r="F16" s="102">
        <v>1</v>
      </c>
      <c r="G16" s="105">
        <v>300</v>
      </c>
      <c r="H16" s="106">
        <f t="shared" si="0"/>
        <v>0</v>
      </c>
      <c r="I16" s="115" t="s">
        <v>84</v>
      </c>
    </row>
    <row r="17" spans="1:9" ht="37" customHeight="1" outlineLevel="1" thickBot="1">
      <c r="A17" s="108" t="s">
        <v>25</v>
      </c>
      <c r="B17" s="94" t="s">
        <v>14</v>
      </c>
      <c r="C17" s="95"/>
      <c r="D17" s="95"/>
      <c r="E17" s="96"/>
      <c r="F17" s="95"/>
      <c r="G17" s="97"/>
      <c r="H17" s="98">
        <f>SUM(H15:H16)</f>
        <v>200</v>
      </c>
      <c r="I17" s="99"/>
    </row>
    <row r="18" spans="1:9" ht="37" customHeight="1" outlineLevel="2">
      <c r="A18" s="82" t="s">
        <v>26</v>
      </c>
      <c r="B18" s="83" t="s">
        <v>15</v>
      </c>
      <c r="C18" s="84"/>
      <c r="D18" s="84"/>
      <c r="E18" s="84"/>
      <c r="F18" s="84"/>
      <c r="G18" s="85"/>
      <c r="H18" s="118">
        <f>H17+H13</f>
        <v>1800</v>
      </c>
      <c r="I18" s="118"/>
    </row>
    <row r="19" spans="1:9" ht="37" customHeight="1" outlineLevel="2">
      <c r="G19" s="78"/>
    </row>
    <row r="20" spans="1:9" ht="37" customHeight="1" outlineLevel="2">
      <c r="A20" s="33"/>
      <c r="B20" s="32" t="s">
        <v>17</v>
      </c>
      <c r="C20" s="31"/>
      <c r="D20" s="31"/>
      <c r="E20" s="31"/>
      <c r="F20" s="31"/>
      <c r="G20" s="77"/>
      <c r="H20" s="29"/>
      <c r="I20" s="21"/>
    </row>
    <row r="21" spans="1:9" ht="37" customHeight="1" outlineLevel="2">
      <c r="A21" s="28"/>
      <c r="B21" s="28" t="s">
        <v>1</v>
      </c>
      <c r="C21" s="27" t="s">
        <v>2</v>
      </c>
      <c r="D21" s="27" t="s">
        <v>54</v>
      </c>
      <c r="E21" s="26" t="s">
        <v>64</v>
      </c>
      <c r="F21" s="26" t="s">
        <v>52</v>
      </c>
      <c r="G21" s="79" t="s">
        <v>3</v>
      </c>
      <c r="H21" s="25" t="s">
        <v>4</v>
      </c>
      <c r="I21" s="25" t="s">
        <v>18</v>
      </c>
    </row>
    <row r="22" spans="1:9" ht="37" customHeight="1" outlineLevel="2">
      <c r="A22" s="35" t="s">
        <v>27</v>
      </c>
      <c r="B22" s="35" t="s">
        <v>65</v>
      </c>
      <c r="C22" s="24" t="s">
        <v>47</v>
      </c>
      <c r="D22" s="24">
        <v>1</v>
      </c>
      <c r="E22" s="24">
        <v>1</v>
      </c>
      <c r="F22" s="24">
        <v>2</v>
      </c>
      <c r="G22" s="105">
        <v>3000</v>
      </c>
      <c r="H22" s="23">
        <f t="shared" ref="H22:H25" si="1">D22*E22*F22*G22</f>
        <v>6000</v>
      </c>
      <c r="I22" s="22" t="s">
        <v>70</v>
      </c>
    </row>
    <row r="23" spans="1:9" ht="37" customHeight="1" outlineLevel="2">
      <c r="A23" s="35" t="s">
        <v>28</v>
      </c>
      <c r="B23" s="35" t="s">
        <v>58</v>
      </c>
      <c r="C23" s="24" t="s">
        <v>47</v>
      </c>
      <c r="D23" s="24">
        <v>1</v>
      </c>
      <c r="E23" s="24">
        <v>40</v>
      </c>
      <c r="F23" s="24">
        <v>2</v>
      </c>
      <c r="G23" s="105">
        <v>36</v>
      </c>
      <c r="H23" s="23">
        <f t="shared" si="1"/>
        <v>2880</v>
      </c>
      <c r="I23" s="22" t="s">
        <v>80</v>
      </c>
    </row>
    <row r="24" spans="1:9" ht="37" customHeight="1" outlineLevel="2">
      <c r="A24" s="35" t="s">
        <v>29</v>
      </c>
      <c r="B24" s="35" t="s">
        <v>57</v>
      </c>
      <c r="C24" s="24" t="s">
        <v>47</v>
      </c>
      <c r="D24" s="24">
        <v>1</v>
      </c>
      <c r="E24" s="24">
        <v>40</v>
      </c>
      <c r="F24" s="24">
        <v>2</v>
      </c>
      <c r="G24" s="105">
        <v>50</v>
      </c>
      <c r="H24" s="23">
        <f t="shared" si="1"/>
        <v>4000</v>
      </c>
      <c r="I24" s="22" t="s">
        <v>69</v>
      </c>
    </row>
    <row r="25" spans="1:9" ht="37" customHeight="1" outlineLevel="2">
      <c r="A25" s="35" t="s">
        <v>30</v>
      </c>
      <c r="B25" s="35" t="s">
        <v>56</v>
      </c>
      <c r="C25" s="24" t="s">
        <v>47</v>
      </c>
      <c r="D25" s="24">
        <v>1</v>
      </c>
      <c r="E25" s="24">
        <v>40</v>
      </c>
      <c r="F25" s="24">
        <v>1</v>
      </c>
      <c r="G25" s="105">
        <v>200</v>
      </c>
      <c r="H25" s="23">
        <f t="shared" si="1"/>
        <v>8000</v>
      </c>
      <c r="I25" s="22" t="s">
        <v>75</v>
      </c>
    </row>
    <row r="26" spans="1:9" ht="37" customHeight="1" outlineLevel="2">
      <c r="A26" s="35" t="s">
        <v>93</v>
      </c>
      <c r="B26" s="35" t="s">
        <v>94</v>
      </c>
      <c r="C26" s="24" t="s">
        <v>47</v>
      </c>
      <c r="D26" s="123" t="s">
        <v>96</v>
      </c>
      <c r="E26" s="24">
        <v>3</v>
      </c>
      <c r="F26" s="24">
        <v>4</v>
      </c>
      <c r="G26" s="105">
        <v>200</v>
      </c>
      <c r="H26" s="23">
        <v>0</v>
      </c>
      <c r="I26" s="22" t="s">
        <v>95</v>
      </c>
    </row>
    <row r="27" spans="1:9" ht="37" customHeight="1" outlineLevel="2" thickBot="1">
      <c r="A27" s="20" t="s">
        <v>31</v>
      </c>
      <c r="B27" s="19" t="s">
        <v>55</v>
      </c>
      <c r="C27" s="18"/>
      <c r="D27" s="18"/>
      <c r="E27" s="17"/>
      <c r="F27" s="17"/>
      <c r="G27" s="76"/>
      <c r="H27" s="16">
        <f>SUM(H22:H25)</f>
        <v>20880</v>
      </c>
      <c r="I27" s="15"/>
    </row>
    <row r="28" spans="1:9" ht="37" customHeight="1" outlineLevel="2">
      <c r="A28" s="33" t="s">
        <v>16</v>
      </c>
      <c r="B28" s="32" t="s">
        <v>19</v>
      </c>
      <c r="C28" s="31"/>
      <c r="D28" s="31"/>
      <c r="E28" s="31"/>
      <c r="F28" s="31"/>
      <c r="G28" s="77"/>
      <c r="H28" s="29">
        <f>H27</f>
        <v>20880</v>
      </c>
      <c r="I28" s="21"/>
    </row>
    <row r="29" spans="1:9" ht="37" customHeight="1">
      <c r="A29" s="11"/>
      <c r="H29" s="11"/>
    </row>
    <row r="30" spans="1:9" ht="37" customHeight="1"/>
    <row r="31" spans="1:9" ht="37" customHeight="1" outlineLevel="1"/>
    <row r="32" spans="1:9" ht="37" customHeight="1" outlineLevel="1"/>
    <row r="33" spans="1:8" ht="37" customHeight="1" outlineLevel="2"/>
    <row r="34" spans="1:8" ht="37" customHeight="1" outlineLevel="2">
      <c r="A34" s="11"/>
      <c r="H34" s="11"/>
    </row>
    <row r="35" spans="1:8" ht="37" customHeight="1" outlineLevel="2"/>
    <row r="36" spans="1:8" ht="37" customHeight="1" outlineLevel="2"/>
    <row r="37" spans="1:8" ht="37" customHeight="1" outlineLevel="2"/>
    <row r="38" spans="1:8" ht="37" customHeight="1" outlineLevel="2"/>
    <row r="39" spans="1:8" ht="37" customHeight="1" outlineLevel="2"/>
    <row r="40" spans="1:8" ht="37" customHeight="1" outlineLevel="2"/>
    <row r="41" spans="1:8" ht="37" customHeight="1" outlineLevel="2"/>
    <row r="42" spans="1:8" ht="37" customHeight="1" outlineLevel="2"/>
    <row r="43" spans="1:8" ht="37" customHeight="1" outlineLevel="2"/>
    <row r="44" spans="1:8" ht="37" customHeight="1" outlineLevel="1"/>
    <row r="45" spans="1:8" ht="37" customHeight="1" outlineLevel="2"/>
    <row r="46" spans="1:8" ht="37" customHeight="1" outlineLevel="2"/>
    <row r="47" spans="1:8" ht="37" customHeight="1" outlineLevel="2"/>
    <row r="48" spans="1:8" outlineLevel="2"/>
    <row r="49" outlineLevel="2"/>
    <row r="50" outlineLevel="2"/>
    <row r="51" outlineLevel="2"/>
    <row r="52" outlineLevel="2"/>
    <row r="53" outlineLevel="2"/>
    <row r="54" outlineLevel="2"/>
    <row r="55" outlineLevel="2"/>
    <row r="56" outlineLevel="1"/>
    <row r="57" outlineLevel="2"/>
    <row r="58" outlineLevel="2"/>
    <row r="59" outlineLevel="2"/>
    <row r="60" outlineLevel="2"/>
    <row r="61" outlineLevel="2"/>
    <row r="62" outlineLevel="2"/>
    <row r="63" outlineLevel="2"/>
    <row r="64" outlineLevel="2"/>
    <row r="65" outlineLevel="2"/>
    <row r="66" outlineLevel="2"/>
    <row r="67" outlineLevel="2"/>
    <row r="68" outlineLevel="1"/>
    <row r="69" outlineLevel="2"/>
    <row r="70" outlineLevel="2"/>
    <row r="71" outlineLevel="2"/>
    <row r="72" outlineLevel="2"/>
    <row r="73" outlineLevel="2"/>
    <row r="74" outlineLevel="2"/>
    <row r="75" outlineLevel="2"/>
    <row r="76" outlineLevel="2"/>
    <row r="77" outlineLevel="2"/>
    <row r="78" outlineLevel="2"/>
    <row r="79" outlineLevel="2"/>
    <row r="80" outlineLevel="1"/>
  </sheetData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3508-AF5A-4C8F-A579-6637BDD0AF0E}">
  <dimension ref="A1:I81"/>
  <sheetViews>
    <sheetView topLeftCell="A16" zoomScale="70" zoomScaleNormal="70" workbookViewId="0">
      <selection activeCell="A27" sqref="A27:XFD27"/>
    </sheetView>
  </sheetViews>
  <sheetFormatPr defaultColWidth="46.81640625" defaultRowHeight="18" outlineLevelRow="2"/>
  <cols>
    <col min="1" max="1" width="18.453125" style="14" customWidth="1"/>
    <col min="2" max="2" width="50.81640625" style="11" customWidth="1"/>
    <col min="3" max="3" width="18.81640625" style="13" customWidth="1"/>
    <col min="4" max="4" width="21.08984375" style="13" customWidth="1"/>
    <col min="5" max="5" width="20.08984375" style="13" customWidth="1"/>
    <col min="6" max="6" width="8.453125" style="13" customWidth="1"/>
    <col min="7" max="7" width="17" style="11" customWidth="1"/>
    <col min="8" max="8" width="20.453125" style="12" customWidth="1"/>
    <col min="9" max="9" width="91.453125" style="11" customWidth="1"/>
    <col min="10" max="32" width="9.36328125" style="11" customWidth="1"/>
    <col min="33" max="16384" width="46.81640625" style="11"/>
  </cols>
  <sheetData>
    <row r="1" spans="1:9" ht="31.5" customHeight="1">
      <c r="A1" s="55"/>
      <c r="B1" s="56" t="s">
        <v>63</v>
      </c>
      <c r="C1" s="57"/>
      <c r="D1" s="57"/>
      <c r="E1" s="57"/>
      <c r="F1" s="57"/>
      <c r="G1" s="58"/>
      <c r="H1" s="59">
        <f>H7+H19+H29</f>
        <v>43950</v>
      </c>
      <c r="I1" s="60"/>
    </row>
    <row r="2" spans="1:9" ht="17" customHeight="1">
      <c r="A2" s="28" t="s">
        <v>0</v>
      </c>
      <c r="B2" s="28" t="s">
        <v>1</v>
      </c>
      <c r="C2" s="27" t="s">
        <v>2</v>
      </c>
      <c r="D2" s="27" t="s">
        <v>54</v>
      </c>
      <c r="E2" s="26" t="s">
        <v>53</v>
      </c>
      <c r="F2" s="26" t="s">
        <v>52</v>
      </c>
      <c r="G2" s="25" t="s">
        <v>3</v>
      </c>
      <c r="H2" s="25" t="s">
        <v>4</v>
      </c>
      <c r="I2" s="25" t="s">
        <v>5</v>
      </c>
    </row>
    <row r="3" spans="1:9" ht="37" customHeight="1" outlineLevel="1">
      <c r="A3" s="33"/>
      <c r="B3" s="32" t="s">
        <v>7</v>
      </c>
      <c r="C3" s="31"/>
      <c r="D3" s="31"/>
      <c r="E3" s="31"/>
      <c r="F3" s="31"/>
      <c r="G3" s="30"/>
      <c r="H3" s="29"/>
      <c r="I3" s="21"/>
    </row>
    <row r="4" spans="1:9" ht="37" customHeight="1" outlineLevel="2">
      <c r="A4" s="41"/>
      <c r="B4" s="38" t="s">
        <v>8</v>
      </c>
      <c r="C4" s="39"/>
      <c r="D4" s="39"/>
      <c r="E4" s="40"/>
      <c r="F4" s="39"/>
      <c r="G4" s="38"/>
      <c r="H4" s="37"/>
      <c r="I4" s="36"/>
    </row>
    <row r="5" spans="1:9" ht="39" customHeight="1" outlineLevel="2">
      <c r="A5" s="34" t="s">
        <v>49</v>
      </c>
      <c r="B5" s="35" t="s">
        <v>46</v>
      </c>
      <c r="C5" s="24" t="s">
        <v>9</v>
      </c>
      <c r="D5" s="24">
        <v>1</v>
      </c>
      <c r="E5" s="24">
        <v>1</v>
      </c>
      <c r="F5" s="24">
        <v>3.5</v>
      </c>
      <c r="G5" s="119">
        <v>1200</v>
      </c>
      <c r="H5" s="43">
        <f>D5*E5*F5*G5</f>
        <v>4200</v>
      </c>
      <c r="I5" s="42"/>
    </row>
    <row r="6" spans="1:9" ht="37" customHeight="1" outlineLevel="1" thickBot="1">
      <c r="A6" s="20" t="s">
        <v>20</v>
      </c>
      <c r="B6" s="19" t="s">
        <v>10</v>
      </c>
      <c r="C6" s="18"/>
      <c r="D6" s="18"/>
      <c r="E6" s="17"/>
      <c r="F6" s="17"/>
      <c r="G6" s="76"/>
      <c r="H6" s="16">
        <f>SUM(H5:H5)</f>
        <v>4200</v>
      </c>
      <c r="I6" s="15"/>
    </row>
    <row r="7" spans="1:9" ht="37" customHeight="1">
      <c r="A7" s="33" t="s">
        <v>6</v>
      </c>
      <c r="B7" s="32" t="s">
        <v>11</v>
      </c>
      <c r="C7" s="31"/>
      <c r="D7" s="31"/>
      <c r="E7" s="31"/>
      <c r="F7" s="31"/>
      <c r="G7" s="77"/>
      <c r="H7" s="29">
        <f>H6</f>
        <v>4200</v>
      </c>
      <c r="I7" s="21"/>
    </row>
    <row r="8" spans="1:9" ht="37" customHeight="1">
      <c r="G8" s="78"/>
    </row>
    <row r="9" spans="1:9" ht="37" customHeight="1" outlineLevel="1">
      <c r="A9" s="82"/>
      <c r="B9" s="83" t="s">
        <v>12</v>
      </c>
      <c r="C9" s="84"/>
      <c r="D9" s="84"/>
      <c r="E9" s="84"/>
      <c r="F9" s="84"/>
      <c r="G9" s="85"/>
      <c r="H9" s="86"/>
      <c r="I9" s="87"/>
    </row>
    <row r="10" spans="1:9" ht="37" customHeight="1" outlineLevel="1">
      <c r="A10" s="88" t="s">
        <v>0</v>
      </c>
      <c r="B10" s="88" t="s">
        <v>1</v>
      </c>
      <c r="C10" s="89" t="s">
        <v>2</v>
      </c>
      <c r="D10" s="89" t="s">
        <v>54</v>
      </c>
      <c r="E10" s="90" t="s">
        <v>53</v>
      </c>
      <c r="F10" s="90" t="s">
        <v>52</v>
      </c>
      <c r="G10" s="91" t="s">
        <v>3</v>
      </c>
      <c r="H10" s="92" t="s">
        <v>4</v>
      </c>
      <c r="I10" s="92" t="s">
        <v>61</v>
      </c>
    </row>
    <row r="11" spans="1:9" ht="37" customHeight="1" outlineLevel="2">
      <c r="A11" s="93"/>
      <c r="B11" s="94" t="s">
        <v>60</v>
      </c>
      <c r="C11" s="95"/>
      <c r="D11" s="95"/>
      <c r="E11" s="96"/>
      <c r="F11" s="95"/>
      <c r="G11" s="97"/>
      <c r="H11" s="98"/>
      <c r="I11" s="99"/>
    </row>
    <row r="12" spans="1:9" ht="37" customHeight="1" outlineLevel="2">
      <c r="A12" s="100" t="s">
        <v>21</v>
      </c>
      <c r="B12" s="101" t="s">
        <v>79</v>
      </c>
      <c r="C12" s="102" t="s">
        <v>50</v>
      </c>
      <c r="D12" s="103">
        <v>1</v>
      </c>
      <c r="E12" s="104">
        <v>1</v>
      </c>
      <c r="F12" s="102">
        <v>1</v>
      </c>
      <c r="G12" s="105">
        <v>1600</v>
      </c>
      <c r="H12" s="106">
        <f>D12*E12*F12*G12</f>
        <v>1600</v>
      </c>
      <c r="I12" s="107" t="s">
        <v>83</v>
      </c>
    </row>
    <row r="13" spans="1:9" ht="37" customHeight="1" outlineLevel="1" thickBot="1">
      <c r="A13" s="108" t="s">
        <v>22</v>
      </c>
      <c r="B13" s="109" t="s">
        <v>59</v>
      </c>
      <c r="C13" s="110"/>
      <c r="D13" s="110"/>
      <c r="E13" s="111"/>
      <c r="F13" s="111"/>
      <c r="G13" s="112"/>
      <c r="H13" s="113">
        <f>SUM(H12:H12)</f>
        <v>1600</v>
      </c>
      <c r="I13" s="114"/>
    </row>
    <row r="14" spans="1:9" ht="37" customHeight="1" outlineLevel="2">
      <c r="A14" s="93"/>
      <c r="B14" s="94" t="s">
        <v>13</v>
      </c>
      <c r="C14" s="95"/>
      <c r="D14" s="89" t="s">
        <v>54</v>
      </c>
      <c r="E14" s="90" t="s">
        <v>53</v>
      </c>
      <c r="F14" s="90" t="s">
        <v>52</v>
      </c>
      <c r="G14" s="91" t="s">
        <v>3</v>
      </c>
      <c r="H14" s="92" t="s">
        <v>4</v>
      </c>
      <c r="I14" s="99"/>
    </row>
    <row r="15" spans="1:9" ht="37" customHeight="1" outlineLevel="2">
      <c r="A15" s="100" t="s">
        <v>91</v>
      </c>
      <c r="B15" s="101" t="s">
        <v>66</v>
      </c>
      <c r="C15" s="102" t="s">
        <v>50</v>
      </c>
      <c r="D15" s="102">
        <v>1</v>
      </c>
      <c r="E15" s="102">
        <v>1</v>
      </c>
      <c r="F15" s="102">
        <v>1</v>
      </c>
      <c r="G15" s="105">
        <v>270</v>
      </c>
      <c r="H15" s="106">
        <f t="shared" ref="H15:H17" si="0">D15*E15*F15*G15</f>
        <v>270</v>
      </c>
      <c r="I15" s="115" t="s">
        <v>77</v>
      </c>
    </row>
    <row r="16" spans="1:9" ht="37" customHeight="1" outlineLevel="2">
      <c r="A16" s="100" t="s">
        <v>23</v>
      </c>
      <c r="B16" s="101" t="s">
        <v>66</v>
      </c>
      <c r="C16" s="102" t="s">
        <v>50</v>
      </c>
      <c r="D16" s="116">
        <v>1</v>
      </c>
      <c r="E16" s="116">
        <v>1</v>
      </c>
      <c r="F16" s="116">
        <v>1</v>
      </c>
      <c r="G16" s="105">
        <v>200</v>
      </c>
      <c r="H16" s="106">
        <f t="shared" si="0"/>
        <v>200</v>
      </c>
      <c r="I16" s="117" t="s">
        <v>78</v>
      </c>
    </row>
    <row r="17" spans="1:9" ht="37" customHeight="1" outlineLevel="2">
      <c r="A17" s="100" t="s">
        <v>24</v>
      </c>
      <c r="B17" s="101" t="s">
        <v>81</v>
      </c>
      <c r="C17" s="102" t="s">
        <v>50</v>
      </c>
      <c r="D17" s="102">
        <v>0</v>
      </c>
      <c r="E17" s="102">
        <v>30</v>
      </c>
      <c r="F17" s="102">
        <v>1</v>
      </c>
      <c r="G17" s="105">
        <v>300</v>
      </c>
      <c r="H17" s="106">
        <f t="shared" si="0"/>
        <v>0</v>
      </c>
      <c r="I17" s="115" t="s">
        <v>84</v>
      </c>
    </row>
    <row r="18" spans="1:9" ht="37" customHeight="1" outlineLevel="1" thickBot="1">
      <c r="A18" s="108" t="s">
        <v>25</v>
      </c>
      <c r="B18" s="94" t="s">
        <v>14</v>
      </c>
      <c r="C18" s="95"/>
      <c r="D18" s="95"/>
      <c r="E18" s="96"/>
      <c r="F18" s="95"/>
      <c r="G18" s="97"/>
      <c r="H18" s="98">
        <f>SUM(H15:H17)</f>
        <v>470</v>
      </c>
      <c r="I18" s="99"/>
    </row>
    <row r="19" spans="1:9" ht="37" customHeight="1" outlineLevel="2">
      <c r="A19" s="82" t="s">
        <v>26</v>
      </c>
      <c r="B19" s="83" t="s">
        <v>15</v>
      </c>
      <c r="C19" s="84"/>
      <c r="D19" s="84"/>
      <c r="E19" s="84"/>
      <c r="F19" s="84"/>
      <c r="G19" s="85"/>
      <c r="H19" s="118">
        <f>H18+H13</f>
        <v>2070</v>
      </c>
      <c r="I19" s="118"/>
    </row>
    <row r="20" spans="1:9" ht="37" customHeight="1" outlineLevel="2">
      <c r="G20" s="78"/>
    </row>
    <row r="21" spans="1:9" ht="37" customHeight="1" outlineLevel="2">
      <c r="A21" s="33"/>
      <c r="B21" s="32" t="s">
        <v>17</v>
      </c>
      <c r="C21" s="31"/>
      <c r="D21" s="31"/>
      <c r="E21" s="31"/>
      <c r="F21" s="31"/>
      <c r="G21" s="77"/>
      <c r="H21" s="29"/>
      <c r="I21" s="21"/>
    </row>
    <row r="22" spans="1:9" ht="37" customHeight="1" outlineLevel="2">
      <c r="A22" s="28"/>
      <c r="B22" s="28" t="s">
        <v>1</v>
      </c>
      <c r="C22" s="27" t="s">
        <v>2</v>
      </c>
      <c r="D22" s="27" t="s">
        <v>54</v>
      </c>
      <c r="E22" s="26" t="s">
        <v>64</v>
      </c>
      <c r="F22" s="26" t="s">
        <v>52</v>
      </c>
      <c r="G22" s="79" t="s">
        <v>3</v>
      </c>
      <c r="H22" s="25" t="s">
        <v>4</v>
      </c>
      <c r="I22" s="25" t="s">
        <v>18</v>
      </c>
    </row>
    <row r="23" spans="1:9" ht="37" customHeight="1" outlineLevel="2">
      <c r="A23" s="35" t="s">
        <v>27</v>
      </c>
      <c r="B23" s="35" t="s">
        <v>65</v>
      </c>
      <c r="C23" s="24" t="s">
        <v>47</v>
      </c>
      <c r="D23" s="24">
        <v>1</v>
      </c>
      <c r="E23" s="24">
        <v>1</v>
      </c>
      <c r="F23" s="24">
        <v>2</v>
      </c>
      <c r="G23" s="105">
        <v>5000</v>
      </c>
      <c r="H23" s="23">
        <f t="shared" ref="H23:H26" si="1">D23*E23*F23*G23</f>
        <v>10000</v>
      </c>
      <c r="I23" s="22" t="s">
        <v>70</v>
      </c>
    </row>
    <row r="24" spans="1:9" ht="37" customHeight="1" outlineLevel="2">
      <c r="A24" s="35" t="s">
        <v>28</v>
      </c>
      <c r="B24" s="35" t="s">
        <v>58</v>
      </c>
      <c r="C24" s="24" t="s">
        <v>47</v>
      </c>
      <c r="D24" s="24">
        <v>1</v>
      </c>
      <c r="E24" s="24">
        <v>40</v>
      </c>
      <c r="F24" s="24">
        <v>2</v>
      </c>
      <c r="G24" s="105">
        <v>68</v>
      </c>
      <c r="H24" s="23">
        <f t="shared" si="1"/>
        <v>5440</v>
      </c>
      <c r="I24" s="22" t="s">
        <v>80</v>
      </c>
    </row>
    <row r="25" spans="1:9" ht="37" customHeight="1" outlineLevel="2">
      <c r="A25" s="35" t="s">
        <v>29</v>
      </c>
      <c r="B25" s="35" t="s">
        <v>57</v>
      </c>
      <c r="C25" s="24" t="s">
        <v>47</v>
      </c>
      <c r="D25" s="24">
        <v>1</v>
      </c>
      <c r="E25" s="24">
        <v>40</v>
      </c>
      <c r="F25" s="24">
        <v>2</v>
      </c>
      <c r="G25" s="105">
        <v>128</v>
      </c>
      <c r="H25" s="23">
        <f t="shared" si="1"/>
        <v>10240</v>
      </c>
      <c r="I25" s="22" t="s">
        <v>69</v>
      </c>
    </row>
    <row r="26" spans="1:9" ht="37" customHeight="1" outlineLevel="2">
      <c r="A26" s="35" t="s">
        <v>30</v>
      </c>
      <c r="B26" s="35" t="s">
        <v>56</v>
      </c>
      <c r="C26" s="24" t="s">
        <v>47</v>
      </c>
      <c r="D26" s="24">
        <v>1</v>
      </c>
      <c r="E26" s="24">
        <v>40</v>
      </c>
      <c r="F26" s="24">
        <v>1</v>
      </c>
      <c r="G26" s="105">
        <v>300</v>
      </c>
      <c r="H26" s="23">
        <f t="shared" si="1"/>
        <v>12000</v>
      </c>
      <c r="I26" s="22" t="s">
        <v>75</v>
      </c>
    </row>
    <row r="27" spans="1:9" ht="37" customHeight="1" outlineLevel="2">
      <c r="A27" s="35" t="s">
        <v>93</v>
      </c>
      <c r="B27" s="35" t="s">
        <v>94</v>
      </c>
      <c r="C27" s="24" t="s">
        <v>47</v>
      </c>
      <c r="D27" s="123" t="s">
        <v>96</v>
      </c>
      <c r="E27" s="24">
        <v>3</v>
      </c>
      <c r="F27" s="24">
        <v>4</v>
      </c>
      <c r="G27" s="105">
        <v>200</v>
      </c>
      <c r="H27" s="23">
        <v>0</v>
      </c>
      <c r="I27" s="22" t="s">
        <v>95</v>
      </c>
    </row>
    <row r="28" spans="1:9" ht="37" customHeight="1" outlineLevel="2" thickBot="1">
      <c r="A28" s="20" t="s">
        <v>31</v>
      </c>
      <c r="B28" s="19" t="s">
        <v>55</v>
      </c>
      <c r="C28" s="18"/>
      <c r="D28" s="18"/>
      <c r="E28" s="17"/>
      <c r="F28" s="17"/>
      <c r="G28" s="76"/>
      <c r="H28" s="16">
        <f>SUM(H23:H26)</f>
        <v>37680</v>
      </c>
      <c r="I28" s="15"/>
    </row>
    <row r="29" spans="1:9" ht="37" customHeight="1" outlineLevel="2">
      <c r="A29" s="33" t="s">
        <v>16</v>
      </c>
      <c r="B29" s="32" t="s">
        <v>19</v>
      </c>
      <c r="C29" s="31"/>
      <c r="D29" s="31"/>
      <c r="E29" s="31"/>
      <c r="F29" s="31"/>
      <c r="G29" s="77"/>
      <c r="H29" s="29">
        <f>H28</f>
        <v>37680</v>
      </c>
      <c r="I29" s="21"/>
    </row>
    <row r="30" spans="1:9" ht="37" customHeight="1">
      <c r="A30" s="11"/>
      <c r="H30" s="11"/>
    </row>
    <row r="31" spans="1:9" ht="37" customHeight="1"/>
    <row r="32" spans="1:9" ht="37" customHeight="1" outlineLevel="1"/>
    <row r="33" spans="1:8" ht="37" customHeight="1" outlineLevel="1"/>
    <row r="34" spans="1:8" ht="37" customHeight="1" outlineLevel="2"/>
    <row r="35" spans="1:8" ht="37" customHeight="1" outlineLevel="2">
      <c r="A35" s="11"/>
      <c r="H35" s="11"/>
    </row>
    <row r="36" spans="1:8" ht="37" customHeight="1" outlineLevel="2"/>
    <row r="37" spans="1:8" ht="37" customHeight="1" outlineLevel="2"/>
    <row r="38" spans="1:8" ht="37" customHeight="1" outlineLevel="2"/>
    <row r="39" spans="1:8" ht="37" customHeight="1" outlineLevel="2"/>
    <row r="40" spans="1:8" ht="37" customHeight="1" outlineLevel="2"/>
    <row r="41" spans="1:8" ht="37" customHeight="1" outlineLevel="2"/>
    <row r="42" spans="1:8" ht="37" customHeight="1" outlineLevel="2"/>
    <row r="43" spans="1:8" ht="37" customHeight="1" outlineLevel="2"/>
    <row r="44" spans="1:8" ht="37" customHeight="1" outlineLevel="2"/>
    <row r="45" spans="1:8" ht="37" customHeight="1" outlineLevel="1"/>
    <row r="46" spans="1:8" ht="37" customHeight="1" outlineLevel="2"/>
    <row r="47" spans="1:8" ht="37" customHeight="1" outlineLevel="2"/>
    <row r="48" spans="1:8" ht="37" customHeight="1" outlineLevel="2"/>
    <row r="49" outlineLevel="2"/>
    <row r="50" outlineLevel="2"/>
    <row r="51" outlineLevel="2"/>
    <row r="52" outlineLevel="2"/>
    <row r="53" outlineLevel="2"/>
    <row r="54" outlineLevel="2"/>
    <row r="55" outlineLevel="2"/>
    <row r="56" outlineLevel="2"/>
    <row r="57" outlineLevel="1"/>
    <row r="58" outlineLevel="2"/>
    <row r="59" outlineLevel="2"/>
    <row r="60" outlineLevel="2"/>
    <row r="61" outlineLevel="2"/>
    <row r="62" outlineLevel="2"/>
    <row r="63" outlineLevel="2"/>
    <row r="64" outlineLevel="2"/>
    <row r="65" outlineLevel="2"/>
    <row r="66" outlineLevel="2"/>
    <row r="67" outlineLevel="2"/>
    <row r="68" outlineLevel="2"/>
    <row r="69" outlineLevel="1"/>
    <row r="70" outlineLevel="2"/>
    <row r="71" outlineLevel="2"/>
    <row r="72" outlineLevel="2"/>
    <row r="73" outlineLevel="2"/>
    <row r="74" outlineLevel="2"/>
    <row r="75" outlineLevel="2"/>
    <row r="76" outlineLevel="2"/>
    <row r="77" outlineLevel="2"/>
    <row r="78" outlineLevel="2"/>
    <row r="79" outlineLevel="2"/>
    <row r="80" outlineLevel="2"/>
    <row r="81" outlineLevel="1"/>
  </sheetData>
  <phoneticPr fontId="3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DED1-4ADF-4742-94F6-1D201967BBE8}">
  <dimension ref="A1:I81"/>
  <sheetViews>
    <sheetView topLeftCell="A16" zoomScale="70" zoomScaleNormal="70" workbookViewId="0">
      <selection activeCell="B31" sqref="B31"/>
    </sheetView>
  </sheetViews>
  <sheetFormatPr defaultColWidth="46.81640625" defaultRowHeight="18" outlineLevelRow="2"/>
  <cols>
    <col min="1" max="1" width="18.453125" style="14" customWidth="1"/>
    <col min="2" max="2" width="50.81640625" style="11" customWidth="1"/>
    <col min="3" max="3" width="18.81640625" style="13" customWidth="1"/>
    <col min="4" max="4" width="21.08984375" style="13" customWidth="1"/>
    <col min="5" max="5" width="20.08984375" style="13" customWidth="1"/>
    <col min="6" max="6" width="8.453125" style="13" customWidth="1"/>
    <col min="7" max="7" width="17" style="11" customWidth="1"/>
    <col min="8" max="8" width="20.453125" style="12" customWidth="1"/>
    <col min="9" max="9" width="91.453125" style="11" customWidth="1"/>
    <col min="10" max="32" width="9.36328125" style="11" customWidth="1"/>
    <col min="33" max="16384" width="46.81640625" style="11"/>
  </cols>
  <sheetData>
    <row r="1" spans="1:9" ht="31.5" customHeight="1">
      <c r="A1" s="55"/>
      <c r="B1" s="56" t="s">
        <v>63</v>
      </c>
      <c r="C1" s="57"/>
      <c r="D1" s="57"/>
      <c r="E1" s="57"/>
      <c r="F1" s="57"/>
      <c r="G1" s="58"/>
      <c r="H1" s="59">
        <f>H7+H19+H29</f>
        <v>42350</v>
      </c>
      <c r="I1" s="60"/>
    </row>
    <row r="2" spans="1:9" ht="17" customHeight="1">
      <c r="A2" s="28" t="s">
        <v>0</v>
      </c>
      <c r="B2" s="28" t="s">
        <v>1</v>
      </c>
      <c r="C2" s="27" t="s">
        <v>2</v>
      </c>
      <c r="D2" s="27" t="s">
        <v>54</v>
      </c>
      <c r="E2" s="26" t="s">
        <v>53</v>
      </c>
      <c r="F2" s="26" t="s">
        <v>52</v>
      </c>
      <c r="G2" s="25" t="s">
        <v>3</v>
      </c>
      <c r="H2" s="25" t="s">
        <v>4</v>
      </c>
      <c r="I2" s="25" t="s">
        <v>5</v>
      </c>
    </row>
    <row r="3" spans="1:9" ht="37" customHeight="1" outlineLevel="1">
      <c r="A3" s="33"/>
      <c r="B3" s="32" t="s">
        <v>7</v>
      </c>
      <c r="C3" s="31"/>
      <c r="D3" s="31"/>
      <c r="E3" s="31"/>
      <c r="F3" s="31"/>
      <c r="G3" s="30"/>
      <c r="H3" s="29"/>
      <c r="I3" s="21"/>
    </row>
    <row r="4" spans="1:9" ht="37" customHeight="1" outlineLevel="2">
      <c r="A4" s="41"/>
      <c r="B4" s="38" t="s">
        <v>8</v>
      </c>
      <c r="C4" s="39"/>
      <c r="D4" s="39"/>
      <c r="E4" s="40"/>
      <c r="F4" s="39"/>
      <c r="G4" s="38"/>
      <c r="H4" s="37"/>
      <c r="I4" s="36"/>
    </row>
    <row r="5" spans="1:9" ht="39" customHeight="1" outlineLevel="2">
      <c r="A5" s="34" t="s">
        <v>49</v>
      </c>
      <c r="B5" s="35" t="s">
        <v>46</v>
      </c>
      <c r="C5" s="24" t="s">
        <v>9</v>
      </c>
      <c r="D5" s="24">
        <v>1</v>
      </c>
      <c r="E5" s="24">
        <v>1</v>
      </c>
      <c r="F5" s="24">
        <v>3.5</v>
      </c>
      <c r="G5" s="119">
        <v>1200</v>
      </c>
      <c r="H5" s="43">
        <f>D5*E5*F5*G5</f>
        <v>4200</v>
      </c>
      <c r="I5" s="42"/>
    </row>
    <row r="6" spans="1:9" ht="37" customHeight="1" outlineLevel="1" thickBot="1">
      <c r="A6" s="20" t="s">
        <v>20</v>
      </c>
      <c r="B6" s="19" t="s">
        <v>10</v>
      </c>
      <c r="C6" s="18"/>
      <c r="D6" s="18"/>
      <c r="E6" s="17"/>
      <c r="F6" s="17"/>
      <c r="G6" s="76"/>
      <c r="H6" s="16">
        <f>SUM(H5:H5)</f>
        <v>4200</v>
      </c>
      <c r="I6" s="15"/>
    </row>
    <row r="7" spans="1:9" ht="37" customHeight="1">
      <c r="A7" s="33" t="s">
        <v>6</v>
      </c>
      <c r="B7" s="32" t="s">
        <v>11</v>
      </c>
      <c r="C7" s="31"/>
      <c r="D7" s="31"/>
      <c r="E7" s="31"/>
      <c r="F7" s="31"/>
      <c r="G7" s="77"/>
      <c r="H7" s="29">
        <f>H6</f>
        <v>4200</v>
      </c>
      <c r="I7" s="21"/>
    </row>
    <row r="8" spans="1:9" ht="37" customHeight="1">
      <c r="G8" s="78"/>
    </row>
    <row r="9" spans="1:9" ht="37" customHeight="1" outlineLevel="1">
      <c r="A9" s="82"/>
      <c r="B9" s="83" t="s">
        <v>12</v>
      </c>
      <c r="C9" s="84"/>
      <c r="D9" s="84"/>
      <c r="E9" s="84"/>
      <c r="F9" s="84"/>
      <c r="G9" s="85"/>
      <c r="H9" s="86"/>
      <c r="I9" s="87"/>
    </row>
    <row r="10" spans="1:9" ht="37" customHeight="1" outlineLevel="1">
      <c r="A10" s="88" t="s">
        <v>0</v>
      </c>
      <c r="B10" s="88" t="s">
        <v>1</v>
      </c>
      <c r="C10" s="89" t="s">
        <v>2</v>
      </c>
      <c r="D10" s="89" t="s">
        <v>54</v>
      </c>
      <c r="E10" s="90" t="s">
        <v>53</v>
      </c>
      <c r="F10" s="90" t="s">
        <v>52</v>
      </c>
      <c r="G10" s="91" t="s">
        <v>3</v>
      </c>
      <c r="H10" s="92" t="s">
        <v>4</v>
      </c>
      <c r="I10" s="92" t="s">
        <v>61</v>
      </c>
    </row>
    <row r="11" spans="1:9" ht="37" customHeight="1" outlineLevel="2">
      <c r="A11" s="93"/>
      <c r="B11" s="94" t="s">
        <v>60</v>
      </c>
      <c r="C11" s="95"/>
      <c r="D11" s="95"/>
      <c r="E11" s="96"/>
      <c r="F11" s="95"/>
      <c r="G11" s="97"/>
      <c r="H11" s="98"/>
      <c r="I11" s="99"/>
    </row>
    <row r="12" spans="1:9" ht="37" customHeight="1" outlineLevel="2">
      <c r="A12" s="100" t="s">
        <v>21</v>
      </c>
      <c r="B12" s="101" t="s">
        <v>79</v>
      </c>
      <c r="C12" s="102" t="s">
        <v>50</v>
      </c>
      <c r="D12" s="103">
        <v>1</v>
      </c>
      <c r="E12" s="104">
        <v>1</v>
      </c>
      <c r="F12" s="102">
        <v>1</v>
      </c>
      <c r="G12" s="105">
        <v>1600</v>
      </c>
      <c r="H12" s="106">
        <f>D12*E12*F12*G12</f>
        <v>1600</v>
      </c>
      <c r="I12" s="107" t="s">
        <v>83</v>
      </c>
    </row>
    <row r="13" spans="1:9" ht="37" customHeight="1" outlineLevel="1" thickBot="1">
      <c r="A13" s="108" t="s">
        <v>22</v>
      </c>
      <c r="B13" s="109" t="s">
        <v>59</v>
      </c>
      <c r="C13" s="110"/>
      <c r="D13" s="110"/>
      <c r="E13" s="111"/>
      <c r="F13" s="111"/>
      <c r="G13" s="112"/>
      <c r="H13" s="113">
        <f>SUM(H12:H12)</f>
        <v>1600</v>
      </c>
      <c r="I13" s="114"/>
    </row>
    <row r="14" spans="1:9" ht="37" customHeight="1" outlineLevel="2">
      <c r="A14" s="93"/>
      <c r="B14" s="94" t="s">
        <v>13</v>
      </c>
      <c r="C14" s="95"/>
      <c r="D14" s="89" t="s">
        <v>54</v>
      </c>
      <c r="E14" s="90" t="s">
        <v>53</v>
      </c>
      <c r="F14" s="90" t="s">
        <v>52</v>
      </c>
      <c r="G14" s="91" t="s">
        <v>3</v>
      </c>
      <c r="H14" s="92" t="s">
        <v>4</v>
      </c>
      <c r="I14" s="99"/>
    </row>
    <row r="15" spans="1:9" ht="37" customHeight="1" outlineLevel="2">
      <c r="A15" s="100" t="s">
        <v>91</v>
      </c>
      <c r="B15" s="101" t="s">
        <v>66</v>
      </c>
      <c r="C15" s="102" t="s">
        <v>50</v>
      </c>
      <c r="D15" s="102">
        <v>1</v>
      </c>
      <c r="E15" s="102">
        <v>1</v>
      </c>
      <c r="F15" s="102">
        <v>1</v>
      </c>
      <c r="G15" s="105">
        <v>270</v>
      </c>
      <c r="H15" s="106">
        <f t="shared" ref="H15:H17" si="0">D15*E15*F15*G15</f>
        <v>270</v>
      </c>
      <c r="I15" s="115" t="s">
        <v>77</v>
      </c>
    </row>
    <row r="16" spans="1:9" ht="37" customHeight="1" outlineLevel="2">
      <c r="A16" s="100" t="s">
        <v>23</v>
      </c>
      <c r="B16" s="101" t="s">
        <v>66</v>
      </c>
      <c r="C16" s="102" t="s">
        <v>50</v>
      </c>
      <c r="D16" s="116">
        <v>1</v>
      </c>
      <c r="E16" s="116">
        <v>1</v>
      </c>
      <c r="F16" s="116">
        <v>1</v>
      </c>
      <c r="G16" s="105">
        <v>200</v>
      </c>
      <c r="H16" s="106">
        <f t="shared" si="0"/>
        <v>200</v>
      </c>
      <c r="I16" s="117" t="s">
        <v>78</v>
      </c>
    </row>
    <row r="17" spans="1:9" ht="37" customHeight="1" outlineLevel="2">
      <c r="A17" s="100" t="s">
        <v>24</v>
      </c>
      <c r="B17" s="101" t="s">
        <v>81</v>
      </c>
      <c r="C17" s="102" t="s">
        <v>50</v>
      </c>
      <c r="D17" s="102">
        <v>0</v>
      </c>
      <c r="E17" s="102">
        <v>30</v>
      </c>
      <c r="F17" s="102">
        <v>1</v>
      </c>
      <c r="G17" s="105">
        <v>300</v>
      </c>
      <c r="H17" s="106">
        <f t="shared" si="0"/>
        <v>0</v>
      </c>
      <c r="I17" s="115" t="s">
        <v>84</v>
      </c>
    </row>
    <row r="18" spans="1:9" ht="37" customHeight="1" outlineLevel="1" thickBot="1">
      <c r="A18" s="108" t="s">
        <v>25</v>
      </c>
      <c r="B18" s="94" t="s">
        <v>14</v>
      </c>
      <c r="C18" s="95"/>
      <c r="D18" s="95"/>
      <c r="E18" s="96"/>
      <c r="F18" s="95"/>
      <c r="G18" s="97"/>
      <c r="H18" s="98">
        <f>SUM(H15:H17)</f>
        <v>470</v>
      </c>
      <c r="I18" s="99"/>
    </row>
    <row r="19" spans="1:9" ht="37" customHeight="1" outlineLevel="2">
      <c r="A19" s="82" t="s">
        <v>26</v>
      </c>
      <c r="B19" s="83" t="s">
        <v>15</v>
      </c>
      <c r="C19" s="84"/>
      <c r="D19" s="84"/>
      <c r="E19" s="84"/>
      <c r="F19" s="84"/>
      <c r="G19" s="85"/>
      <c r="H19" s="118">
        <f>H18+H13</f>
        <v>2070</v>
      </c>
      <c r="I19" s="118"/>
    </row>
    <row r="20" spans="1:9" ht="37" customHeight="1" outlineLevel="2">
      <c r="G20" s="78"/>
    </row>
    <row r="21" spans="1:9" ht="37" customHeight="1" outlineLevel="2">
      <c r="A21" s="33"/>
      <c r="B21" s="32" t="s">
        <v>17</v>
      </c>
      <c r="C21" s="31"/>
      <c r="D21" s="31"/>
      <c r="E21" s="31"/>
      <c r="F21" s="31"/>
      <c r="G21" s="77"/>
      <c r="H21" s="29"/>
      <c r="I21" s="21"/>
    </row>
    <row r="22" spans="1:9" ht="37" customHeight="1" outlineLevel="2">
      <c r="A22" s="28"/>
      <c r="B22" s="28" t="s">
        <v>1</v>
      </c>
      <c r="C22" s="27" t="s">
        <v>2</v>
      </c>
      <c r="D22" s="27" t="s">
        <v>54</v>
      </c>
      <c r="E22" s="26" t="s">
        <v>64</v>
      </c>
      <c r="F22" s="26" t="s">
        <v>52</v>
      </c>
      <c r="G22" s="79" t="s">
        <v>3</v>
      </c>
      <c r="H22" s="25" t="s">
        <v>4</v>
      </c>
      <c r="I22" s="25" t="s">
        <v>18</v>
      </c>
    </row>
    <row r="23" spans="1:9" ht="37" customHeight="1" outlineLevel="2">
      <c r="A23" s="35" t="s">
        <v>27</v>
      </c>
      <c r="B23" s="35" t="s">
        <v>65</v>
      </c>
      <c r="C23" s="24" t="s">
        <v>47</v>
      </c>
      <c r="D23" s="24">
        <v>1</v>
      </c>
      <c r="E23" s="24">
        <v>1</v>
      </c>
      <c r="F23" s="24">
        <v>2</v>
      </c>
      <c r="G23" s="105">
        <v>5000</v>
      </c>
      <c r="H23" s="23">
        <f t="shared" ref="H23:H26" si="1">D23*E23*F23*G23</f>
        <v>10000</v>
      </c>
      <c r="I23" s="22" t="s">
        <v>70</v>
      </c>
    </row>
    <row r="24" spans="1:9" ht="37" customHeight="1" outlineLevel="2">
      <c r="A24" s="35" t="s">
        <v>28</v>
      </c>
      <c r="B24" s="35" t="s">
        <v>58</v>
      </c>
      <c r="C24" s="24" t="s">
        <v>47</v>
      </c>
      <c r="D24" s="24">
        <v>1</v>
      </c>
      <c r="E24" s="24">
        <v>40</v>
      </c>
      <c r="F24" s="24">
        <v>2</v>
      </c>
      <c r="G24" s="105">
        <v>68</v>
      </c>
      <c r="H24" s="23">
        <f t="shared" si="1"/>
        <v>5440</v>
      </c>
      <c r="I24" s="22" t="s">
        <v>80</v>
      </c>
    </row>
    <row r="25" spans="1:9" ht="37" customHeight="1" outlineLevel="2">
      <c r="A25" s="35" t="s">
        <v>29</v>
      </c>
      <c r="B25" s="35" t="s">
        <v>57</v>
      </c>
      <c r="C25" s="24" t="s">
        <v>47</v>
      </c>
      <c r="D25" s="24">
        <v>1</v>
      </c>
      <c r="E25" s="24">
        <v>40</v>
      </c>
      <c r="F25" s="24">
        <v>2</v>
      </c>
      <c r="G25" s="105">
        <v>128</v>
      </c>
      <c r="H25" s="23">
        <f t="shared" si="1"/>
        <v>10240</v>
      </c>
      <c r="I25" s="22" t="s">
        <v>69</v>
      </c>
    </row>
    <row r="26" spans="1:9" ht="37" customHeight="1" outlineLevel="2">
      <c r="A26" s="35" t="s">
        <v>30</v>
      </c>
      <c r="B26" s="35" t="s">
        <v>56</v>
      </c>
      <c r="C26" s="24" t="s">
        <v>47</v>
      </c>
      <c r="D26" s="24">
        <v>1</v>
      </c>
      <c r="E26" s="24">
        <v>40</v>
      </c>
      <c r="F26" s="24">
        <v>1</v>
      </c>
      <c r="G26" s="105">
        <v>260</v>
      </c>
      <c r="H26" s="23">
        <f t="shared" si="1"/>
        <v>10400</v>
      </c>
      <c r="I26" s="22" t="s">
        <v>75</v>
      </c>
    </row>
    <row r="27" spans="1:9" ht="37" customHeight="1" outlineLevel="2">
      <c r="A27" s="35" t="s">
        <v>93</v>
      </c>
      <c r="B27" s="35" t="s">
        <v>94</v>
      </c>
      <c r="C27" s="24" t="s">
        <v>47</v>
      </c>
      <c r="D27" s="123" t="s">
        <v>96</v>
      </c>
      <c r="E27" s="24">
        <v>3</v>
      </c>
      <c r="F27" s="24">
        <v>4</v>
      </c>
      <c r="G27" s="105">
        <v>200</v>
      </c>
      <c r="H27" s="23">
        <v>0</v>
      </c>
      <c r="I27" s="22" t="s">
        <v>95</v>
      </c>
    </row>
    <row r="28" spans="1:9" ht="37" customHeight="1" outlineLevel="2" thickBot="1">
      <c r="A28" s="20" t="s">
        <v>31</v>
      </c>
      <c r="B28" s="19" t="s">
        <v>55</v>
      </c>
      <c r="C28" s="18"/>
      <c r="D28" s="18"/>
      <c r="E28" s="17"/>
      <c r="F28" s="17"/>
      <c r="G28" s="76"/>
      <c r="H28" s="16">
        <f>SUM(H23:H26)</f>
        <v>36080</v>
      </c>
      <c r="I28" s="15"/>
    </row>
    <row r="29" spans="1:9" ht="37" customHeight="1" outlineLevel="2">
      <c r="A29" s="33" t="s">
        <v>16</v>
      </c>
      <c r="B29" s="32" t="s">
        <v>19</v>
      </c>
      <c r="C29" s="31"/>
      <c r="D29" s="31"/>
      <c r="E29" s="31"/>
      <c r="F29" s="31"/>
      <c r="G29" s="77"/>
      <c r="H29" s="29">
        <f>H28</f>
        <v>36080</v>
      </c>
      <c r="I29" s="21"/>
    </row>
    <row r="30" spans="1:9" ht="37" customHeight="1">
      <c r="A30" s="11"/>
      <c r="H30" s="11"/>
    </row>
    <row r="31" spans="1:9" ht="37" customHeight="1"/>
    <row r="32" spans="1:9" ht="37" customHeight="1" outlineLevel="1"/>
    <row r="33" spans="1:8" ht="37" customHeight="1" outlineLevel="1"/>
    <row r="34" spans="1:8" ht="37" customHeight="1" outlineLevel="2"/>
    <row r="35" spans="1:8" ht="37" customHeight="1" outlineLevel="2">
      <c r="A35" s="11"/>
      <c r="H35" s="11"/>
    </row>
    <row r="36" spans="1:8" ht="37" customHeight="1" outlineLevel="2"/>
    <row r="37" spans="1:8" ht="37" customHeight="1" outlineLevel="2"/>
    <row r="38" spans="1:8" ht="37" customHeight="1" outlineLevel="2"/>
    <row r="39" spans="1:8" ht="37" customHeight="1" outlineLevel="2"/>
    <row r="40" spans="1:8" ht="37" customHeight="1" outlineLevel="2"/>
    <row r="41" spans="1:8" ht="37" customHeight="1" outlineLevel="2"/>
    <row r="42" spans="1:8" ht="37" customHeight="1" outlineLevel="2"/>
    <row r="43" spans="1:8" ht="37" customHeight="1" outlineLevel="2"/>
    <row r="44" spans="1:8" ht="37" customHeight="1" outlineLevel="2"/>
    <row r="45" spans="1:8" ht="37" customHeight="1" outlineLevel="1"/>
    <row r="46" spans="1:8" ht="37" customHeight="1" outlineLevel="2"/>
    <row r="47" spans="1:8" ht="37" customHeight="1" outlineLevel="2"/>
    <row r="48" spans="1:8" ht="37" customHeight="1" outlineLevel="2"/>
    <row r="49" outlineLevel="2"/>
    <row r="50" outlineLevel="2"/>
    <row r="51" outlineLevel="2"/>
    <row r="52" outlineLevel="2"/>
    <row r="53" outlineLevel="2"/>
    <row r="54" outlineLevel="2"/>
    <row r="55" outlineLevel="2"/>
    <row r="56" outlineLevel="2"/>
    <row r="57" outlineLevel="1"/>
    <row r="58" outlineLevel="2"/>
    <row r="59" outlineLevel="2"/>
    <row r="60" outlineLevel="2"/>
    <row r="61" outlineLevel="2"/>
    <row r="62" outlineLevel="2"/>
    <row r="63" outlineLevel="2"/>
    <row r="64" outlineLevel="2"/>
    <row r="65" outlineLevel="2"/>
    <row r="66" outlineLevel="2"/>
    <row r="67" outlineLevel="2"/>
    <row r="68" outlineLevel="2"/>
    <row r="69" outlineLevel="1"/>
    <row r="70" outlineLevel="2"/>
    <row r="71" outlineLevel="2"/>
    <row r="72" outlineLevel="2"/>
    <row r="73" outlineLevel="2"/>
    <row r="74" outlineLevel="2"/>
    <row r="75" outlineLevel="2"/>
    <row r="76" outlineLevel="2"/>
    <row r="77" outlineLevel="2"/>
    <row r="78" outlineLevel="2"/>
    <row r="79" outlineLevel="2"/>
    <row r="80" outlineLevel="2"/>
    <row r="81" outlineLevel="1"/>
  </sheetData>
  <phoneticPr fontId="3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Summary</vt:lpstr>
      <vt:lpstr>机电会议</vt:lpstr>
      <vt:lpstr>流程效率</vt:lpstr>
      <vt:lpstr>i-GPM</vt:lpstr>
      <vt:lpstr>零件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Amanda</cp:lastModifiedBy>
  <cp:lastPrinted>2022-08-17T06:41:38Z</cp:lastPrinted>
  <dcterms:created xsi:type="dcterms:W3CDTF">2016-11-15T09:10:33Z</dcterms:created>
  <dcterms:modified xsi:type="dcterms:W3CDTF">2023-01-31T01:42:54Z</dcterms:modified>
</cp:coreProperties>
</file>