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5542D4EA-2D36-E543-B17F-1F890C698830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借款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5" l="1"/>
  <c r="F52" i="5"/>
  <c r="H51" i="5"/>
  <c r="H50" i="5"/>
  <c r="H34" i="5"/>
  <c r="H33" i="5"/>
  <c r="H32" i="5"/>
  <c r="H31" i="5"/>
  <c r="H30" i="5"/>
  <c r="H29" i="5"/>
  <c r="H28" i="5"/>
  <c r="H27" i="5"/>
  <c r="H26" i="5"/>
  <c r="H25" i="5"/>
  <c r="H24" i="5"/>
  <c r="H35" i="5"/>
  <c r="H23" i="5" l="1"/>
  <c r="H22" i="5"/>
  <c r="H21" i="5"/>
  <c r="H49" i="5" l="1"/>
  <c r="H48" i="5"/>
  <c r="H47" i="5"/>
  <c r="F19" i="5"/>
  <c r="F36" i="5" s="1"/>
  <c r="H52" i="5" l="1"/>
  <c r="H20" i="5" l="1"/>
  <c r="F16" i="5"/>
  <c r="H19" i="5"/>
  <c r="H18" i="5"/>
  <c r="F10" i="5"/>
  <c r="D52" i="5"/>
  <c r="C52" i="5"/>
  <c r="E47" i="5"/>
  <c r="E52" i="5" s="1"/>
  <c r="G46" i="5"/>
  <c r="F46" i="5"/>
  <c r="D46" i="5"/>
  <c r="C46" i="5"/>
  <c r="H45" i="5"/>
  <c r="H44" i="5"/>
  <c r="H46" i="5" s="1"/>
  <c r="E44" i="5"/>
  <c r="E46" i="5" s="1"/>
  <c r="G43" i="5"/>
  <c r="F43" i="5"/>
  <c r="D43" i="5"/>
  <c r="C43" i="5"/>
  <c r="H42" i="5"/>
  <c r="H43" i="5" s="1"/>
  <c r="E42" i="5"/>
  <c r="E43" i="5" s="1"/>
  <c r="G41" i="5"/>
  <c r="F41" i="5"/>
  <c r="D41" i="5"/>
  <c r="C41" i="5"/>
  <c r="H40" i="5"/>
  <c r="H41" i="5" s="1"/>
  <c r="E40" i="5"/>
  <c r="E41" i="5" s="1"/>
  <c r="G39" i="5"/>
  <c r="F39" i="5"/>
  <c r="D39" i="5"/>
  <c r="C39" i="5"/>
  <c r="H38" i="5"/>
  <c r="H37" i="5"/>
  <c r="H39" i="5" s="1"/>
  <c r="E37" i="5"/>
  <c r="E39" i="5" s="1"/>
  <c r="G36" i="5"/>
  <c r="D36" i="5"/>
  <c r="C36" i="5"/>
  <c r="E17" i="5"/>
  <c r="E36" i="5" s="1"/>
  <c r="G16" i="5"/>
  <c r="D16" i="5"/>
  <c r="C16" i="5"/>
  <c r="E15" i="5"/>
  <c r="E16" i="5" s="1"/>
  <c r="G14" i="5"/>
  <c r="F14" i="5"/>
  <c r="D14" i="5"/>
  <c r="C14" i="5"/>
  <c r="H13" i="5"/>
  <c r="E13" i="5"/>
  <c r="E14" i="5" s="1"/>
  <c r="G12" i="5"/>
  <c r="F12" i="5"/>
  <c r="D12" i="5"/>
  <c r="C12" i="5"/>
  <c r="H11" i="5"/>
  <c r="E11" i="5"/>
  <c r="E12" i="5" s="1"/>
  <c r="G10" i="5"/>
  <c r="D10" i="5"/>
  <c r="C10" i="5"/>
  <c r="H9" i="5"/>
  <c r="H8" i="5"/>
  <c r="E8" i="5"/>
  <c r="E10" i="5" s="1"/>
  <c r="H12" i="5" l="1"/>
  <c r="H14" i="5"/>
  <c r="D53" i="5"/>
  <c r="H15" i="5"/>
  <c r="H16" i="5" s="1"/>
  <c r="E53" i="5"/>
  <c r="A57" i="5" s="1"/>
  <c r="C53" i="5"/>
  <c r="F53" i="5"/>
  <c r="E57" i="5" s="1"/>
  <c r="H17" i="5"/>
  <c r="H36" i="5" s="1"/>
  <c r="G53" i="5"/>
  <c r="G57" i="5" s="1"/>
  <c r="H10" i="5"/>
  <c r="H53" i="5" l="1"/>
  <c r="C57" i="5" s="1"/>
  <c r="I57" i="5" s="1"/>
</calcChain>
</file>

<file path=xl/sharedStrings.xml><?xml version="1.0" encoding="utf-8"?>
<sst xmlns="http://schemas.openxmlformats.org/spreadsheetml/2006/main" count="77" uniqueCount="77">
  <si>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</si>
  <si>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</si>
  <si>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</si>
  <si>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</si>
  <si>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</si>
  <si>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</si>
  <si>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</si>
  <si>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</si>
  <si>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</si>
  <si>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</si>
  <si>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</si>
  <si>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</si>
  <si>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</si>
  <si>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</si>
  <si>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</si>
  <si>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</si>
  <si>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</si>
  <si>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</si>
  <si>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</si>
  <si>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</si>
  <si>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</si>
  <si>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</si>
  <si>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</si>
  <si>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</si>
  <si>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</si>
  <si>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</si>
  <si>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</si>
  <si>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</si>
  <si>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</si>
  <si>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</si>
  <si>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</si>
  <si>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</si>
  <si>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</si>
  <si>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</si>
  <si>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</si>
  <si>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</si>
  <si>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</si>
  <si>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</si>
  <si>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</si>
  <si>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</si>
  <si>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</si>
  <si>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</si>
  <si>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</si>
  <si>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</si>
  <si>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</si>
  <si>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</si>
  <si>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</si>
  <si>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</si>
  <si>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</si>
  <si>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</si>
  <si>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团号：HMZA-230812-QDH689</t>
    <phoneticPr fontId="9" type="noConversion"/>
  </si>
  <si>
    <t>会议日期：8.12-8.18</t>
    <phoneticPr fontId="9" type="noConversion"/>
  </si>
  <si>
    <t>中华烟</t>
    <phoneticPr fontId="9" type="noConversion"/>
  </si>
  <si>
    <t>零食</t>
    <phoneticPr fontId="9" type="noConversion"/>
  </si>
  <si>
    <t>啤酒</t>
    <phoneticPr fontId="9" type="noConversion"/>
  </si>
  <si>
    <t>顺丰</t>
    <phoneticPr fontId="9" type="noConversion"/>
  </si>
  <si>
    <t>黄鹤楼文创</t>
    <phoneticPr fontId="9" type="noConversion"/>
  </si>
  <si>
    <t>黄鹤楼门票</t>
    <phoneticPr fontId="9" type="noConversion"/>
  </si>
  <si>
    <t>酸奶</t>
    <phoneticPr fontId="9" type="noConversion"/>
  </si>
  <si>
    <t>依云水</t>
    <phoneticPr fontId="9" type="noConversion"/>
  </si>
  <si>
    <t>机场周黑鸭</t>
    <phoneticPr fontId="9" type="noConversion"/>
  </si>
  <si>
    <t>药品</t>
  </si>
  <si>
    <t>加热眼罩</t>
  </si>
  <si>
    <t>崂山白花蛇草水</t>
  </si>
  <si>
    <t>纸巾等</t>
  </si>
  <si>
    <t>方便面</t>
  </si>
  <si>
    <t>猪肉铺</t>
  </si>
  <si>
    <t>核桃酥</t>
  </si>
  <si>
    <t>葡萄汁</t>
  </si>
  <si>
    <t>行李箱</t>
  </si>
  <si>
    <t>周黑鸭</t>
  </si>
  <si>
    <t>客户周黑鸭</t>
    <phoneticPr fontId="9" type="noConversion"/>
  </si>
  <si>
    <t>亚克力桌牌175+35.5</t>
    <phoneticPr fontId="9" type="noConversion"/>
  </si>
  <si>
    <t>围巾闪送费用</t>
  </si>
  <si>
    <t>钢笔闪送费用</t>
  </si>
  <si>
    <t>衣服</t>
    <phoneticPr fontId="9" type="noConversion"/>
  </si>
  <si>
    <t>司机,导游不得直接付款,要使用地接间接付款
身份证复印件,收条,签字即可,每人超过800元/人,需要补票或交个人所得税。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</si>
</sst>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8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746125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0"/>
  <sheetViews>
    <sheetView tabSelected="1" zoomScaleNormal="100" workbookViewId="0">
      <selection activeCell="G21" sqref="G21"/>
    </sheetView>
  </sheetViews>
  <sheetFormatPr baseColWidth="10" defaultColWidth="9" defaultRowHeight="21" customHeight="1"/>
  <cols>
    <col min="1" max="1" width="7.83203125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19.6640625" customWidth="1"/>
    <col min="10" max="10" width="30.6640625" customWidth="1"/>
    <col min="13" max="13" width="12" bestFit="1" customWidth="1"/>
  </cols>
  <sheetData>
    <row r="2" spans="1:11" ht="21" customHeight="1">
      <c r="C2" s="27" t="s">
        <v>0</v>
      </c>
      <c r="D2" s="27"/>
      <c r="E2" s="27"/>
      <c r="F2" s="27"/>
      <c r="G2" s="27"/>
      <c r="H2" s="27"/>
      <c r="I2" s="14"/>
      <c r="J2" s="14"/>
      <c r="K2" s="14"/>
    </row>
    <row r="4" spans="1:11" ht="21" customHeight="1">
      <c r="G4" s="41" t="s">
        <v>50</v>
      </c>
      <c r="H4" s="41"/>
      <c r="I4" s="41"/>
      <c r="J4" s="41" t="s">
        <v>51</v>
      </c>
    </row>
    <row r="5" spans="1:11" ht="21" customHeight="1">
      <c r="G5" s="50"/>
      <c r="H5" s="50"/>
      <c r="I5" s="50"/>
      <c r="J5" s="50"/>
    </row>
    <row r="6" spans="1:11" ht="20" customHeight="1">
      <c r="A6" s="37" t="s">
        <v>1</v>
      </c>
      <c r="B6" s="42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2" t="s">
        <v>5</v>
      </c>
    </row>
    <row r="7" spans="1:11" ht="20" customHeight="1">
      <c r="A7" s="37"/>
      <c r="B7" s="42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42"/>
    </row>
    <row r="8" spans="1:11" ht="20" customHeight="1">
      <c r="A8" s="38">
        <v>1</v>
      </c>
      <c r="B8" s="43" t="s">
        <v>13</v>
      </c>
      <c r="C8" s="35">
        <v>0</v>
      </c>
      <c r="D8" s="48"/>
      <c r="E8" s="35">
        <f>C8*D8</f>
        <v>0</v>
      </c>
      <c r="F8" s="8">
        <v>0</v>
      </c>
      <c r="G8" s="8">
        <v>0</v>
      </c>
      <c r="H8" s="8">
        <f t="shared" ref="H8:H9" si="0">F8+G8</f>
        <v>0</v>
      </c>
      <c r="I8" s="19"/>
      <c r="J8" s="51" t="s">
        <v>14</v>
      </c>
    </row>
    <row r="9" spans="1:11" ht="20" customHeight="1">
      <c r="A9" s="38"/>
      <c r="B9" s="43"/>
      <c r="C9" s="35"/>
      <c r="D9" s="48"/>
      <c r="E9" s="35"/>
      <c r="F9" s="8">
        <v>0</v>
      </c>
      <c r="G9" s="8">
        <v>0</v>
      </c>
      <c r="H9" s="8">
        <f t="shared" si="0"/>
        <v>0</v>
      </c>
      <c r="I9" s="19"/>
      <c r="J9" s="52"/>
    </row>
    <row r="10" spans="1:11" s="2" customFormat="1" ht="20" customHeight="1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5"/>
      <c r="J10" s="53"/>
    </row>
    <row r="11" spans="1:11" ht="20" customHeight="1">
      <c r="A11" s="23">
        <v>2</v>
      </c>
      <c r="B11" s="25" t="s">
        <v>16</v>
      </c>
      <c r="C11" s="21">
        <v>0</v>
      </c>
      <c r="D11" s="23"/>
      <c r="E11" s="21">
        <f>C11*D11</f>
        <v>0</v>
      </c>
      <c r="F11" s="8">
        <v>0</v>
      </c>
      <c r="G11" s="8">
        <v>0</v>
      </c>
      <c r="H11" s="8">
        <f t="shared" ref="H11:H13" si="1">F11+G11</f>
        <v>0</v>
      </c>
      <c r="I11" s="1"/>
      <c r="J11" s="51" t="s">
        <v>17</v>
      </c>
    </row>
    <row r="12" spans="1:11" s="2" customFormat="1" ht="20" customHeight="1">
      <c r="A12" s="9"/>
      <c r="B12" s="10" t="s">
        <v>18</v>
      </c>
      <c r="C12" s="11">
        <f>SUM(C11)</f>
        <v>0</v>
      </c>
      <c r="D12" s="11">
        <f>SUM(D11)</f>
        <v>0</v>
      </c>
      <c r="E12" s="11">
        <f>SUM(E11)</f>
        <v>0</v>
      </c>
      <c r="F12" s="11">
        <f>SUM(F11:F11)</f>
        <v>0</v>
      </c>
      <c r="G12" s="11">
        <f>SUM(G11:G11)</f>
        <v>0</v>
      </c>
      <c r="H12" s="11">
        <f>SUM(H11:H11)</f>
        <v>0</v>
      </c>
      <c r="I12" s="15"/>
      <c r="J12" s="53"/>
    </row>
    <row r="13" spans="1:11" ht="20" customHeight="1">
      <c r="A13" s="22">
        <v>3</v>
      </c>
      <c r="B13" s="24" t="s">
        <v>19</v>
      </c>
      <c r="C13" s="8">
        <v>0</v>
      </c>
      <c r="D13" s="26"/>
      <c r="E13" s="8">
        <f>C13*D13</f>
        <v>0</v>
      </c>
      <c r="F13" s="8"/>
      <c r="G13" s="8">
        <v>0</v>
      </c>
      <c r="H13" s="8">
        <f t="shared" si="1"/>
        <v>0</v>
      </c>
      <c r="I13" s="1"/>
      <c r="J13" s="54" t="s">
        <v>20</v>
      </c>
    </row>
    <row r="14" spans="1:11" s="2" customFormat="1" ht="20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5"/>
      <c r="J14" s="55"/>
    </row>
    <row r="15" spans="1:11" ht="20" customHeight="1">
      <c r="A15" s="22">
        <v>4</v>
      </c>
      <c r="B15" s="24" t="s">
        <v>22</v>
      </c>
      <c r="C15" s="8">
        <v>0</v>
      </c>
      <c r="D15" s="26"/>
      <c r="E15" s="8">
        <f>C15*D15</f>
        <v>0</v>
      </c>
      <c r="F15" s="8">
        <v>0</v>
      </c>
      <c r="G15" s="8">
        <v>0</v>
      </c>
      <c r="H15" s="8">
        <f t="shared" ref="H15:H35" si="2">F15+G15</f>
        <v>0</v>
      </c>
      <c r="I15" s="19"/>
      <c r="J15" s="54" t="s">
        <v>23</v>
      </c>
    </row>
    <row r="16" spans="1:11" s="2" customFormat="1" ht="20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0</v>
      </c>
      <c r="G16" s="11">
        <f>SUM(G15:G15)</f>
        <v>0</v>
      </c>
      <c r="H16" s="11">
        <f>SUM(H15:H15)</f>
        <v>0</v>
      </c>
      <c r="I16" s="15"/>
      <c r="J16" s="55"/>
    </row>
    <row r="17" spans="1:13" ht="20" customHeight="1">
      <c r="A17" s="39">
        <v>5</v>
      </c>
      <c r="B17" s="44" t="s">
        <v>25</v>
      </c>
      <c r="C17" s="33">
        <v>34960</v>
      </c>
      <c r="D17" s="39">
        <v>1</v>
      </c>
      <c r="E17" s="33">
        <f>C17*D17</f>
        <v>34960</v>
      </c>
      <c r="F17" s="8">
        <v>3180</v>
      </c>
      <c r="G17" s="8">
        <v>0</v>
      </c>
      <c r="H17" s="8">
        <f t="shared" si="2"/>
        <v>3180</v>
      </c>
      <c r="I17" s="19" t="s">
        <v>52</v>
      </c>
      <c r="J17" s="51" t="s">
        <v>26</v>
      </c>
      <c r="K17" s="20"/>
    </row>
    <row r="18" spans="1:13" ht="20" customHeight="1">
      <c r="A18" s="40"/>
      <c r="B18" s="45"/>
      <c r="C18" s="34"/>
      <c r="D18" s="40"/>
      <c r="E18" s="34"/>
      <c r="F18" s="8">
        <v>345.68</v>
      </c>
      <c r="G18" s="8">
        <v>0</v>
      </c>
      <c r="H18" s="8">
        <f t="shared" si="2"/>
        <v>345.68</v>
      </c>
      <c r="I18" s="19" t="s">
        <v>53</v>
      </c>
      <c r="J18" s="52"/>
    </row>
    <row r="19" spans="1:13" ht="20" customHeight="1">
      <c r="A19" s="40"/>
      <c r="B19" s="45"/>
      <c r="C19" s="34"/>
      <c r="D19" s="40"/>
      <c r="E19" s="34"/>
      <c r="F19" s="8">
        <f>238*110</f>
        <v>26180</v>
      </c>
      <c r="G19" s="8">
        <v>0</v>
      </c>
      <c r="H19" s="8">
        <f t="shared" si="2"/>
        <v>26180</v>
      </c>
      <c r="I19" s="19" t="s">
        <v>54</v>
      </c>
      <c r="J19" s="52"/>
    </row>
    <row r="20" spans="1:13" ht="20" customHeight="1">
      <c r="A20" s="40"/>
      <c r="B20" s="45"/>
      <c r="C20" s="34"/>
      <c r="D20" s="40"/>
      <c r="E20" s="34"/>
      <c r="F20" s="8">
        <v>0</v>
      </c>
      <c r="G20" s="8">
        <v>30.2</v>
      </c>
      <c r="H20" s="8">
        <f t="shared" si="2"/>
        <v>30.2</v>
      </c>
      <c r="I20" s="19" t="s">
        <v>58</v>
      </c>
      <c r="J20" s="52"/>
    </row>
    <row r="21" spans="1:13" ht="20" customHeight="1">
      <c r="A21" s="40"/>
      <c r="B21" s="45"/>
      <c r="C21" s="34"/>
      <c r="D21" s="40"/>
      <c r="E21" s="34"/>
      <c r="F21" s="8">
        <v>527.34</v>
      </c>
      <c r="G21" s="8">
        <v>0</v>
      </c>
      <c r="H21" s="8">
        <f t="shared" si="2"/>
        <v>527.34</v>
      </c>
      <c r="I21" s="19" t="s">
        <v>59</v>
      </c>
      <c r="J21" s="52"/>
    </row>
    <row r="22" spans="1:13" ht="20" customHeight="1">
      <c r="A22" s="40"/>
      <c r="B22" s="45"/>
      <c r="C22" s="34"/>
      <c r="D22" s="40"/>
      <c r="E22" s="34"/>
      <c r="F22" s="8">
        <v>1748.7</v>
      </c>
      <c r="G22" s="8">
        <v>0</v>
      </c>
      <c r="H22" s="8">
        <f t="shared" si="2"/>
        <v>1748.7</v>
      </c>
      <c r="I22" s="19" t="s">
        <v>71</v>
      </c>
      <c r="J22" s="52"/>
    </row>
    <row r="23" spans="1:13" ht="20" customHeight="1">
      <c r="A23" s="40"/>
      <c r="B23" s="45"/>
      <c r="C23" s="34"/>
      <c r="D23" s="40"/>
      <c r="E23" s="34"/>
      <c r="F23" s="8">
        <v>275.60000000000002</v>
      </c>
      <c r="G23" s="8">
        <v>0</v>
      </c>
      <c r="H23" s="8">
        <f t="shared" si="2"/>
        <v>275.60000000000002</v>
      </c>
      <c r="I23" s="19" t="s">
        <v>60</v>
      </c>
      <c r="J23" s="52"/>
    </row>
    <row r="24" spans="1:13" ht="20" customHeight="1">
      <c r="A24" s="40"/>
      <c r="B24" s="45"/>
      <c r="C24" s="34"/>
      <c r="D24" s="40"/>
      <c r="E24" s="34"/>
      <c r="F24" s="8">
        <v>210.5</v>
      </c>
      <c r="G24" s="8">
        <v>0</v>
      </c>
      <c r="H24" s="8">
        <f t="shared" si="2"/>
        <v>210.5</v>
      </c>
      <c r="I24" s="19" t="s">
        <v>72</v>
      </c>
      <c r="J24" s="52"/>
    </row>
    <row r="25" spans="1:13" ht="20" customHeight="1">
      <c r="A25" s="40"/>
      <c r="B25" s="45"/>
      <c r="C25" s="34"/>
      <c r="D25" s="40"/>
      <c r="E25" s="34"/>
      <c r="F25" s="8">
        <v>149.5</v>
      </c>
      <c r="G25" s="8">
        <v>0</v>
      </c>
      <c r="H25" s="8">
        <f t="shared" si="2"/>
        <v>149.5</v>
      </c>
      <c r="I25" s="1" t="s">
        <v>61</v>
      </c>
      <c r="J25" s="52"/>
    </row>
    <row r="26" spans="1:13" ht="20" customHeight="1">
      <c r="A26" s="40"/>
      <c r="B26" s="45"/>
      <c r="C26" s="34"/>
      <c r="D26" s="40"/>
      <c r="E26" s="34"/>
      <c r="F26" s="8">
        <v>141</v>
      </c>
      <c r="G26" s="8">
        <v>0</v>
      </c>
      <c r="H26" s="8">
        <f t="shared" si="2"/>
        <v>141</v>
      </c>
      <c r="I26" s="1" t="s">
        <v>62</v>
      </c>
      <c r="J26" s="52"/>
    </row>
    <row r="27" spans="1:13" ht="20" customHeight="1">
      <c r="A27" s="40"/>
      <c r="B27" s="45"/>
      <c r="C27" s="34"/>
      <c r="D27" s="40"/>
      <c r="E27" s="34"/>
      <c r="F27" s="8">
        <v>199</v>
      </c>
      <c r="G27" s="8">
        <v>0</v>
      </c>
      <c r="H27" s="8">
        <f t="shared" si="2"/>
        <v>199</v>
      </c>
      <c r="I27" s="1" t="s">
        <v>63</v>
      </c>
      <c r="J27" s="52"/>
    </row>
    <row r="28" spans="1:13" ht="20" customHeight="1">
      <c r="A28" s="40"/>
      <c r="B28" s="45"/>
      <c r="C28" s="34"/>
      <c r="D28" s="40"/>
      <c r="E28" s="34"/>
      <c r="F28" s="8">
        <v>0</v>
      </c>
      <c r="G28" s="8">
        <v>80.3</v>
      </c>
      <c r="H28" s="8">
        <f t="shared" si="2"/>
        <v>80.3</v>
      </c>
      <c r="I28" s="1" t="s">
        <v>64</v>
      </c>
      <c r="J28" s="52"/>
    </row>
    <row r="29" spans="1:13" ht="20" customHeight="1">
      <c r="A29" s="40"/>
      <c r="B29" s="45"/>
      <c r="C29" s="34"/>
      <c r="D29" s="40"/>
      <c r="E29" s="34"/>
      <c r="F29" s="8">
        <v>131.80000000000001</v>
      </c>
      <c r="G29" s="8">
        <v>0</v>
      </c>
      <c r="H29" s="8">
        <f t="shared" si="2"/>
        <v>131.80000000000001</v>
      </c>
      <c r="I29" s="1" t="s">
        <v>65</v>
      </c>
      <c r="J29" s="52"/>
    </row>
    <row r="30" spans="1:13" ht="20" customHeight="1">
      <c r="A30" s="40"/>
      <c r="B30" s="45"/>
      <c r="C30" s="34"/>
      <c r="D30" s="40"/>
      <c r="E30" s="34"/>
      <c r="F30" s="8">
        <v>152.80000000000001</v>
      </c>
      <c r="G30" s="8">
        <v>0</v>
      </c>
      <c r="H30" s="8">
        <f t="shared" si="2"/>
        <v>152.80000000000001</v>
      </c>
      <c r="I30" s="1" t="s">
        <v>66</v>
      </c>
      <c r="J30" s="52"/>
    </row>
    <row r="31" spans="1:13" ht="20" customHeight="1">
      <c r="A31" s="40"/>
      <c r="B31" s="45"/>
      <c r="C31" s="34"/>
      <c r="D31" s="40"/>
      <c r="E31" s="34"/>
      <c r="F31" s="8">
        <v>147</v>
      </c>
      <c r="G31" s="8">
        <v>1.2</v>
      </c>
      <c r="H31" s="8">
        <f t="shared" si="2"/>
        <v>148.19999999999999</v>
      </c>
      <c r="I31" s="1" t="s">
        <v>67</v>
      </c>
      <c r="J31" s="52"/>
      <c r="M31" s="4"/>
    </row>
    <row r="32" spans="1:13" ht="20" customHeight="1">
      <c r="A32" s="40"/>
      <c r="B32" s="45"/>
      <c r="C32" s="34"/>
      <c r="D32" s="40"/>
      <c r="E32" s="34"/>
      <c r="F32" s="8">
        <v>113.8</v>
      </c>
      <c r="G32" s="8">
        <v>0</v>
      </c>
      <c r="H32" s="8">
        <f t="shared" si="2"/>
        <v>113.8</v>
      </c>
      <c r="I32" s="1" t="s">
        <v>68</v>
      </c>
      <c r="J32" s="52"/>
      <c r="M32" s="4"/>
    </row>
    <row r="33" spans="1:10" ht="20" customHeight="1">
      <c r="A33" s="40"/>
      <c r="B33" s="45"/>
      <c r="C33" s="34"/>
      <c r="D33" s="40"/>
      <c r="E33" s="34"/>
      <c r="F33" s="8">
        <v>260.5</v>
      </c>
      <c r="G33" s="8">
        <v>0</v>
      </c>
      <c r="H33" s="8">
        <f t="shared" si="2"/>
        <v>260.5</v>
      </c>
      <c r="I33" s="1" t="s">
        <v>69</v>
      </c>
      <c r="J33" s="52"/>
    </row>
    <row r="34" spans="1:10" ht="20" customHeight="1">
      <c r="A34" s="40"/>
      <c r="B34" s="45"/>
      <c r="C34" s="34"/>
      <c r="D34" s="40"/>
      <c r="E34" s="34"/>
      <c r="F34" s="8">
        <v>833.3</v>
      </c>
      <c r="G34" s="8">
        <v>0</v>
      </c>
      <c r="H34" s="8">
        <f t="shared" si="2"/>
        <v>833.3</v>
      </c>
      <c r="I34" s="1" t="s">
        <v>70</v>
      </c>
      <c r="J34" s="52"/>
    </row>
    <row r="35" spans="1:10" ht="20" customHeight="1">
      <c r="A35" s="40"/>
      <c r="B35" s="45"/>
      <c r="C35" s="34"/>
      <c r="D35" s="40"/>
      <c r="E35" s="34"/>
      <c r="F35" s="8">
        <v>7920</v>
      </c>
      <c r="G35" s="8">
        <v>0</v>
      </c>
      <c r="H35" s="8">
        <f t="shared" si="2"/>
        <v>7920</v>
      </c>
      <c r="I35" s="19" t="s">
        <v>75</v>
      </c>
      <c r="J35" s="52"/>
    </row>
    <row r="36" spans="1:10" s="2" customFormat="1" ht="20" customHeight="1">
      <c r="A36" s="9"/>
      <c r="B36" s="10" t="s">
        <v>27</v>
      </c>
      <c r="C36" s="11">
        <f>SUM(C17)</f>
        <v>34960</v>
      </c>
      <c r="D36" s="11">
        <f>SUM(D17)</f>
        <v>1</v>
      </c>
      <c r="E36" s="11">
        <f>SUM(E17)</f>
        <v>34960</v>
      </c>
      <c r="F36" s="11">
        <f>SUM(F17:F35)</f>
        <v>42516.520000000011</v>
      </c>
      <c r="G36" s="11">
        <f>SUM(G17:G35)</f>
        <v>111.7</v>
      </c>
      <c r="H36" s="11">
        <f>SUM(H17:H35)</f>
        <v>42628.220000000016</v>
      </c>
      <c r="I36" s="15"/>
      <c r="J36" s="53"/>
    </row>
    <row r="37" spans="1:10" ht="20" customHeight="1">
      <c r="A37" s="38">
        <v>6</v>
      </c>
      <c r="B37" s="43" t="s">
        <v>28</v>
      </c>
      <c r="C37" s="35">
        <v>0</v>
      </c>
      <c r="D37" s="48"/>
      <c r="E37" s="35">
        <f>C37*D37</f>
        <v>0</v>
      </c>
      <c r="F37" s="8">
        <v>0</v>
      </c>
      <c r="G37" s="8">
        <v>0</v>
      </c>
      <c r="H37" s="8">
        <f t="shared" ref="H37:H38" si="3">F37+G37</f>
        <v>0</v>
      </c>
      <c r="I37" s="1"/>
      <c r="J37" s="51" t="s">
        <v>76</v>
      </c>
    </row>
    <row r="38" spans="1:10" ht="20" customHeight="1">
      <c r="A38" s="38"/>
      <c r="B38" s="43"/>
      <c r="C38" s="35"/>
      <c r="D38" s="48"/>
      <c r="E38" s="35"/>
      <c r="F38" s="8">
        <v>0</v>
      </c>
      <c r="G38" s="8">
        <v>0</v>
      </c>
      <c r="H38" s="8">
        <f t="shared" si="3"/>
        <v>0</v>
      </c>
      <c r="I38" s="1"/>
      <c r="J38" s="56"/>
    </row>
    <row r="39" spans="1:10" s="2" customFormat="1" ht="20" customHeight="1">
      <c r="A39" s="9"/>
      <c r="B39" s="10" t="s">
        <v>29</v>
      </c>
      <c r="C39" s="11">
        <f t="shared" ref="C39:H39" si="4">SUM(C37)</f>
        <v>0</v>
      </c>
      <c r="D39" s="11">
        <f t="shared" si="4"/>
        <v>0</v>
      </c>
      <c r="E39" s="11">
        <f t="shared" si="4"/>
        <v>0</v>
      </c>
      <c r="F39" s="11">
        <f t="shared" si="4"/>
        <v>0</v>
      </c>
      <c r="G39" s="11">
        <f t="shared" si="4"/>
        <v>0</v>
      </c>
      <c r="H39" s="11">
        <f t="shared" si="4"/>
        <v>0</v>
      </c>
      <c r="I39" s="15"/>
      <c r="J39" s="55"/>
    </row>
    <row r="40" spans="1:10" ht="20" customHeight="1">
      <c r="A40" s="22">
        <v>7</v>
      </c>
      <c r="B40" s="24" t="s">
        <v>30</v>
      </c>
      <c r="C40" s="8">
        <v>0</v>
      </c>
      <c r="D40" s="22"/>
      <c r="E40" s="8">
        <f>C40*D40</f>
        <v>0</v>
      </c>
      <c r="F40" s="8">
        <v>0</v>
      </c>
      <c r="G40" s="8">
        <v>0</v>
      </c>
      <c r="H40" s="8">
        <f t="shared" ref="H40" si="5">F40+G40</f>
        <v>0</v>
      </c>
      <c r="I40" s="1"/>
      <c r="J40" s="57"/>
    </row>
    <row r="41" spans="1:10" s="2" customFormat="1" ht="20" customHeight="1">
      <c r="A41" s="9"/>
      <c r="B41" s="10" t="s">
        <v>31</v>
      </c>
      <c r="C41" s="11">
        <f t="shared" ref="C41:H41" si="6">SUM(C40)</f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  <c r="G41" s="11">
        <f t="shared" si="6"/>
        <v>0</v>
      </c>
      <c r="H41" s="11">
        <f t="shared" si="6"/>
        <v>0</v>
      </c>
      <c r="I41" s="15"/>
      <c r="J41" s="58"/>
    </row>
    <row r="42" spans="1:10" ht="20" customHeight="1">
      <c r="A42" s="22">
        <v>8</v>
      </c>
      <c r="B42" s="24" t="s">
        <v>32</v>
      </c>
      <c r="C42" s="8">
        <v>0</v>
      </c>
      <c r="D42" s="26"/>
      <c r="E42" s="8">
        <f>C42*D42</f>
        <v>0</v>
      </c>
      <c r="F42" s="8">
        <v>0</v>
      </c>
      <c r="G42" s="8">
        <v>0</v>
      </c>
      <c r="H42" s="8">
        <f t="shared" ref="H42:H45" si="7">F42+G42</f>
        <v>0</v>
      </c>
      <c r="I42" s="1"/>
      <c r="J42" s="54" t="s">
        <v>33</v>
      </c>
    </row>
    <row r="43" spans="1:10" s="2" customFormat="1" ht="20" customHeight="1">
      <c r="A43" s="9"/>
      <c r="B43" s="10" t="s">
        <v>34</v>
      </c>
      <c r="C43" s="11">
        <f t="shared" ref="C43:H43" si="8">SUM(C42)</f>
        <v>0</v>
      </c>
      <c r="D43" s="11">
        <f t="shared" si="8"/>
        <v>0</v>
      </c>
      <c r="E43" s="11">
        <f t="shared" si="8"/>
        <v>0</v>
      </c>
      <c r="F43" s="11">
        <f t="shared" si="8"/>
        <v>0</v>
      </c>
      <c r="G43" s="11">
        <f t="shared" si="8"/>
        <v>0</v>
      </c>
      <c r="H43" s="11">
        <f t="shared" si="8"/>
        <v>0</v>
      </c>
      <c r="I43" s="15"/>
      <c r="J43" s="55"/>
    </row>
    <row r="44" spans="1:10" ht="20" customHeight="1">
      <c r="A44" s="38">
        <v>9</v>
      </c>
      <c r="B44" s="43" t="s">
        <v>35</v>
      </c>
      <c r="C44" s="35">
        <v>0</v>
      </c>
      <c r="D44" s="48"/>
      <c r="E44" s="35">
        <f>C44*D44</f>
        <v>0</v>
      </c>
      <c r="F44" s="8">
        <v>0</v>
      </c>
      <c r="G44" s="8">
        <v>0</v>
      </c>
      <c r="H44" s="8">
        <f t="shared" si="7"/>
        <v>0</v>
      </c>
      <c r="I44" s="1"/>
      <c r="J44" s="51" t="s">
        <v>36</v>
      </c>
    </row>
    <row r="45" spans="1:10" ht="20" customHeight="1">
      <c r="A45" s="38"/>
      <c r="B45" s="43"/>
      <c r="C45" s="35"/>
      <c r="D45" s="48"/>
      <c r="E45" s="35"/>
      <c r="F45" s="8">
        <v>0</v>
      </c>
      <c r="G45" s="8">
        <v>0</v>
      </c>
      <c r="H45" s="8">
        <f t="shared" si="7"/>
        <v>0</v>
      </c>
      <c r="I45" s="1"/>
      <c r="J45" s="52"/>
    </row>
    <row r="46" spans="1:10" s="2" customFormat="1" ht="20" customHeight="1">
      <c r="A46" s="9"/>
      <c r="B46" s="10" t="s">
        <v>37</v>
      </c>
      <c r="C46" s="11">
        <f t="shared" ref="C46:H46" si="9">SUM(C44)</f>
        <v>0</v>
      </c>
      <c r="D46" s="11">
        <f t="shared" si="9"/>
        <v>0</v>
      </c>
      <c r="E46" s="11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5"/>
      <c r="J46" s="53"/>
    </row>
    <row r="47" spans="1:10" ht="20" customHeight="1">
      <c r="A47" s="39">
        <v>10</v>
      </c>
      <c r="B47" s="43" t="s">
        <v>38</v>
      </c>
      <c r="C47" s="35">
        <v>5040</v>
      </c>
      <c r="D47" s="48">
        <v>1</v>
      </c>
      <c r="E47" s="35">
        <f>C47*D47</f>
        <v>5040</v>
      </c>
      <c r="F47" s="8">
        <v>48</v>
      </c>
      <c r="G47" s="8">
        <v>0</v>
      </c>
      <c r="H47" s="8">
        <f t="shared" ref="H47:H49" si="10">F47+G47</f>
        <v>48</v>
      </c>
      <c r="I47" s="19" t="s">
        <v>55</v>
      </c>
      <c r="J47" s="57"/>
    </row>
    <row r="48" spans="1:10" ht="19.5" customHeight="1">
      <c r="A48" s="40"/>
      <c r="B48" s="43"/>
      <c r="C48" s="35"/>
      <c r="D48" s="48"/>
      <c r="E48" s="35"/>
      <c r="F48" s="8">
        <v>0</v>
      </c>
      <c r="G48" s="8">
        <v>69</v>
      </c>
      <c r="H48" s="8">
        <f t="shared" si="10"/>
        <v>69</v>
      </c>
      <c r="I48" s="19" t="s">
        <v>56</v>
      </c>
      <c r="J48" s="59"/>
    </row>
    <row r="49" spans="1:10" ht="19.5" customHeight="1">
      <c r="A49" s="40"/>
      <c r="B49" s="43"/>
      <c r="C49" s="35"/>
      <c r="D49" s="48"/>
      <c r="E49" s="35"/>
      <c r="F49" s="8">
        <v>140</v>
      </c>
      <c r="G49" s="8">
        <v>0</v>
      </c>
      <c r="H49" s="8">
        <f t="shared" si="10"/>
        <v>140</v>
      </c>
      <c r="I49" s="19" t="s">
        <v>57</v>
      </c>
      <c r="J49" s="59"/>
    </row>
    <row r="50" spans="1:10" ht="19.5" customHeight="1">
      <c r="A50" s="40"/>
      <c r="B50" s="43"/>
      <c r="C50" s="35"/>
      <c r="D50" s="48"/>
      <c r="E50" s="35"/>
      <c r="F50" s="8">
        <v>106</v>
      </c>
      <c r="G50" s="8">
        <v>0</v>
      </c>
      <c r="H50" s="8">
        <f>F50+G50</f>
        <v>106</v>
      </c>
      <c r="I50" s="1" t="s">
        <v>73</v>
      </c>
      <c r="J50" s="59"/>
    </row>
    <row r="51" spans="1:10" ht="19.5" customHeight="1">
      <c r="A51" s="40"/>
      <c r="B51" s="43"/>
      <c r="C51" s="35"/>
      <c r="D51" s="48"/>
      <c r="E51" s="35"/>
      <c r="F51" s="8">
        <v>107</v>
      </c>
      <c r="G51" s="8">
        <v>0</v>
      </c>
      <c r="H51" s="8">
        <f>F51+G51</f>
        <v>107</v>
      </c>
      <c r="I51" s="1" t="s">
        <v>74</v>
      </c>
      <c r="J51" s="59"/>
    </row>
    <row r="52" spans="1:10" s="2" customFormat="1" ht="20" customHeight="1">
      <c r="A52" s="9"/>
      <c r="B52" s="10" t="s">
        <v>39</v>
      </c>
      <c r="C52" s="11">
        <f t="shared" ref="C52:E52" si="11">SUM(C47)</f>
        <v>5040</v>
      </c>
      <c r="D52" s="11">
        <f t="shared" si="11"/>
        <v>1</v>
      </c>
      <c r="E52" s="11">
        <f t="shared" si="11"/>
        <v>5040</v>
      </c>
      <c r="F52" s="11">
        <f>SUM(F47:F51)</f>
        <v>401</v>
      </c>
      <c r="G52" s="11">
        <f>SUM(G47:G51)</f>
        <v>69</v>
      </c>
      <c r="H52" s="11">
        <f>SUM(H47:H51)</f>
        <v>470</v>
      </c>
      <c r="I52" s="15"/>
      <c r="J52" s="58"/>
    </row>
    <row r="53" spans="1:10" ht="20" customHeight="1">
      <c r="A53" s="9"/>
      <c r="B53" s="10" t="s">
        <v>40</v>
      </c>
      <c r="C53" s="11">
        <f t="shared" ref="C53:H53" si="12">SUM(C52,C46,C43,C41,C39,C36,C16,C14,C12,C10)</f>
        <v>40000</v>
      </c>
      <c r="D53" s="11">
        <f t="shared" si="12"/>
        <v>2</v>
      </c>
      <c r="E53" s="11">
        <f t="shared" si="12"/>
        <v>40000</v>
      </c>
      <c r="F53" s="11">
        <f t="shared" si="12"/>
        <v>42917.520000000011</v>
      </c>
      <c r="G53" s="11">
        <f t="shared" si="12"/>
        <v>180.7</v>
      </c>
      <c r="H53" s="11">
        <f t="shared" si="12"/>
        <v>43098.220000000016</v>
      </c>
      <c r="I53" s="15"/>
      <c r="J53" s="16"/>
    </row>
    <row r="54" spans="1:10" ht="20" customHeight="1"/>
    <row r="55" spans="1:10" ht="20" customHeight="1"/>
    <row r="56" spans="1:10" ht="20" customHeight="1">
      <c r="A56" s="30" t="s">
        <v>41</v>
      </c>
      <c r="B56" s="31"/>
      <c r="C56" s="32" t="s">
        <v>42</v>
      </c>
      <c r="D56" s="32"/>
      <c r="E56" s="32" t="s">
        <v>43</v>
      </c>
      <c r="F56" s="32"/>
      <c r="G56" s="32" t="s">
        <v>44</v>
      </c>
      <c r="H56" s="32"/>
      <c r="I56" s="17" t="s">
        <v>45</v>
      </c>
    </row>
    <row r="57" spans="1:10" ht="20" customHeight="1">
      <c r="A57" s="46">
        <f>E53</f>
        <v>40000</v>
      </c>
      <c r="B57" s="36"/>
      <c r="C57" s="36">
        <f>H53</f>
        <v>43098.220000000016</v>
      </c>
      <c r="D57" s="36"/>
      <c r="E57" s="36">
        <f>F53</f>
        <v>42917.520000000011</v>
      </c>
      <c r="F57" s="36"/>
      <c r="G57" s="36">
        <f>G53</f>
        <v>180.7</v>
      </c>
      <c r="H57" s="36"/>
      <c r="I57" s="18">
        <f>A57-C57</f>
        <v>-3098.2200000000157</v>
      </c>
    </row>
    <row r="58" spans="1:10" ht="20" customHeight="1"/>
    <row r="59" spans="1:10" ht="17">
      <c r="A59" s="41" t="s">
        <v>46</v>
      </c>
      <c r="B59" s="12"/>
      <c r="C59" s="47" t="s">
        <v>47</v>
      </c>
      <c r="D59" s="12"/>
      <c r="E59" s="49" t="s">
        <v>48</v>
      </c>
      <c r="F59" s="12"/>
      <c r="G59" s="49" t="s">
        <v>49</v>
      </c>
    </row>
    <row r="60" spans="1:10" ht="17">
      <c r="A60" s="41"/>
      <c r="B60" s="12"/>
      <c r="C60" s="47"/>
      <c r="D60" s="12"/>
      <c r="E60" s="49"/>
      <c r="F60" s="12"/>
      <c r="G60" s="49"/>
    </row>
  </sheetData>
  <mergeCells count="55">
    <mergeCell ref="E59:E60"/>
    <mergeCell ref="G59:G60"/>
    <mergeCell ref="J4:J5"/>
    <mergeCell ref="J6:J7"/>
    <mergeCell ref="J8:J10"/>
    <mergeCell ref="J11:J12"/>
    <mergeCell ref="J13:J14"/>
    <mergeCell ref="J15:J16"/>
    <mergeCell ref="J17:J36"/>
    <mergeCell ref="J37:J39"/>
    <mergeCell ref="J40:J41"/>
    <mergeCell ref="J42:J43"/>
    <mergeCell ref="J44:J46"/>
    <mergeCell ref="J47:J52"/>
    <mergeCell ref="G4:I5"/>
    <mergeCell ref="E37:E38"/>
    <mergeCell ref="C59:C60"/>
    <mergeCell ref="D8:D9"/>
    <mergeCell ref="D17:D35"/>
    <mergeCell ref="D37:D38"/>
    <mergeCell ref="D44:D45"/>
    <mergeCell ref="D47:D51"/>
    <mergeCell ref="C57:D57"/>
    <mergeCell ref="A59:A60"/>
    <mergeCell ref="B6:B7"/>
    <mergeCell ref="B8:B9"/>
    <mergeCell ref="B17:B35"/>
    <mergeCell ref="B37:B38"/>
    <mergeCell ref="B44:B45"/>
    <mergeCell ref="B47:B51"/>
    <mergeCell ref="A57:B57"/>
    <mergeCell ref="E57:F57"/>
    <mergeCell ref="G57:H57"/>
    <mergeCell ref="A6:A7"/>
    <mergeCell ref="A8:A9"/>
    <mergeCell ref="A17:A35"/>
    <mergeCell ref="A37:A38"/>
    <mergeCell ref="A44:A45"/>
    <mergeCell ref="A47:A51"/>
    <mergeCell ref="C8:C9"/>
    <mergeCell ref="E44:E45"/>
    <mergeCell ref="E47:E51"/>
    <mergeCell ref="E8:E9"/>
    <mergeCell ref="E17:E35"/>
    <mergeCell ref="C2:H2"/>
    <mergeCell ref="C6:E6"/>
    <mergeCell ref="F6:I6"/>
    <mergeCell ref="A56:B56"/>
    <mergeCell ref="C56:D56"/>
    <mergeCell ref="E56:F56"/>
    <mergeCell ref="G56:H56"/>
    <mergeCell ref="C17:C35"/>
    <mergeCell ref="C37:C38"/>
    <mergeCell ref="C44:C45"/>
    <mergeCell ref="C47:C51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2023-10-13T11:55:12Z</cp:lastPrinted>
  <dcterms:created xsi:type="dcterms:W3CDTF">2014-04-15T16:52:00Z</dcterms:created>
  <dcterms:modified xsi:type="dcterms:W3CDTF">2023-10-13T11:55:58Z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