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宋轶拍摄/"/>
    </mc:Choice>
  </mc:AlternateContent>
  <xr:revisionPtr revIDLastSave="0" documentId="8_{7323AB93-6BAB-1846-9721-07B70A72DFD8}" xr6:coauthVersionLast="47" xr6:coauthVersionMax="47" xr10:uidLastSave="{00000000-0000-0000-0000-000000000000}"/>
  <bookViews>
    <workbookView xWindow="3940" yWindow="500" windowWidth="28800" windowHeight="15680" activeTab="2" xr2:uid="{00000000-000D-0000-FFFF-FFFF00000000}"/>
  </bookViews>
  <sheets>
    <sheet name="物料清单" sheetId="1" r:id="rId1"/>
    <sheet name="员工报销明细" sheetId="2" r:id="rId2"/>
    <sheet name="员工差旅明细" sheetId="3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3" l="1"/>
  <c r="G21" i="3" s="1"/>
  <c r="H18" i="3"/>
  <c r="B21" i="3" s="1"/>
  <c r="K21" i="3" s="1"/>
  <c r="G18" i="3"/>
  <c r="G54" i="2"/>
  <c r="G59" i="2" s="1"/>
  <c r="C54" i="2"/>
  <c r="G53" i="2"/>
  <c r="F53" i="2"/>
  <c r="E53" i="2"/>
  <c r="D53" i="2"/>
  <c r="D54" i="2" s="1"/>
  <c r="C53" i="2"/>
  <c r="H52" i="2"/>
  <c r="H51" i="2"/>
  <c r="H53" i="2" s="1"/>
  <c r="E51" i="2"/>
  <c r="G50" i="2"/>
  <c r="F50" i="2"/>
  <c r="D50" i="2"/>
  <c r="C50" i="2"/>
  <c r="H49" i="2"/>
  <c r="H50" i="2" s="1"/>
  <c r="E49" i="2"/>
  <c r="E50" i="2" s="1"/>
  <c r="G48" i="2"/>
  <c r="F48" i="2"/>
  <c r="E48" i="2"/>
  <c r="D48" i="2"/>
  <c r="C48" i="2"/>
  <c r="H47" i="2"/>
  <c r="H46" i="2"/>
  <c r="H48" i="2" s="1"/>
  <c r="E46" i="2"/>
  <c r="G45" i="2"/>
  <c r="F45" i="2"/>
  <c r="D45" i="2"/>
  <c r="C45" i="2"/>
  <c r="H44" i="2"/>
  <c r="H45" i="2" s="1"/>
  <c r="E44" i="2"/>
  <c r="E45" i="2" s="1"/>
  <c r="G43" i="2"/>
  <c r="F43" i="2"/>
  <c r="D43" i="2"/>
  <c r="C43" i="2"/>
  <c r="H42" i="2"/>
  <c r="H43" i="2" s="1"/>
  <c r="E42" i="2"/>
  <c r="E43" i="2" s="1"/>
  <c r="G41" i="2"/>
  <c r="F41" i="2"/>
  <c r="D41" i="2"/>
  <c r="C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41" i="2" s="1"/>
  <c r="E26" i="2"/>
  <c r="E41" i="2" s="1"/>
  <c r="G25" i="2"/>
  <c r="E25" i="2"/>
  <c r="D25" i="2"/>
  <c r="C25" i="2"/>
  <c r="H24" i="2"/>
  <c r="H23" i="2"/>
  <c r="H22" i="2"/>
  <c r="F21" i="2"/>
  <c r="H21" i="2" s="1"/>
  <c r="H20" i="2"/>
  <c r="H19" i="2"/>
  <c r="E19" i="2"/>
  <c r="G18" i="2"/>
  <c r="F18" i="2"/>
  <c r="D18" i="2"/>
  <c r="C18" i="2"/>
  <c r="H17" i="2"/>
  <c r="H18" i="2" s="1"/>
  <c r="E17" i="2"/>
  <c r="E18" i="2" s="1"/>
  <c r="G16" i="2"/>
  <c r="F16" i="2"/>
  <c r="D16" i="2"/>
  <c r="C16" i="2"/>
  <c r="H15" i="2"/>
  <c r="H16" i="2" s="1"/>
  <c r="H14" i="2"/>
  <c r="E14" i="2"/>
  <c r="E16" i="2" s="1"/>
  <c r="G13" i="2"/>
  <c r="D13" i="2"/>
  <c r="C13" i="2"/>
  <c r="H12" i="2"/>
  <c r="H11" i="2"/>
  <c r="H10" i="2"/>
  <c r="H13" i="2" s="1"/>
  <c r="H9" i="2"/>
  <c r="F9" i="2"/>
  <c r="F13" i="2" s="1"/>
  <c r="H8" i="2"/>
  <c r="E8" i="2"/>
  <c r="E13" i="2" s="1"/>
  <c r="E46" i="1"/>
  <c r="E39" i="1"/>
  <c r="F54" i="2" l="1"/>
  <c r="E59" i="2" s="1"/>
  <c r="E54" i="2"/>
  <c r="A59" i="2" s="1"/>
  <c r="H25" i="2"/>
  <c r="H54" i="2" s="1"/>
  <c r="C59" i="2" s="1"/>
  <c r="F25" i="2"/>
  <c r="I59" i="2" l="1"/>
</calcChain>
</file>

<file path=xl/sharedStrings.xml><?xml version="1.0" encoding="utf-8"?>
<sst xmlns="http://schemas.openxmlformats.org/spreadsheetml/2006/main" count="299" uniqueCount="178">
  <si>
    <t>吴磊拍摄——物料清单</t>
  </si>
  <si>
    <t>日期：3月24日</t>
  </si>
  <si>
    <t>地点：上海东方体育中心</t>
  </si>
  <si>
    <t>序号</t>
  </si>
  <si>
    <t>使用地点/时间</t>
  </si>
  <si>
    <t>京东/外卖</t>
  </si>
  <si>
    <t>品名</t>
  </si>
  <si>
    <t>总价</t>
  </si>
  <si>
    <t>数量</t>
  </si>
  <si>
    <t>单位</t>
  </si>
  <si>
    <t>休息室</t>
  </si>
  <si>
    <t>京东</t>
  </si>
  <si>
    <t>百事可乐330ml*24听</t>
  </si>
  <si>
    <t>箱</t>
  </si>
  <si>
    <t>康师傅绿茶小瓶整箱装 330ml*12瓶</t>
  </si>
  <si>
    <t>房车</t>
  </si>
  <si>
    <t>龙门架</t>
  </si>
  <si>
    <t>个</t>
  </si>
  <si>
    <t>衣架（10只）</t>
  </si>
  <si>
    <t>挂烫机</t>
  </si>
  <si>
    <t>美珍香小松脆 60g</t>
  </si>
  <si>
    <t>包</t>
  </si>
  <si>
    <t xml:space="preserve">美珍香休闲迷你烧烤牛肉100g </t>
  </si>
  <si>
    <t>美珍香休闲迷你咖喱金钱牛肉100g</t>
  </si>
  <si>
    <t>王小卤 去骨凤爪 鸡爪 凤爪
柠檬味108g 休闲零食</t>
  </si>
  <si>
    <t>3+2饼干 香草/奶油/柠檬</t>
  </si>
  <si>
    <t>藤野一村海盐日式小圆饼
248g 天日盐奶盐薄脆独立小包装饼干</t>
  </si>
  <si>
    <t>乐事（Lay's）薯片混合10
包（黄瓜味+原味+红烩味+鱿鱼味+鸡</t>
  </si>
  <si>
    <t>3.24早餐</t>
  </si>
  <si>
    <t>星巴克</t>
  </si>
  <si>
    <t>星巴克热美式</t>
  </si>
  <si>
    <t>杯</t>
  </si>
  <si>
    <t>燕麦丝绒拿铁</t>
  </si>
  <si>
    <t>热牛奶</t>
  </si>
  <si>
    <t>瑞士卷</t>
  </si>
  <si>
    <t>若干</t>
  </si>
  <si>
    <t>巴斯克蛋糕</t>
  </si>
  <si>
    <t>秘制鲜蔬牛肉卷</t>
  </si>
  <si>
    <t>凯撒鸡肉卷</t>
  </si>
  <si>
    <t>三明治</t>
  </si>
  <si>
    <t>3.24水果</t>
  </si>
  <si>
    <t>外卖</t>
  </si>
  <si>
    <t>时令水果（香蕉、金果、梨、草莓、无籽葡萄等即食果切）</t>
  </si>
  <si>
    <t>自带</t>
  </si>
  <si>
    <t>化妆灯镜子</t>
  </si>
  <si>
    <t>接线板</t>
  </si>
  <si>
    <t>垃圾桶</t>
  </si>
  <si>
    <t>插电暖宝宝</t>
  </si>
  <si>
    <t>落地衣架</t>
  </si>
  <si>
    <t>怡宝怡宝纯净水350ml*24瓶/箱小瓶</t>
  </si>
  <si>
    <t>雨伞</t>
  </si>
  <si>
    <t>把</t>
  </si>
  <si>
    <t>便利店补充零食</t>
  </si>
  <si>
    <t>袋</t>
  </si>
  <si>
    <t>暖宝宝</t>
  </si>
  <si>
    <t>依云水</t>
  </si>
  <si>
    <t>瓶</t>
  </si>
  <si>
    <t>巴黎水</t>
  </si>
  <si>
    <t>客户指定外卖</t>
  </si>
  <si>
    <t>抹茶提拉米苏蛋糕</t>
  </si>
  <si>
    <t>wagas姜茶</t>
  </si>
  <si>
    <t>3.24午餐</t>
  </si>
  <si>
    <t>自提</t>
  </si>
  <si>
    <t>山石榴·贵州菜</t>
  </si>
  <si>
    <t>momenti</t>
  </si>
  <si>
    <t>客户报销奶茶</t>
  </si>
  <si>
    <t>客户</t>
  </si>
  <si>
    <t>奶茶</t>
  </si>
  <si>
    <t>艺人垫付</t>
  </si>
  <si>
    <t>客户报销鲜花</t>
  </si>
  <si>
    <t>鲜花</t>
  </si>
  <si>
    <t>客户报销晚餐</t>
  </si>
  <si>
    <t>未知</t>
  </si>
  <si>
    <t>咖啡</t>
  </si>
  <si>
    <t>严嘉彬</t>
  </si>
  <si>
    <t>【借款报销单】</t>
  </si>
  <si>
    <t>团号：</t>
  </si>
  <si>
    <t>会议日期：</t>
  </si>
  <si>
    <t>项目</t>
  </si>
  <si>
    <t>借款</t>
  </si>
  <si>
    <t>还款</t>
  </si>
  <si>
    <t>还发票要求</t>
  </si>
  <si>
    <t>金额</t>
  </si>
  <si>
    <t>借款金额</t>
  </si>
  <si>
    <t>发票金额</t>
  </si>
  <si>
    <t>其他金额</t>
  </si>
  <si>
    <t>还款金额</t>
  </si>
  <si>
    <t>项目明细</t>
  </si>
  <si>
    <t>活动交通</t>
  </si>
  <si>
    <t>货拉拉</t>
  </si>
  <si>
    <t>可用项目：租车费、大交通、过路费、过桥费。
加油费（仅试驾活动可用，且只可使用活动当时当地的加油票）</t>
  </si>
  <si>
    <t>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</si>
  <si>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</si>
  <si>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</si>
  <si>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</si>
  <si>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</si>
  <si>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</si>
  <si>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</si>
  <si>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</si>
  <si>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</si>
  <si>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</si>
  <si>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momenti西餐</t>
  </si>
  <si>
    <t>TIMS咖啡</t>
  </si>
  <si>
    <t>活动餐费合计</t>
  </si>
  <si>
    <t>现地采买费用</t>
  </si>
  <si>
    <t>京东百事可乐330ml*24听</t>
  </si>
  <si>
    <t>尽量提供可用的原始发票，发票项目不可用的，且开票需要加收税点的可以不提供原始发票。网上交易均需提供交易截图。</t>
  </si>
  <si>
    <t>京东康师傅绿茶小瓶整箱装 330ml*12瓶</t>
  </si>
  <si>
    <t>京东龙门架</t>
  </si>
  <si>
    <t>京东衣架（10只）</t>
  </si>
  <si>
    <t>京东挂烫机</t>
  </si>
  <si>
    <t>京东美珍香小松脆 60g 美珍香休闲迷你烧烤牛肉100g 美珍香休闲迷你咖喱金钱牛肉100g王小卤 去骨凤爪 鸡爪 凤爪
柠檬味108g 休闲零食</t>
  </si>
  <si>
    <t>京东3+2饼干
藤野一村海盐日式小圆饼
248g</t>
  </si>
  <si>
    <t>京东乐事（Lay's）薯片混合10
包（黄瓜味+原味+红烩味+鱿鱼味+鸡</t>
  </si>
  <si>
    <t>百果园水果</t>
  </si>
  <si>
    <t>插电暖宝宝+落地衣架</t>
  </si>
  <si>
    <t>世纪超市怡宝怡宝纯净水350ml*24瓶/箱小瓶
雨伞</t>
  </si>
  <si>
    <t>世纪超市暖宝宝，依云水，巴黎水</t>
  </si>
  <si>
    <t>全家便利店补充零食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</si>
  <si>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</si>
  <si>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</si>
  <si>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</si>
  <si>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</si>
  <si>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</si>
  <si>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</si>
  <si>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</si>
  <si>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</si>
  <si>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</si>
  <si>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</si>
  <si>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</si>
  <si>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</si>
  <si>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</si>
  <si>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</si>
  <si>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</si>
  <si>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</si>
  <si>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</si>
  <si>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</si>
  <si>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</si>
  <si>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</si>
  <si>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</si>
  <si>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</si>
  <si>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</si>
  <si>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</si>
  <si>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</si>
  <si>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</si>
  <si>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</si>
  <si>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</si>
  <si>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</si>
  <si>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</si>
  <si>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</si>
  <si>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</si>
  <si>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</si>
  <si>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</si>
  <si>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</si>
  <si>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</si>
  <si>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</si>
  <si>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</si>
  <si>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</si>
  <si>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</si>
  <si>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</si>
  <si>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</si>
  <si>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</si>
  <si>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</si>
  <si>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</si>
  <si>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</si>
  <si>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</si>
  <si>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</si>
  <si>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</si>
  <si>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</si>
  <si>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</si>
  <si>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</si>
  <si>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</si>
  <si>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</si>
  <si>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采买</t>
    <phoneticPr fontId="14" type="noConversion"/>
  </si>
  <si>
    <t>严嘉彬</t>
    <phoneticPr fontId="14" type="noConversion"/>
  </si>
  <si>
    <t>上海</t>
    <phoneticPr fontId="14" type="noConversion"/>
  </si>
  <si>
    <t>3月23-24日</t>
    <phoneticPr fontId="14" type="noConversion"/>
  </si>
  <si>
    <t>HMZA-230301-ZJT806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</si>
</sst>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#,##0.00;[Red]#,##0.00"/>
    <numFmt numFmtId="181" formatCode="0.00_);[Red]\(0.00\)"/>
    <numFmt numFmtId="182" formatCode="#,##0.00_ "/>
    <numFmt numFmtId="183" formatCode="0.00_ 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40">
    <xf numFmtId="0" fontId="0" fillId="0" borderId="0" xfId="0">
      <alignment vertical="center"/>
    </xf>
    <xf numFmtId="0" fontId="13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81" fontId="3" fillId="3" borderId="8" xfId="1" applyNumberFormat="1" applyFont="1" applyFill="1" applyBorder="1" applyAlignment="1">
      <alignment horizontal="center" vertical="center"/>
    </xf>
    <xf numFmtId="180" fontId="4" fillId="0" borderId="8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1" applyFont="1" applyAlignment="1">
      <alignment horizontal="right" vertical="center"/>
    </xf>
    <xf numFmtId="0" fontId="3" fillId="3" borderId="8" xfId="1" applyFont="1" applyFill="1" applyBorder="1">
      <alignment vertical="center"/>
    </xf>
    <xf numFmtId="0" fontId="4" fillId="0" borderId="8" xfId="1" applyFont="1" applyBorder="1">
      <alignment vertical="center"/>
    </xf>
    <xf numFmtId="182" fontId="3" fillId="0" borderId="0" xfId="1" applyNumberFormat="1" applyFont="1" applyAlignment="1">
      <alignment horizontal="left" vertical="center"/>
    </xf>
    <xf numFmtId="183" fontId="4" fillId="0" borderId="8" xfId="1" applyNumberFormat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7" fillId="6" borderId="8" xfId="0" applyNumberFormat="1" applyFont="1" applyFill="1" applyBorder="1" applyAlignment="1">
      <alignment horizontal="center" vertical="center"/>
    </xf>
    <xf numFmtId="183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1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3" fontId="8" fillId="0" borderId="8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0" fillId="12" borderId="0" xfId="0" applyFill="1">
      <alignment vertical="center"/>
    </xf>
    <xf numFmtId="0" fontId="0" fillId="10" borderId="0" xfId="0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10" fillId="13" borderId="13" xfId="0" applyFont="1" applyFill="1" applyBorder="1" applyAlignment="1">
      <alignment horizontal="center" vertical="center" wrapText="1"/>
    </xf>
    <xf numFmtId="0" fontId="11" fillId="13" borderId="3" xfId="0" applyFont="1" applyFill="1" applyBorder="1" applyAlignment="1">
      <alignment horizontal="center" vertical="center"/>
    </xf>
    <xf numFmtId="0" fontId="11" fillId="13" borderId="0" xfId="0" applyFont="1" applyFill="1" applyAlignment="1">
      <alignment horizontal="center" vertical="center"/>
    </xf>
    <xf numFmtId="0" fontId="11" fillId="13" borderId="14" xfId="0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11" fillId="13" borderId="15" xfId="0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183" fontId="7" fillId="6" borderId="8" xfId="0" applyNumberFormat="1" applyFont="1" applyFill="1" applyBorder="1" applyAlignment="1">
      <alignment horizontal="center" vertical="center"/>
    </xf>
    <xf numFmtId="183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2" fontId="8" fillId="3" borderId="6" xfId="0" applyNumberFormat="1" applyFont="1" applyFill="1" applyBorder="1" applyAlignment="1">
      <alignment horizontal="center" vertical="center"/>
    </xf>
    <xf numFmtId="182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181" fontId="3" fillId="3" borderId="6" xfId="1" applyNumberFormat="1" applyFont="1" applyFill="1" applyBorder="1" applyAlignment="1">
      <alignment horizontal="center" vertical="center"/>
    </xf>
    <xf numFmtId="181" fontId="3" fillId="3" borderId="7" xfId="1" applyNumberFormat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0" fontId="4" fillId="0" borderId="6" xfId="1" applyNumberFormat="1" applyFont="1" applyBorder="1" applyAlignment="1">
      <alignment horizontal="center" vertical="center"/>
    </xf>
    <xf numFmtId="180" fontId="4" fillId="0" borderId="7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82" fontId="4" fillId="3" borderId="8" xfId="1" applyNumberFormat="1" applyFont="1" applyFill="1" applyBorder="1" applyAlignment="1">
      <alignment horizontal="center" vertical="center"/>
    </xf>
    <xf numFmtId="181" fontId="3" fillId="3" borderId="8" xfId="1" applyNumberFormat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opLeftCell="A5" zoomScale="90" zoomScaleNormal="90" workbookViewId="0">
      <selection activeCell="L46" sqref="L46"/>
    </sheetView>
  </sheetViews>
  <sheetFormatPr baseColWidth="10" defaultColWidth="9" defaultRowHeight="14"/>
  <cols>
    <col min="1" max="1" width="9" style="28"/>
    <col min="2" max="2" width="13.6640625" style="28" customWidth="1"/>
    <col min="3" max="3" width="9" style="28"/>
    <col min="4" max="4" width="35.83203125" style="28" customWidth="1"/>
    <col min="5" max="7" width="9" style="28"/>
  </cols>
  <sheetData>
    <row r="1" spans="1:10" ht="26">
      <c r="A1" s="68" t="s">
        <v>0</v>
      </c>
      <c r="B1" s="69"/>
      <c r="C1" s="69"/>
      <c r="D1" s="69"/>
      <c r="E1" s="69"/>
      <c r="F1" s="69"/>
      <c r="G1" s="70"/>
      <c r="H1" s="56"/>
      <c r="I1" s="56"/>
      <c r="J1" s="56"/>
    </row>
    <row r="2" spans="1:10" ht="18">
      <c r="A2" s="71" t="s">
        <v>1</v>
      </c>
      <c r="B2" s="72"/>
      <c r="C2" s="72"/>
      <c r="D2" s="72"/>
      <c r="E2" s="72"/>
      <c r="F2" s="72"/>
      <c r="G2" s="73"/>
      <c r="H2" s="57"/>
      <c r="I2" s="57"/>
      <c r="J2" s="57"/>
    </row>
    <row r="3" spans="1:10" ht="18">
      <c r="A3" s="74" t="s">
        <v>2</v>
      </c>
      <c r="B3" s="75"/>
      <c r="C3" s="75"/>
      <c r="D3" s="75"/>
      <c r="E3" s="75"/>
      <c r="F3" s="75"/>
      <c r="G3" s="76"/>
      <c r="H3" s="58"/>
      <c r="I3" s="58"/>
      <c r="J3" s="58"/>
    </row>
    <row r="4" spans="1:10" s="51" customFormat="1" ht="17">
      <c r="A4" s="59" t="s">
        <v>3</v>
      </c>
      <c r="B4" s="59" t="s">
        <v>4</v>
      </c>
      <c r="C4" s="59" t="s">
        <v>5</v>
      </c>
      <c r="D4" s="59" t="s">
        <v>6</v>
      </c>
      <c r="E4" s="59" t="s">
        <v>7</v>
      </c>
      <c r="F4" s="59" t="s">
        <v>8</v>
      </c>
      <c r="G4" s="59" t="s">
        <v>9</v>
      </c>
    </row>
    <row r="5" spans="1:10" s="52" customFormat="1">
      <c r="A5" s="60">
        <v>1</v>
      </c>
      <c r="B5" s="60" t="s">
        <v>10</v>
      </c>
      <c r="C5" s="60" t="s">
        <v>11</v>
      </c>
      <c r="D5" s="60" t="s">
        <v>12</v>
      </c>
      <c r="E5" s="60">
        <v>45.9</v>
      </c>
      <c r="F5" s="60">
        <v>1</v>
      </c>
      <c r="G5" s="60" t="s">
        <v>13</v>
      </c>
    </row>
    <row r="6" spans="1:10" s="52" customFormat="1">
      <c r="A6" s="60">
        <v>2</v>
      </c>
      <c r="B6" s="60" t="s">
        <v>10</v>
      </c>
      <c r="C6" s="60" t="s">
        <v>11</v>
      </c>
      <c r="D6" s="60" t="s">
        <v>14</v>
      </c>
      <c r="E6" s="60">
        <v>15.12</v>
      </c>
      <c r="F6" s="60">
        <v>1</v>
      </c>
      <c r="G6" s="60" t="s">
        <v>13</v>
      </c>
    </row>
    <row r="7" spans="1:10" s="52" customFormat="1">
      <c r="A7" s="60">
        <v>3</v>
      </c>
      <c r="B7" s="60" t="s">
        <v>15</v>
      </c>
      <c r="C7" s="60" t="s">
        <v>11</v>
      </c>
      <c r="D7" s="60" t="s">
        <v>16</v>
      </c>
      <c r="E7" s="60">
        <v>39.9</v>
      </c>
      <c r="F7" s="60">
        <v>1</v>
      </c>
      <c r="G7" s="60" t="s">
        <v>17</v>
      </c>
    </row>
    <row r="8" spans="1:10" s="52" customFormat="1">
      <c r="A8" s="60">
        <v>4</v>
      </c>
      <c r="B8" s="60" t="s">
        <v>15</v>
      </c>
      <c r="C8" s="60" t="s">
        <v>11</v>
      </c>
      <c r="D8" s="60" t="s">
        <v>18</v>
      </c>
      <c r="E8" s="60">
        <v>17.899999999999999</v>
      </c>
      <c r="F8" s="60">
        <v>1</v>
      </c>
      <c r="G8" s="60" t="s">
        <v>17</v>
      </c>
    </row>
    <row r="9" spans="1:10" s="52" customFormat="1">
      <c r="A9" s="60">
        <v>5</v>
      </c>
      <c r="B9" s="60" t="s">
        <v>15</v>
      </c>
      <c r="C9" s="60" t="s">
        <v>11</v>
      </c>
      <c r="D9" s="60" t="s">
        <v>19</v>
      </c>
      <c r="E9" s="60">
        <v>228.98</v>
      </c>
      <c r="F9" s="60">
        <v>1</v>
      </c>
      <c r="G9" s="60" t="s">
        <v>17</v>
      </c>
    </row>
    <row r="10" spans="1:10" s="52" customFormat="1">
      <c r="A10" s="60">
        <v>6</v>
      </c>
      <c r="B10" s="60" t="s">
        <v>10</v>
      </c>
      <c r="C10" s="60" t="s">
        <v>11</v>
      </c>
      <c r="D10" s="60" t="s">
        <v>20</v>
      </c>
      <c r="E10" s="77">
        <v>221.92</v>
      </c>
      <c r="F10" s="60">
        <v>2</v>
      </c>
      <c r="G10" s="60" t="s">
        <v>21</v>
      </c>
    </row>
    <row r="11" spans="1:10" s="52" customFormat="1">
      <c r="A11" s="60">
        <v>7</v>
      </c>
      <c r="B11" s="60" t="s">
        <v>10</v>
      </c>
      <c r="C11" s="60" t="s">
        <v>11</v>
      </c>
      <c r="D11" s="60" t="s">
        <v>22</v>
      </c>
      <c r="E11" s="78"/>
      <c r="F11" s="60">
        <v>1</v>
      </c>
      <c r="G11" s="60" t="s">
        <v>21</v>
      </c>
    </row>
    <row r="12" spans="1:10" s="52" customFormat="1" ht="15">
      <c r="A12" s="60">
        <v>8</v>
      </c>
      <c r="B12" s="60" t="s">
        <v>10</v>
      </c>
      <c r="C12" s="60" t="s">
        <v>11</v>
      </c>
      <c r="D12" s="61" t="s">
        <v>23</v>
      </c>
      <c r="E12" s="78"/>
      <c r="F12" s="60">
        <v>1</v>
      </c>
      <c r="G12" s="60" t="s">
        <v>21</v>
      </c>
    </row>
    <row r="13" spans="1:10" s="52" customFormat="1" ht="30">
      <c r="A13" s="60">
        <v>9</v>
      </c>
      <c r="B13" s="60" t="s">
        <v>10</v>
      </c>
      <c r="C13" s="60" t="s">
        <v>11</v>
      </c>
      <c r="D13" s="61" t="s">
        <v>24</v>
      </c>
      <c r="E13" s="79"/>
      <c r="F13" s="60">
        <v>3</v>
      </c>
      <c r="G13" s="60" t="s">
        <v>21</v>
      </c>
    </row>
    <row r="14" spans="1:10" s="52" customFormat="1">
      <c r="A14" s="60">
        <v>10</v>
      </c>
      <c r="B14" s="60" t="s">
        <v>10</v>
      </c>
      <c r="C14" s="60" t="s">
        <v>11</v>
      </c>
      <c r="D14" s="60" t="s">
        <v>25</v>
      </c>
      <c r="E14" s="77">
        <v>68.349999999999994</v>
      </c>
      <c r="F14" s="60">
        <v>3</v>
      </c>
      <c r="G14" s="60" t="s">
        <v>21</v>
      </c>
    </row>
    <row r="15" spans="1:10" s="52" customFormat="1" ht="30">
      <c r="A15" s="60">
        <v>11</v>
      </c>
      <c r="B15" s="60" t="s">
        <v>10</v>
      </c>
      <c r="C15" s="60" t="s">
        <v>11</v>
      </c>
      <c r="D15" s="61" t="s">
        <v>26</v>
      </c>
      <c r="E15" s="79"/>
      <c r="F15" s="60">
        <v>1</v>
      </c>
      <c r="G15" s="60" t="s">
        <v>21</v>
      </c>
    </row>
    <row r="16" spans="1:10" s="52" customFormat="1" ht="30">
      <c r="A16" s="60">
        <v>12</v>
      </c>
      <c r="B16" s="60" t="s">
        <v>10</v>
      </c>
      <c r="C16" s="60" t="s">
        <v>11</v>
      </c>
      <c r="D16" s="61" t="s">
        <v>27</v>
      </c>
      <c r="E16" s="60">
        <v>26.52</v>
      </c>
      <c r="F16" s="60">
        <v>1</v>
      </c>
      <c r="G16" s="60" t="s">
        <v>21</v>
      </c>
    </row>
    <row r="17" spans="1:7" s="52" customFormat="1">
      <c r="A17" s="60">
        <v>13</v>
      </c>
      <c r="B17" s="60" t="s">
        <v>28</v>
      </c>
      <c r="C17" s="60" t="s">
        <v>29</v>
      </c>
      <c r="D17" s="60" t="s">
        <v>30</v>
      </c>
      <c r="E17" s="77">
        <v>646</v>
      </c>
      <c r="F17" s="60">
        <v>4</v>
      </c>
      <c r="G17" s="60" t="s">
        <v>31</v>
      </c>
    </row>
    <row r="18" spans="1:7" s="52" customFormat="1">
      <c r="A18" s="60">
        <v>14</v>
      </c>
      <c r="B18" s="60" t="s">
        <v>28</v>
      </c>
      <c r="C18" s="60" t="s">
        <v>29</v>
      </c>
      <c r="D18" s="60" t="s">
        <v>32</v>
      </c>
      <c r="E18" s="78"/>
      <c r="F18" s="60">
        <v>5</v>
      </c>
      <c r="G18" s="60" t="s">
        <v>31</v>
      </c>
    </row>
    <row r="19" spans="1:7" s="52" customFormat="1">
      <c r="A19" s="60">
        <v>15</v>
      </c>
      <c r="B19" s="60" t="s">
        <v>28</v>
      </c>
      <c r="C19" s="60" t="s">
        <v>29</v>
      </c>
      <c r="D19" s="60" t="s">
        <v>33</v>
      </c>
      <c r="E19" s="78"/>
      <c r="F19" s="60">
        <v>1</v>
      </c>
      <c r="G19" s="60" t="s">
        <v>31</v>
      </c>
    </row>
    <row r="20" spans="1:7" s="52" customFormat="1">
      <c r="A20" s="60">
        <v>16</v>
      </c>
      <c r="B20" s="60" t="s">
        <v>28</v>
      </c>
      <c r="C20" s="60" t="s">
        <v>29</v>
      </c>
      <c r="D20" s="60" t="s">
        <v>34</v>
      </c>
      <c r="E20" s="78"/>
      <c r="F20" s="60" t="s">
        <v>35</v>
      </c>
      <c r="G20" s="60"/>
    </row>
    <row r="21" spans="1:7" s="52" customFormat="1" ht="15">
      <c r="A21" s="60">
        <v>17</v>
      </c>
      <c r="B21" s="60" t="s">
        <v>28</v>
      </c>
      <c r="C21" s="60" t="s">
        <v>29</v>
      </c>
      <c r="D21" s="61" t="s">
        <v>36</v>
      </c>
      <c r="E21" s="78"/>
      <c r="F21" s="60" t="s">
        <v>35</v>
      </c>
      <c r="G21" s="60"/>
    </row>
    <row r="22" spans="1:7" s="52" customFormat="1">
      <c r="A22" s="60">
        <v>18</v>
      </c>
      <c r="B22" s="60" t="s">
        <v>28</v>
      </c>
      <c r="C22" s="60" t="s">
        <v>29</v>
      </c>
      <c r="D22" s="60" t="s">
        <v>37</v>
      </c>
      <c r="E22" s="78"/>
      <c r="F22" s="60" t="s">
        <v>35</v>
      </c>
      <c r="G22" s="60"/>
    </row>
    <row r="23" spans="1:7" s="52" customFormat="1">
      <c r="A23" s="60">
        <v>19</v>
      </c>
      <c r="B23" s="60" t="s">
        <v>28</v>
      </c>
      <c r="C23" s="60" t="s">
        <v>29</v>
      </c>
      <c r="D23" s="60" t="s">
        <v>38</v>
      </c>
      <c r="E23" s="78"/>
      <c r="F23" s="60" t="s">
        <v>35</v>
      </c>
      <c r="G23" s="60"/>
    </row>
    <row r="24" spans="1:7" s="52" customFormat="1">
      <c r="A24" s="60">
        <v>20</v>
      </c>
      <c r="B24" s="60" t="s">
        <v>28</v>
      </c>
      <c r="C24" s="60" t="s">
        <v>29</v>
      </c>
      <c r="D24" s="60" t="s">
        <v>39</v>
      </c>
      <c r="E24" s="79"/>
      <c r="F24" s="60" t="s">
        <v>35</v>
      </c>
      <c r="G24" s="60"/>
    </row>
    <row r="25" spans="1:7" ht="30">
      <c r="A25" s="34">
        <v>21</v>
      </c>
      <c r="B25" s="34" t="s">
        <v>40</v>
      </c>
      <c r="C25" s="34" t="s">
        <v>41</v>
      </c>
      <c r="D25" s="62" t="s">
        <v>42</v>
      </c>
      <c r="E25" s="34">
        <v>295</v>
      </c>
      <c r="F25" s="34">
        <v>1</v>
      </c>
      <c r="G25" s="34" t="s">
        <v>35</v>
      </c>
    </row>
    <row r="26" spans="1:7">
      <c r="A26" s="34">
        <v>22</v>
      </c>
      <c r="B26" s="34" t="s">
        <v>15</v>
      </c>
      <c r="C26" s="34" t="s">
        <v>43</v>
      </c>
      <c r="D26" s="34" t="s">
        <v>44</v>
      </c>
      <c r="E26" s="34">
        <v>0</v>
      </c>
      <c r="F26" s="34">
        <v>1</v>
      </c>
      <c r="G26" s="34"/>
    </row>
    <row r="27" spans="1:7">
      <c r="A27" s="34">
        <v>23</v>
      </c>
      <c r="B27" s="34" t="s">
        <v>15</v>
      </c>
      <c r="C27" s="34" t="s">
        <v>43</v>
      </c>
      <c r="D27" s="34" t="s">
        <v>45</v>
      </c>
      <c r="E27" s="34">
        <v>0</v>
      </c>
      <c r="F27" s="34">
        <v>1</v>
      </c>
      <c r="G27" s="34"/>
    </row>
    <row r="28" spans="1:7">
      <c r="A28" s="34">
        <v>24</v>
      </c>
      <c r="B28" s="34" t="s">
        <v>15</v>
      </c>
      <c r="C28" s="34" t="s">
        <v>43</v>
      </c>
      <c r="D28" s="34" t="s">
        <v>46</v>
      </c>
      <c r="E28" s="34">
        <v>0</v>
      </c>
      <c r="F28" s="34">
        <v>1</v>
      </c>
      <c r="G28" s="34"/>
    </row>
    <row r="29" spans="1:7" s="53" customFormat="1">
      <c r="A29" s="63">
        <v>25</v>
      </c>
      <c r="B29" s="63" t="s">
        <v>15</v>
      </c>
      <c r="C29" s="63" t="s">
        <v>41</v>
      </c>
      <c r="D29" s="63" t="s">
        <v>47</v>
      </c>
      <c r="E29" s="80">
        <v>161</v>
      </c>
      <c r="F29" s="63">
        <v>2</v>
      </c>
      <c r="G29" s="63" t="s">
        <v>17</v>
      </c>
    </row>
    <row r="30" spans="1:7" s="53" customFormat="1">
      <c r="A30" s="63">
        <v>26</v>
      </c>
      <c r="B30" s="63" t="s">
        <v>15</v>
      </c>
      <c r="C30" s="63" t="s">
        <v>41</v>
      </c>
      <c r="D30" s="63" t="s">
        <v>48</v>
      </c>
      <c r="E30" s="81"/>
      <c r="F30" s="63">
        <v>1</v>
      </c>
      <c r="G30" s="63" t="s">
        <v>17</v>
      </c>
    </row>
    <row r="31" spans="1:7" s="54" customFormat="1">
      <c r="A31" s="64">
        <v>27</v>
      </c>
      <c r="B31" s="64" t="s">
        <v>10</v>
      </c>
      <c r="C31" s="64" t="s">
        <v>41</v>
      </c>
      <c r="D31" s="64" t="s">
        <v>49</v>
      </c>
      <c r="E31" s="82">
        <v>155.6</v>
      </c>
      <c r="F31" s="64">
        <v>1</v>
      </c>
      <c r="G31" s="64" t="s">
        <v>13</v>
      </c>
    </row>
    <row r="32" spans="1:7" s="54" customFormat="1">
      <c r="A32" s="64">
        <v>28</v>
      </c>
      <c r="B32" s="64" t="s">
        <v>10</v>
      </c>
      <c r="C32" s="64" t="s">
        <v>41</v>
      </c>
      <c r="D32" s="64" t="s">
        <v>50</v>
      </c>
      <c r="E32" s="83"/>
      <c r="F32" s="64">
        <v>10</v>
      </c>
      <c r="G32" s="64" t="s">
        <v>51</v>
      </c>
    </row>
    <row r="33" spans="1:8" s="54" customFormat="1">
      <c r="A33" s="64">
        <v>29</v>
      </c>
      <c r="B33" s="64" t="s">
        <v>10</v>
      </c>
      <c r="C33" s="64" t="s">
        <v>41</v>
      </c>
      <c r="D33" s="64" t="s">
        <v>52</v>
      </c>
      <c r="E33" s="65">
        <v>245.8</v>
      </c>
      <c r="F33" s="64">
        <v>1</v>
      </c>
      <c r="G33" s="64" t="s">
        <v>53</v>
      </c>
    </row>
    <row r="34" spans="1:8" s="54" customFormat="1">
      <c r="A34" s="64">
        <v>30</v>
      </c>
      <c r="B34" s="64" t="s">
        <v>10</v>
      </c>
      <c r="C34" s="64" t="s">
        <v>41</v>
      </c>
      <c r="D34" s="64" t="s">
        <v>54</v>
      </c>
      <c r="E34" s="82">
        <v>328.8</v>
      </c>
      <c r="F34" s="64">
        <v>3</v>
      </c>
      <c r="G34" s="64" t="s">
        <v>21</v>
      </c>
    </row>
    <row r="35" spans="1:8" s="54" customFormat="1">
      <c r="A35" s="64">
        <v>31</v>
      </c>
      <c r="B35" s="64" t="s">
        <v>10</v>
      </c>
      <c r="C35" s="64" t="s">
        <v>41</v>
      </c>
      <c r="D35" s="64" t="s">
        <v>55</v>
      </c>
      <c r="E35" s="83"/>
      <c r="F35" s="64">
        <v>16</v>
      </c>
      <c r="G35" s="64" t="s">
        <v>56</v>
      </c>
    </row>
    <row r="36" spans="1:8" s="54" customFormat="1">
      <c r="A36" s="64">
        <v>32</v>
      </c>
      <c r="B36" s="64" t="s">
        <v>10</v>
      </c>
      <c r="C36" s="64" t="s">
        <v>41</v>
      </c>
      <c r="D36" s="64" t="s">
        <v>57</v>
      </c>
      <c r="E36" s="83"/>
      <c r="F36" s="64">
        <v>10</v>
      </c>
      <c r="G36" s="64" t="s">
        <v>56</v>
      </c>
    </row>
    <row r="37" spans="1:8">
      <c r="A37" s="34">
        <v>33</v>
      </c>
      <c r="B37" s="34" t="s">
        <v>58</v>
      </c>
      <c r="C37" s="34" t="s">
        <v>41</v>
      </c>
      <c r="D37" s="34" t="s">
        <v>59</v>
      </c>
      <c r="E37" s="41">
        <v>163</v>
      </c>
      <c r="F37" s="34">
        <v>1</v>
      </c>
      <c r="G37" s="34" t="s">
        <v>17</v>
      </c>
    </row>
    <row r="38" spans="1:8" s="52" customFormat="1">
      <c r="A38" s="60">
        <v>34</v>
      </c>
      <c r="B38" s="60" t="s">
        <v>58</v>
      </c>
      <c r="C38" s="60" t="s">
        <v>41</v>
      </c>
      <c r="D38" s="60" t="s">
        <v>60</v>
      </c>
      <c r="E38" s="60">
        <v>425.6</v>
      </c>
      <c r="F38" s="60">
        <v>12</v>
      </c>
      <c r="G38" s="60" t="s">
        <v>31</v>
      </c>
    </row>
    <row r="39" spans="1:8" s="52" customFormat="1">
      <c r="A39" s="60">
        <v>35</v>
      </c>
      <c r="B39" s="60" t="s">
        <v>61</v>
      </c>
      <c r="C39" s="60" t="s">
        <v>62</v>
      </c>
      <c r="D39" s="60" t="s">
        <v>63</v>
      </c>
      <c r="E39" s="60">
        <f>512</f>
        <v>512</v>
      </c>
      <c r="F39" s="60">
        <v>1</v>
      </c>
      <c r="G39" s="60" t="s">
        <v>17</v>
      </c>
    </row>
    <row r="40" spans="1:8" s="52" customFormat="1">
      <c r="A40" s="60">
        <v>36</v>
      </c>
      <c r="B40" s="60" t="s">
        <v>61</v>
      </c>
      <c r="C40" s="60" t="s">
        <v>62</v>
      </c>
      <c r="D40" s="60" t="s">
        <v>64</v>
      </c>
      <c r="E40" s="66">
        <v>352</v>
      </c>
      <c r="F40" s="60">
        <v>1</v>
      </c>
      <c r="G40" s="60" t="s">
        <v>17</v>
      </c>
    </row>
    <row r="41" spans="1:8" s="55" customFormat="1">
      <c r="A41" s="60">
        <v>37</v>
      </c>
      <c r="B41" s="60" t="s">
        <v>65</v>
      </c>
      <c r="C41" s="60" t="s">
        <v>66</v>
      </c>
      <c r="D41" s="60" t="s">
        <v>67</v>
      </c>
      <c r="E41" s="67">
        <v>149.30000000000001</v>
      </c>
      <c r="F41" s="60">
        <v>1</v>
      </c>
      <c r="G41" s="60" t="s">
        <v>17</v>
      </c>
      <c r="H41" s="52" t="s">
        <v>68</v>
      </c>
    </row>
    <row r="42" spans="1:8">
      <c r="A42" s="34">
        <v>38</v>
      </c>
      <c r="B42" s="34" t="s">
        <v>69</v>
      </c>
      <c r="C42" s="34" t="s">
        <v>66</v>
      </c>
      <c r="D42" s="34" t="s">
        <v>70</v>
      </c>
      <c r="E42" s="34">
        <v>720</v>
      </c>
      <c r="F42" s="34">
        <v>1</v>
      </c>
      <c r="G42" s="34" t="s">
        <v>17</v>
      </c>
    </row>
    <row r="43" spans="1:8">
      <c r="A43" s="34">
        <v>39</v>
      </c>
      <c r="B43" s="34" t="s">
        <v>71</v>
      </c>
      <c r="C43" s="34" t="s">
        <v>66</v>
      </c>
      <c r="D43" s="67" t="s">
        <v>72</v>
      </c>
      <c r="E43" s="34"/>
      <c r="F43" s="34"/>
      <c r="G43" s="34"/>
      <c r="H43" t="s">
        <v>68</v>
      </c>
    </row>
    <row r="44" spans="1:8">
      <c r="A44" s="34"/>
      <c r="B44" s="34"/>
      <c r="C44" s="34"/>
      <c r="D44" s="34" t="s">
        <v>73</v>
      </c>
      <c r="E44" s="34">
        <v>34.9</v>
      </c>
      <c r="F44" s="34"/>
      <c r="G44" s="34"/>
      <c r="H44" t="s">
        <v>74</v>
      </c>
    </row>
    <row r="45" spans="1:8">
      <c r="A45" s="34"/>
      <c r="B45" s="34"/>
      <c r="C45" s="34"/>
      <c r="D45" s="34" t="s">
        <v>63</v>
      </c>
      <c r="E45" s="34">
        <v>40.880000000000003</v>
      </c>
      <c r="F45" s="34">
        <v>1</v>
      </c>
      <c r="G45" s="34" t="s">
        <v>17</v>
      </c>
      <c r="H45" t="s">
        <v>74</v>
      </c>
    </row>
    <row r="46" spans="1:8">
      <c r="E46" s="28">
        <f>SUM(E5:E45)</f>
        <v>4894.4699999999993</v>
      </c>
    </row>
  </sheetData>
  <mergeCells count="9">
    <mergeCell ref="E17:E24"/>
    <mergeCell ref="E29:E30"/>
    <mergeCell ref="E31:E32"/>
    <mergeCell ref="E34:E36"/>
    <mergeCell ref="A1:G1"/>
    <mergeCell ref="A2:G2"/>
    <mergeCell ref="A3:G3"/>
    <mergeCell ref="E10:E13"/>
    <mergeCell ref="E14:E15"/>
  </mergeCells>
  <phoneticPr fontId="14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1"/>
  <sheetViews>
    <sheetView topLeftCell="A33" workbookViewId="0">
      <selection activeCell="H41" sqref="H41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" style="29"/>
    <col min="6" max="6" width="11.6640625" customWidth="1"/>
    <col min="7" max="7" width="9.1640625" customWidth="1"/>
    <col min="8" max="8" width="11.6640625" customWidth="1"/>
    <col min="9" max="9" width="24.83203125" customWidth="1"/>
    <col min="10" max="10" width="39.5" customWidth="1"/>
  </cols>
  <sheetData>
    <row r="2" spans="1:12" ht="21" customHeight="1">
      <c r="C2" s="84" t="s">
        <v>75</v>
      </c>
      <c r="D2" s="84"/>
      <c r="E2" s="84"/>
      <c r="F2" s="84"/>
      <c r="G2" s="84"/>
      <c r="H2" s="84"/>
      <c r="I2" s="44"/>
      <c r="J2" s="44"/>
      <c r="K2" s="44"/>
      <c r="L2" s="44"/>
    </row>
    <row r="4" spans="1:12" ht="21" customHeight="1">
      <c r="H4" s="107" t="s">
        <v>76</v>
      </c>
      <c r="I4" s="107"/>
      <c r="J4" s="107" t="s">
        <v>77</v>
      </c>
    </row>
    <row r="5" spans="1:12" ht="21" customHeight="1">
      <c r="H5" s="108"/>
      <c r="I5" s="108"/>
      <c r="J5" s="108"/>
    </row>
    <row r="6" spans="1:12" ht="21" customHeight="1">
      <c r="A6" s="92" t="s">
        <v>3</v>
      </c>
      <c r="B6" s="97" t="s">
        <v>78</v>
      </c>
      <c r="C6" s="85" t="s">
        <v>79</v>
      </c>
      <c r="D6" s="85"/>
      <c r="E6" s="85"/>
      <c r="F6" s="86" t="s">
        <v>80</v>
      </c>
      <c r="G6" s="86"/>
      <c r="H6" s="86"/>
      <c r="I6" s="86"/>
      <c r="J6" s="97" t="s">
        <v>81</v>
      </c>
    </row>
    <row r="7" spans="1:12" ht="21" customHeight="1">
      <c r="A7" s="92"/>
      <c r="B7" s="97"/>
      <c r="C7" s="32" t="s">
        <v>82</v>
      </c>
      <c r="D7" s="33" t="s">
        <v>8</v>
      </c>
      <c r="E7" s="30" t="s">
        <v>83</v>
      </c>
      <c r="F7" s="31" t="s">
        <v>84</v>
      </c>
      <c r="G7" s="31" t="s">
        <v>85</v>
      </c>
      <c r="H7" s="31" t="s">
        <v>86</v>
      </c>
      <c r="I7" s="31" t="s">
        <v>87</v>
      </c>
      <c r="J7" s="97"/>
    </row>
    <row r="8" spans="1:12" ht="21" customHeight="1">
      <c r="A8" s="93">
        <v>1</v>
      </c>
      <c r="B8" s="98" t="s">
        <v>88</v>
      </c>
      <c r="C8" s="102">
        <v>0</v>
      </c>
      <c r="D8" s="106"/>
      <c r="E8" s="102">
        <f>C8*D8</f>
        <v>0</v>
      </c>
      <c r="F8" s="36">
        <v>55</v>
      </c>
      <c r="G8" s="36">
        <v>0</v>
      </c>
      <c r="H8" s="36">
        <f t="shared" ref="H8:H12" si="0">F8+G8</f>
        <v>55</v>
      </c>
      <c r="I8" s="45" t="s">
        <v>89</v>
      </c>
      <c r="J8" s="109" t="s">
        <v>90</v>
      </c>
    </row>
    <row r="9" spans="1:12" ht="21" customHeight="1">
      <c r="A9" s="93"/>
      <c r="B9" s="98"/>
      <c r="C9" s="102"/>
      <c r="D9" s="106"/>
      <c r="E9" s="102"/>
      <c r="F9" s="36">
        <f>101.22+128</f>
        <v>229.22</v>
      </c>
      <c r="G9" s="36">
        <v>0</v>
      </c>
      <c r="H9" s="36">
        <f t="shared" si="0"/>
        <v>229.22</v>
      </c>
      <c r="I9" s="45" t="s">
        <v>91</v>
      </c>
      <c r="J9" s="110"/>
    </row>
    <row r="10" spans="1:12" ht="21" customHeight="1">
      <c r="A10" s="93"/>
      <c r="B10" s="98"/>
      <c r="C10" s="102"/>
      <c r="D10" s="106"/>
      <c r="E10" s="102"/>
      <c r="F10" s="36">
        <v>0</v>
      </c>
      <c r="G10" s="36">
        <v>0</v>
      </c>
      <c r="H10" s="36">
        <f t="shared" si="0"/>
        <v>0</v>
      </c>
      <c r="I10" s="45"/>
      <c r="J10" s="110"/>
    </row>
    <row r="11" spans="1:12" ht="21" customHeight="1">
      <c r="A11" s="93"/>
      <c r="B11" s="98"/>
      <c r="C11" s="102"/>
      <c r="D11" s="106"/>
      <c r="E11" s="102"/>
      <c r="F11" s="36">
        <v>0</v>
      </c>
      <c r="G11" s="36">
        <v>0</v>
      </c>
      <c r="H11" s="36">
        <f t="shared" si="0"/>
        <v>0</v>
      </c>
      <c r="I11" s="45"/>
      <c r="J11" s="110"/>
    </row>
    <row r="12" spans="1:12" ht="21" customHeight="1">
      <c r="A12" s="93"/>
      <c r="B12" s="98"/>
      <c r="C12" s="102"/>
      <c r="D12" s="106"/>
      <c r="E12" s="102"/>
      <c r="F12" s="36">
        <v>0</v>
      </c>
      <c r="G12" s="36">
        <v>0</v>
      </c>
      <c r="H12" s="36">
        <f t="shared" si="0"/>
        <v>0</v>
      </c>
      <c r="I12" s="45"/>
      <c r="J12" s="110"/>
    </row>
    <row r="13" spans="1:12" s="27" customFormat="1" ht="21" customHeight="1">
      <c r="A13" s="38"/>
      <c r="B13" s="39" t="s">
        <v>92</v>
      </c>
      <c r="C13" s="40">
        <f>SUM(C8)</f>
        <v>0</v>
      </c>
      <c r="D13" s="40">
        <f>SUM(D8)</f>
        <v>0</v>
      </c>
      <c r="E13" s="40">
        <f>SUM(E8)</f>
        <v>0</v>
      </c>
      <c r="F13" s="40">
        <f t="shared" ref="F13:H13" si="1">SUM(F8:F12)</f>
        <v>284.22000000000003</v>
      </c>
      <c r="G13" s="40">
        <f t="shared" si="1"/>
        <v>0</v>
      </c>
      <c r="H13" s="40">
        <f t="shared" si="1"/>
        <v>284.22000000000003</v>
      </c>
      <c r="I13" s="46"/>
      <c r="J13" s="111"/>
    </row>
    <row r="14" spans="1:12" ht="21" customHeight="1">
      <c r="A14" s="94">
        <v>2</v>
      </c>
      <c r="B14" s="99" t="s">
        <v>93</v>
      </c>
      <c r="C14" s="103">
        <v>0</v>
      </c>
      <c r="D14" s="94"/>
      <c r="E14" s="103">
        <f>C14*D14</f>
        <v>0</v>
      </c>
      <c r="F14" s="36">
        <v>0</v>
      </c>
      <c r="G14" s="36">
        <v>0</v>
      </c>
      <c r="H14" s="36">
        <f>F14+G14</f>
        <v>0</v>
      </c>
      <c r="I14" s="45"/>
      <c r="J14" s="109" t="s">
        <v>94</v>
      </c>
    </row>
    <row r="15" spans="1:12" ht="21" customHeight="1">
      <c r="A15" s="95"/>
      <c r="B15" s="100"/>
      <c r="C15" s="104"/>
      <c r="D15" s="95"/>
      <c r="E15" s="104"/>
      <c r="F15" s="36">
        <v>0</v>
      </c>
      <c r="G15" s="36">
        <v>0</v>
      </c>
      <c r="H15" s="36">
        <f>F15+G15</f>
        <v>0</v>
      </c>
      <c r="I15" s="45"/>
      <c r="J15" s="110"/>
    </row>
    <row r="16" spans="1:12" s="27" customFormat="1" ht="21" customHeight="1">
      <c r="A16" s="38"/>
      <c r="B16" s="39" t="s">
        <v>95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 t="shared" ref="F16:H16" si="2">SUM(F14:F15)</f>
        <v>0</v>
      </c>
      <c r="G16" s="40">
        <f t="shared" si="2"/>
        <v>0</v>
      </c>
      <c r="H16" s="40">
        <f t="shared" si="2"/>
        <v>0</v>
      </c>
      <c r="I16" s="46"/>
      <c r="J16" s="111"/>
    </row>
    <row r="17" spans="1:10" ht="21" customHeight="1">
      <c r="A17" s="34">
        <v>3</v>
      </c>
      <c r="B17" s="35" t="s">
        <v>96</v>
      </c>
      <c r="C17" s="36">
        <v>0</v>
      </c>
      <c r="D17" s="37"/>
      <c r="E17" s="36">
        <f>C17*D17</f>
        <v>0</v>
      </c>
      <c r="F17" s="36">
        <v>0</v>
      </c>
      <c r="G17" s="36">
        <v>0</v>
      </c>
      <c r="H17" s="36">
        <f>F17+G17</f>
        <v>0</v>
      </c>
      <c r="I17" s="45"/>
      <c r="J17" s="112" t="s">
        <v>97</v>
      </c>
    </row>
    <row r="18" spans="1:10" s="27" customFormat="1" ht="21" customHeight="1">
      <c r="A18" s="38"/>
      <c r="B18" s="39" t="s">
        <v>98</v>
      </c>
      <c r="C18" s="40">
        <f>SUM(C17)</f>
        <v>0</v>
      </c>
      <c r="D18" s="40">
        <f>SUM(D17)</f>
        <v>0</v>
      </c>
      <c r="E18" s="40">
        <f>SUM(E17)</f>
        <v>0</v>
      </c>
      <c r="F18" s="40">
        <f>SUM(F17:F17)</f>
        <v>0</v>
      </c>
      <c r="G18" s="40">
        <f>SUM(G17:G17)</f>
        <v>0</v>
      </c>
      <c r="H18" s="40">
        <f>SUM(H17:H17)</f>
        <v>0</v>
      </c>
      <c r="I18" s="46"/>
      <c r="J18" s="113"/>
    </row>
    <row r="19" spans="1:10" ht="21" customHeight="1">
      <c r="A19" s="93">
        <v>4</v>
      </c>
      <c r="B19" s="98" t="s">
        <v>99</v>
      </c>
      <c r="C19" s="102">
        <v>0</v>
      </c>
      <c r="D19" s="106"/>
      <c r="E19" s="102">
        <f>C19*D19</f>
        <v>0</v>
      </c>
      <c r="F19" s="36">
        <v>163</v>
      </c>
      <c r="G19" s="36">
        <v>0</v>
      </c>
      <c r="H19" s="36">
        <f t="shared" ref="H19:H24" si="3">F19+G19</f>
        <v>163</v>
      </c>
      <c r="I19" s="45" t="s">
        <v>59</v>
      </c>
      <c r="J19" s="112" t="s">
        <v>100</v>
      </c>
    </row>
    <row r="20" spans="1:10" ht="21" customHeight="1">
      <c r="A20" s="93"/>
      <c r="B20" s="98"/>
      <c r="C20" s="102"/>
      <c r="D20" s="106"/>
      <c r="E20" s="102"/>
      <c r="F20" s="36">
        <v>425.6</v>
      </c>
      <c r="G20" s="36">
        <v>0</v>
      </c>
      <c r="H20" s="36">
        <f t="shared" si="3"/>
        <v>425.6</v>
      </c>
      <c r="I20" s="45" t="s">
        <v>60</v>
      </c>
      <c r="J20" s="114"/>
    </row>
    <row r="21" spans="1:10" ht="21" customHeight="1">
      <c r="A21" s="93"/>
      <c r="B21" s="98"/>
      <c r="C21" s="102"/>
      <c r="D21" s="106"/>
      <c r="E21" s="102"/>
      <c r="F21" s="36">
        <f>512+40.88</f>
        <v>552.88</v>
      </c>
      <c r="G21" s="36">
        <v>0</v>
      </c>
      <c r="H21" s="36">
        <f t="shared" si="3"/>
        <v>552.88</v>
      </c>
      <c r="I21" s="45" t="s">
        <v>63</v>
      </c>
      <c r="J21" s="114"/>
    </row>
    <row r="22" spans="1:10" ht="21" customHeight="1">
      <c r="A22" s="93"/>
      <c r="B22" s="98"/>
      <c r="C22" s="102"/>
      <c r="D22" s="106"/>
      <c r="E22" s="102"/>
      <c r="F22" s="36">
        <v>352</v>
      </c>
      <c r="G22" s="36">
        <v>0</v>
      </c>
      <c r="H22" s="36">
        <f t="shared" si="3"/>
        <v>352</v>
      </c>
      <c r="I22" s="45" t="s">
        <v>101</v>
      </c>
      <c r="J22" s="114"/>
    </row>
    <row r="23" spans="1:10" ht="21" customHeight="1">
      <c r="A23" s="93"/>
      <c r="B23" s="98"/>
      <c r="C23" s="102"/>
      <c r="D23" s="106"/>
      <c r="E23" s="102"/>
      <c r="F23" s="36">
        <v>34.9</v>
      </c>
      <c r="G23" s="36">
        <v>0</v>
      </c>
      <c r="H23" s="36">
        <f t="shared" si="3"/>
        <v>34.9</v>
      </c>
      <c r="I23" s="45" t="s">
        <v>102</v>
      </c>
      <c r="J23" s="114"/>
    </row>
    <row r="24" spans="1:10" ht="21" customHeight="1">
      <c r="A24" s="93"/>
      <c r="B24" s="98"/>
      <c r="C24" s="102"/>
      <c r="D24" s="106"/>
      <c r="E24" s="102"/>
      <c r="F24" s="36">
        <v>0</v>
      </c>
      <c r="G24" s="36">
        <v>0</v>
      </c>
      <c r="H24" s="36">
        <f t="shared" si="3"/>
        <v>0</v>
      </c>
      <c r="I24" s="45"/>
      <c r="J24" s="114"/>
    </row>
    <row r="25" spans="1:10" s="27" customFormat="1" ht="21" customHeight="1">
      <c r="A25" s="38"/>
      <c r="B25" s="39" t="s">
        <v>103</v>
      </c>
      <c r="C25" s="40">
        <f>SUM(C19)</f>
        <v>0</v>
      </c>
      <c r="D25" s="40">
        <f>SUM(D19)</f>
        <v>0</v>
      </c>
      <c r="E25" s="40">
        <f>SUM(E19)</f>
        <v>0</v>
      </c>
      <c r="F25" s="40">
        <f>SUM(F19:F24)</f>
        <v>1528.38</v>
      </c>
      <c r="G25" s="40">
        <f>SUM(G19:G24)</f>
        <v>0</v>
      </c>
      <c r="H25" s="40">
        <f>SUM(H19:H24)</f>
        <v>1528.38</v>
      </c>
      <c r="I25" s="46"/>
      <c r="J25" s="113"/>
    </row>
    <row r="26" spans="1:10" ht="21" customHeight="1">
      <c r="A26" s="94">
        <v>5</v>
      </c>
      <c r="B26" s="99" t="s">
        <v>104</v>
      </c>
      <c r="C26" s="103">
        <v>0</v>
      </c>
      <c r="D26" s="94"/>
      <c r="E26" s="103">
        <f>C26*D26</f>
        <v>0</v>
      </c>
      <c r="F26" s="36">
        <v>45.9</v>
      </c>
      <c r="G26" s="36">
        <v>0</v>
      </c>
      <c r="H26" s="36">
        <f t="shared" ref="H26:H37" si="4">F26+G26</f>
        <v>45.9</v>
      </c>
      <c r="I26" s="45" t="s">
        <v>105</v>
      </c>
      <c r="J26" s="109" t="s">
        <v>106</v>
      </c>
    </row>
    <row r="27" spans="1:10" ht="21" customHeight="1">
      <c r="A27" s="96"/>
      <c r="B27" s="101"/>
      <c r="C27" s="105"/>
      <c r="D27" s="96"/>
      <c r="E27" s="105"/>
      <c r="F27" s="36">
        <v>15.12</v>
      </c>
      <c r="G27" s="36">
        <v>0</v>
      </c>
      <c r="H27" s="36">
        <f t="shared" si="4"/>
        <v>15.12</v>
      </c>
      <c r="I27" s="45" t="s">
        <v>107</v>
      </c>
      <c r="J27" s="110"/>
    </row>
    <row r="28" spans="1:10" ht="21" customHeight="1">
      <c r="A28" s="96"/>
      <c r="B28" s="101"/>
      <c r="C28" s="105"/>
      <c r="D28" s="96"/>
      <c r="E28" s="105"/>
      <c r="F28" s="36">
        <v>39.9</v>
      </c>
      <c r="G28" s="36">
        <v>0</v>
      </c>
      <c r="H28" s="36">
        <f t="shared" si="4"/>
        <v>39.9</v>
      </c>
      <c r="I28" s="45" t="s">
        <v>108</v>
      </c>
      <c r="J28" s="110"/>
    </row>
    <row r="29" spans="1:10" ht="21" customHeight="1">
      <c r="A29" s="96"/>
      <c r="B29" s="101"/>
      <c r="C29" s="105"/>
      <c r="D29" s="96"/>
      <c r="E29" s="105"/>
      <c r="F29" s="36">
        <v>17.899999999999999</v>
      </c>
      <c r="G29" s="36">
        <v>0</v>
      </c>
      <c r="H29" s="36">
        <f t="shared" si="4"/>
        <v>17.899999999999999</v>
      </c>
      <c r="I29" s="45" t="s">
        <v>109</v>
      </c>
      <c r="J29" s="110"/>
    </row>
    <row r="30" spans="1:10" ht="21" customHeight="1">
      <c r="A30" s="96"/>
      <c r="B30" s="101"/>
      <c r="C30" s="105"/>
      <c r="D30" s="96"/>
      <c r="E30" s="105"/>
      <c r="F30" s="36">
        <v>228.98</v>
      </c>
      <c r="G30" s="36">
        <v>0</v>
      </c>
      <c r="H30" s="36">
        <f t="shared" si="4"/>
        <v>228.98</v>
      </c>
      <c r="I30" s="45" t="s">
        <v>110</v>
      </c>
      <c r="J30" s="110"/>
    </row>
    <row r="31" spans="1:10" ht="90">
      <c r="A31" s="96"/>
      <c r="B31" s="101"/>
      <c r="C31" s="105"/>
      <c r="D31" s="96"/>
      <c r="E31" s="105"/>
      <c r="F31" s="36">
        <v>221.92</v>
      </c>
      <c r="G31" s="36">
        <v>0</v>
      </c>
      <c r="H31" s="36">
        <f t="shared" si="4"/>
        <v>221.92</v>
      </c>
      <c r="I31" s="47" t="s">
        <v>111</v>
      </c>
      <c r="J31" s="110"/>
    </row>
    <row r="32" spans="1:10" ht="45">
      <c r="A32" s="96"/>
      <c r="B32" s="101"/>
      <c r="C32" s="105"/>
      <c r="D32" s="96"/>
      <c r="E32" s="105"/>
      <c r="F32" s="36">
        <v>68.349999999999994</v>
      </c>
      <c r="G32" s="36">
        <v>0</v>
      </c>
      <c r="H32" s="36">
        <f t="shared" si="4"/>
        <v>68.349999999999994</v>
      </c>
      <c r="I32" s="47" t="s">
        <v>112</v>
      </c>
      <c r="J32" s="110"/>
    </row>
    <row r="33" spans="1:10" ht="60">
      <c r="A33" s="96"/>
      <c r="B33" s="101"/>
      <c r="C33" s="105"/>
      <c r="D33" s="96"/>
      <c r="E33" s="105"/>
      <c r="F33" s="36">
        <v>26.52</v>
      </c>
      <c r="G33" s="36">
        <v>0</v>
      </c>
      <c r="H33" s="36">
        <f t="shared" si="4"/>
        <v>26.52</v>
      </c>
      <c r="I33" s="47" t="s">
        <v>113</v>
      </c>
      <c r="J33" s="110"/>
    </row>
    <row r="34" spans="1:10" ht="21" customHeight="1">
      <c r="A34" s="96"/>
      <c r="B34" s="101"/>
      <c r="C34" s="105"/>
      <c r="D34" s="96"/>
      <c r="E34" s="105"/>
      <c r="F34" s="36">
        <v>646</v>
      </c>
      <c r="G34" s="36">
        <v>0</v>
      </c>
      <c r="H34" s="36">
        <f t="shared" si="4"/>
        <v>646</v>
      </c>
      <c r="I34" s="45" t="s">
        <v>29</v>
      </c>
      <c r="J34" s="110"/>
    </row>
    <row r="35" spans="1:10" ht="14">
      <c r="A35" s="96"/>
      <c r="B35" s="101"/>
      <c r="C35" s="105"/>
      <c r="D35" s="96"/>
      <c r="E35" s="105"/>
      <c r="F35" s="36">
        <v>295</v>
      </c>
      <c r="G35" s="36">
        <v>0</v>
      </c>
      <c r="H35" s="36">
        <f t="shared" si="4"/>
        <v>295</v>
      </c>
      <c r="I35" s="45" t="s">
        <v>114</v>
      </c>
      <c r="J35" s="110"/>
    </row>
    <row r="36" spans="1:10" ht="21" customHeight="1">
      <c r="A36" s="96"/>
      <c r="B36" s="101"/>
      <c r="C36" s="105"/>
      <c r="D36" s="96"/>
      <c r="E36" s="105"/>
      <c r="F36" s="36">
        <v>0</v>
      </c>
      <c r="G36" s="36">
        <v>161</v>
      </c>
      <c r="H36" s="36">
        <f t="shared" si="4"/>
        <v>161</v>
      </c>
      <c r="I36" s="45" t="s">
        <v>115</v>
      </c>
      <c r="J36" s="110"/>
    </row>
    <row r="37" spans="1:10" ht="45">
      <c r="A37" s="96"/>
      <c r="B37" s="101"/>
      <c r="C37" s="105"/>
      <c r="D37" s="96"/>
      <c r="E37" s="105"/>
      <c r="F37" s="36">
        <v>155.6</v>
      </c>
      <c r="G37" s="36">
        <v>0</v>
      </c>
      <c r="H37" s="36">
        <f t="shared" si="4"/>
        <v>155.6</v>
      </c>
      <c r="I37" s="47" t="s">
        <v>116</v>
      </c>
      <c r="J37" s="110"/>
    </row>
    <row r="38" spans="1:10" ht="30">
      <c r="A38" s="96"/>
      <c r="B38" s="101"/>
      <c r="C38" s="105"/>
      <c r="D38" s="96"/>
      <c r="E38" s="105"/>
      <c r="F38" s="36">
        <v>328.8</v>
      </c>
      <c r="G38" s="36">
        <v>0</v>
      </c>
      <c r="H38" s="36">
        <f>F38+G38</f>
        <v>328.8</v>
      </c>
      <c r="I38" s="47" t="s">
        <v>117</v>
      </c>
      <c r="J38" s="110"/>
    </row>
    <row r="39" spans="1:10" ht="21" customHeight="1">
      <c r="A39" s="96"/>
      <c r="B39" s="101"/>
      <c r="C39" s="105"/>
      <c r="D39" s="96"/>
      <c r="E39" s="105"/>
      <c r="F39" s="36">
        <v>245.8</v>
      </c>
      <c r="G39" s="36">
        <v>0</v>
      </c>
      <c r="H39" s="36">
        <f>F39+G39</f>
        <v>245.8</v>
      </c>
      <c r="I39" s="45" t="s">
        <v>118</v>
      </c>
      <c r="J39" s="110"/>
    </row>
    <row r="40" spans="1:10" ht="21" customHeight="1">
      <c r="A40" s="95"/>
      <c r="B40" s="100"/>
      <c r="C40" s="104"/>
      <c r="D40" s="95"/>
      <c r="E40" s="104"/>
      <c r="F40" s="36">
        <v>0</v>
      </c>
      <c r="G40" s="36">
        <v>0</v>
      </c>
      <c r="H40" s="36">
        <f>F40+G40</f>
        <v>0</v>
      </c>
      <c r="I40" s="45"/>
      <c r="J40" s="110"/>
    </row>
    <row r="41" spans="1:10" s="27" customFormat="1" ht="21" customHeight="1">
      <c r="A41" s="38"/>
      <c r="B41" s="39" t="s">
        <v>119</v>
      </c>
      <c r="C41" s="40">
        <f>SUM(C26)</f>
        <v>0</v>
      </c>
      <c r="D41" s="40">
        <f>SUM(D26)</f>
        <v>0</v>
      </c>
      <c r="E41" s="40">
        <f>SUM(E26)</f>
        <v>0</v>
      </c>
      <c r="F41" s="40">
        <f>SUM(F26:F40)</f>
        <v>2335.79</v>
      </c>
      <c r="G41" s="40">
        <f>SUM(G26:G40)</f>
        <v>161</v>
      </c>
      <c r="H41" s="40">
        <f>SUM(H26:H40)</f>
        <v>2496.79</v>
      </c>
      <c r="I41" s="46"/>
      <c r="J41" s="111"/>
    </row>
    <row r="42" spans="1:10" ht="21" customHeight="1">
      <c r="A42" s="34">
        <v>6</v>
      </c>
      <c r="B42" s="35" t="s">
        <v>120</v>
      </c>
      <c r="C42" s="36">
        <v>0</v>
      </c>
      <c r="D42" s="37"/>
      <c r="E42" s="36">
        <f>C42*D42</f>
        <v>0</v>
      </c>
      <c r="F42" s="36">
        <v>0</v>
      </c>
      <c r="G42" s="36">
        <v>0</v>
      </c>
      <c r="H42" s="36">
        <f>F42+G42</f>
        <v>0</v>
      </c>
      <c r="I42" s="45"/>
      <c r="J42" s="109" t="s">
        <v>121</v>
      </c>
    </row>
    <row r="43" spans="1:10" s="27" customFormat="1" ht="21" customHeight="1">
      <c r="A43" s="38"/>
      <c r="B43" s="39" t="s">
        <v>122</v>
      </c>
      <c r="C43" s="40">
        <f>SUM(C42)</f>
        <v>0</v>
      </c>
      <c r="D43" s="40">
        <f>SUM(D42)</f>
        <v>0</v>
      </c>
      <c r="E43" s="40">
        <f>SUM(E42)</f>
        <v>0</v>
      </c>
      <c r="F43" s="40">
        <f>SUM(F42:F42)</f>
        <v>0</v>
      </c>
      <c r="G43" s="40">
        <f>SUM(G42:G42)</f>
        <v>0</v>
      </c>
      <c r="H43" s="40">
        <f>SUM(H42:H42)</f>
        <v>0</v>
      </c>
      <c r="I43" s="46"/>
      <c r="J43" s="113"/>
    </row>
    <row r="44" spans="1:10" ht="21" customHeight="1">
      <c r="A44" s="34">
        <v>7</v>
      </c>
      <c r="B44" s="35" t="s">
        <v>123</v>
      </c>
      <c r="C44" s="36">
        <v>0</v>
      </c>
      <c r="D44" s="37"/>
      <c r="E44" s="36">
        <f>C44*D44</f>
        <v>0</v>
      </c>
      <c r="F44" s="36">
        <v>0</v>
      </c>
      <c r="G44" s="36">
        <v>0</v>
      </c>
      <c r="H44" s="36">
        <f>F44+G44</f>
        <v>0</v>
      </c>
      <c r="I44" s="45"/>
      <c r="J44" s="115"/>
    </row>
    <row r="45" spans="1:10" s="27" customFormat="1" ht="21" customHeight="1">
      <c r="A45" s="38"/>
      <c r="B45" s="39" t="s">
        <v>124</v>
      </c>
      <c r="C45" s="40">
        <f>SUM(C44)</f>
        <v>0</v>
      </c>
      <c r="D45" s="40">
        <f>SUM(D44)</f>
        <v>0</v>
      </c>
      <c r="E45" s="40">
        <f>SUM(E44)</f>
        <v>0</v>
      </c>
      <c r="F45" s="40">
        <f>SUM(F44:F44)</f>
        <v>0</v>
      </c>
      <c r="G45" s="40">
        <f>SUM(G44:G44)</f>
        <v>0</v>
      </c>
      <c r="H45" s="40">
        <f>SUM(H44:H44)</f>
        <v>0</v>
      </c>
      <c r="I45" s="46"/>
      <c r="J45" s="116"/>
    </row>
    <row r="46" spans="1:10" ht="21" customHeight="1">
      <c r="A46" s="93">
        <v>8</v>
      </c>
      <c r="B46" s="98" t="s">
        <v>125</v>
      </c>
      <c r="C46" s="102">
        <v>0</v>
      </c>
      <c r="D46" s="106"/>
      <c r="E46" s="102">
        <f>C46*D46</f>
        <v>0</v>
      </c>
      <c r="F46" s="36">
        <v>0</v>
      </c>
      <c r="G46" s="36">
        <v>0</v>
      </c>
      <c r="H46" s="36">
        <f>F46+G46</f>
        <v>0</v>
      </c>
      <c r="I46" s="45"/>
      <c r="J46" s="112" t="s">
        <v>126</v>
      </c>
    </row>
    <row r="47" spans="1:10" ht="21" customHeight="1">
      <c r="A47" s="93"/>
      <c r="B47" s="98"/>
      <c r="C47" s="102"/>
      <c r="D47" s="106"/>
      <c r="E47" s="102"/>
      <c r="F47" s="36">
        <v>0</v>
      </c>
      <c r="G47" s="36">
        <v>0</v>
      </c>
      <c r="H47" s="36">
        <f>F47+G47</f>
        <v>0</v>
      </c>
      <c r="I47" s="45"/>
      <c r="J47" s="114"/>
    </row>
    <row r="48" spans="1:10" s="27" customFormat="1" ht="21" customHeight="1">
      <c r="A48" s="38"/>
      <c r="B48" s="39" t="s">
        <v>127</v>
      </c>
      <c r="C48" s="40">
        <f>SUM(C46)</f>
        <v>0</v>
      </c>
      <c r="D48" s="40">
        <f>SUM(D46)</f>
        <v>0</v>
      </c>
      <c r="E48" s="40">
        <f>SUM(E46)</f>
        <v>0</v>
      </c>
      <c r="F48" s="40">
        <f t="shared" ref="F48:H48" si="5">SUM(F46:F47)</f>
        <v>0</v>
      </c>
      <c r="G48" s="40">
        <f t="shared" si="5"/>
        <v>0</v>
      </c>
      <c r="H48" s="40">
        <f t="shared" si="5"/>
        <v>0</v>
      </c>
      <c r="I48" s="46"/>
      <c r="J48" s="113"/>
    </row>
    <row r="49" spans="1:10" ht="21" customHeight="1">
      <c r="A49" s="34">
        <v>9</v>
      </c>
      <c r="B49" s="35" t="s">
        <v>128</v>
      </c>
      <c r="C49" s="36">
        <v>0</v>
      </c>
      <c r="D49" s="37"/>
      <c r="E49" s="36">
        <f>C49*D49</f>
        <v>0</v>
      </c>
      <c r="F49" s="36">
        <v>0</v>
      </c>
      <c r="G49" s="36">
        <v>0</v>
      </c>
      <c r="H49" s="36">
        <f>F49+G49</f>
        <v>0</v>
      </c>
      <c r="I49" s="45"/>
      <c r="J49" s="109" t="s">
        <v>129</v>
      </c>
    </row>
    <row r="50" spans="1:10" s="27" customFormat="1" ht="21" customHeight="1">
      <c r="A50" s="38"/>
      <c r="B50" s="39" t="s">
        <v>130</v>
      </c>
      <c r="C50" s="40">
        <f>SUM(C49)</f>
        <v>0</v>
      </c>
      <c r="D50" s="40">
        <f>SUM(D49)</f>
        <v>0</v>
      </c>
      <c r="E50" s="40">
        <f>SUM(E49)</f>
        <v>0</v>
      </c>
      <c r="F50" s="40">
        <f>SUM(F49:F49)</f>
        <v>0</v>
      </c>
      <c r="G50" s="40">
        <f>SUM(G49:G49)</f>
        <v>0</v>
      </c>
      <c r="H50" s="40">
        <f>SUM(H49:H49)</f>
        <v>0</v>
      </c>
      <c r="I50" s="46"/>
      <c r="J50" s="111"/>
    </row>
    <row r="51" spans="1:10" ht="21" customHeight="1">
      <c r="A51" s="94">
        <v>10</v>
      </c>
      <c r="B51" s="98" t="s">
        <v>131</v>
      </c>
      <c r="C51" s="102">
        <v>0</v>
      </c>
      <c r="D51" s="106"/>
      <c r="E51" s="102">
        <f>C51*D51</f>
        <v>0</v>
      </c>
      <c r="F51" s="36">
        <v>0</v>
      </c>
      <c r="G51" s="36">
        <v>0</v>
      </c>
      <c r="H51" s="36">
        <f>F51+G51</f>
        <v>0</v>
      </c>
      <c r="I51" s="45"/>
      <c r="J51" s="115"/>
    </row>
    <row r="52" spans="1:10" ht="21" customHeight="1">
      <c r="A52" s="96"/>
      <c r="B52" s="98"/>
      <c r="C52" s="102"/>
      <c r="D52" s="106"/>
      <c r="E52" s="102"/>
      <c r="F52" s="36">
        <v>0</v>
      </c>
      <c r="G52" s="36">
        <v>0</v>
      </c>
      <c r="H52" s="36">
        <f>F52+G52</f>
        <v>0</v>
      </c>
      <c r="I52" s="45"/>
      <c r="J52" s="117"/>
    </row>
    <row r="53" spans="1:10" s="27" customFormat="1" ht="21" customHeight="1">
      <c r="A53" s="38"/>
      <c r="B53" s="39" t="s">
        <v>132</v>
      </c>
      <c r="C53" s="40">
        <f>SUM(C51)</f>
        <v>0</v>
      </c>
      <c r="D53" s="40">
        <f>SUM(D51)</f>
        <v>0</v>
      </c>
      <c r="E53" s="40">
        <f>SUM(E51)</f>
        <v>0</v>
      </c>
      <c r="F53" s="40">
        <f>SUM(F51:F52)</f>
        <v>0</v>
      </c>
      <c r="G53" s="40">
        <f>SUM(G51:G52)</f>
        <v>0</v>
      </c>
      <c r="H53" s="40">
        <f>SUM(H51:H52)</f>
        <v>0</v>
      </c>
      <c r="I53" s="46"/>
      <c r="J53" s="116"/>
    </row>
    <row r="54" spans="1:10" ht="21" customHeight="1">
      <c r="A54" s="38"/>
      <c r="B54" s="39" t="s">
        <v>133</v>
      </c>
      <c r="C54" s="40">
        <f t="shared" ref="C54:H54" si="6">SUM(C53,C50,C48,C45,C43,C41,C25,C18,C16,C13)</f>
        <v>0</v>
      </c>
      <c r="D54" s="40">
        <f t="shared" si="6"/>
        <v>0</v>
      </c>
      <c r="E54" s="40">
        <f t="shared" si="6"/>
        <v>0</v>
      </c>
      <c r="F54" s="40">
        <f t="shared" si="6"/>
        <v>4148.3900000000003</v>
      </c>
      <c r="G54" s="40">
        <f t="shared" si="6"/>
        <v>161</v>
      </c>
      <c r="H54" s="40">
        <f t="shared" si="6"/>
        <v>4309.3900000000003</v>
      </c>
      <c r="I54" s="46"/>
      <c r="J54" s="48"/>
    </row>
    <row r="58" spans="1:10" ht="21" customHeight="1">
      <c r="A58" s="87" t="s">
        <v>134</v>
      </c>
      <c r="B58" s="88"/>
      <c r="C58" s="89" t="s">
        <v>135</v>
      </c>
      <c r="D58" s="89"/>
      <c r="E58" s="89" t="s">
        <v>136</v>
      </c>
      <c r="F58" s="89"/>
      <c r="G58" s="89" t="s">
        <v>137</v>
      </c>
      <c r="H58" s="89"/>
      <c r="I58" s="49" t="s">
        <v>138</v>
      </c>
    </row>
    <row r="59" spans="1:10" ht="21" customHeight="1">
      <c r="A59" s="90">
        <f>E54</f>
        <v>0</v>
      </c>
      <c r="B59" s="91"/>
      <c r="C59" s="91">
        <f>H54</f>
        <v>4309.3900000000003</v>
      </c>
      <c r="D59" s="91"/>
      <c r="E59" s="91">
        <f>F54</f>
        <v>4148.3900000000003</v>
      </c>
      <c r="F59" s="91"/>
      <c r="G59" s="91">
        <f>G54</f>
        <v>161</v>
      </c>
      <c r="H59" s="91"/>
      <c r="I59" s="50">
        <f>A59-C59</f>
        <v>-4309.3900000000003</v>
      </c>
    </row>
    <row r="61" spans="1:10" ht="21" customHeight="1">
      <c r="A61" s="42" t="s">
        <v>139</v>
      </c>
      <c r="B61" s="27"/>
      <c r="C61" s="43" t="s">
        <v>140</v>
      </c>
      <c r="D61" s="42"/>
      <c r="E61" s="42" t="s">
        <v>141</v>
      </c>
      <c r="F61" s="42"/>
      <c r="G61" s="42" t="s">
        <v>142</v>
      </c>
      <c r="H61" s="42"/>
      <c r="I61" s="27"/>
    </row>
  </sheetData>
  <mergeCells count="56">
    <mergeCell ref="E51:E52"/>
    <mergeCell ref="J4:J5"/>
    <mergeCell ref="J6:J7"/>
    <mergeCell ref="J8:J13"/>
    <mergeCell ref="J14:J16"/>
    <mergeCell ref="J17:J18"/>
    <mergeCell ref="J19:J25"/>
    <mergeCell ref="J26:J41"/>
    <mergeCell ref="J42:J43"/>
    <mergeCell ref="J44:J45"/>
    <mergeCell ref="J46:J48"/>
    <mergeCell ref="J49:J50"/>
    <mergeCell ref="J51:J53"/>
    <mergeCell ref="H4:I5"/>
    <mergeCell ref="E8:E12"/>
    <mergeCell ref="E14:E15"/>
    <mergeCell ref="E19:E24"/>
    <mergeCell ref="E26:E40"/>
    <mergeCell ref="E46:E47"/>
    <mergeCell ref="D14:D15"/>
    <mergeCell ref="D19:D24"/>
    <mergeCell ref="D26:D40"/>
    <mergeCell ref="D46:D47"/>
    <mergeCell ref="D51:D52"/>
    <mergeCell ref="A59:B59"/>
    <mergeCell ref="C59:D59"/>
    <mergeCell ref="E59:F59"/>
    <mergeCell ref="G59:H59"/>
    <mergeCell ref="A6:A7"/>
    <mergeCell ref="A8:A12"/>
    <mergeCell ref="A14:A15"/>
    <mergeCell ref="A19:A24"/>
    <mergeCell ref="A26:A40"/>
    <mergeCell ref="A46:A47"/>
    <mergeCell ref="A51:A52"/>
    <mergeCell ref="B6:B7"/>
    <mergeCell ref="B8:B12"/>
    <mergeCell ref="B14:B15"/>
    <mergeCell ref="B19:B24"/>
    <mergeCell ref="B26:B40"/>
    <mergeCell ref="C2:H2"/>
    <mergeCell ref="C6:E6"/>
    <mergeCell ref="F6:I6"/>
    <mergeCell ref="A58:B58"/>
    <mergeCell ref="C58:D58"/>
    <mergeCell ref="E58:F58"/>
    <mergeCell ref="G58:H58"/>
    <mergeCell ref="B46:B47"/>
    <mergeCell ref="B51:B52"/>
    <mergeCell ref="C8:C12"/>
    <mergeCell ref="C14:C15"/>
    <mergeCell ref="C19:C24"/>
    <mergeCell ref="C26:C40"/>
    <mergeCell ref="C46:C47"/>
    <mergeCell ref="C51:C52"/>
    <mergeCell ref="D8:D12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tabSelected="1" workbookViewId="0">
      <selection activeCell="I10" sqref="I10:J1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84" t="s">
        <v>143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144</v>
      </c>
      <c r="E5" s="5"/>
      <c r="F5" s="118" t="s">
        <v>174</v>
      </c>
      <c r="G5" s="118"/>
      <c r="H5" s="5" t="s">
        <v>145</v>
      </c>
      <c r="I5" s="4"/>
      <c r="J5" s="118"/>
      <c r="K5" s="119"/>
    </row>
    <row r="6" spans="2:11" ht="20" customHeight="1">
      <c r="B6" s="6"/>
      <c r="C6" s="7"/>
      <c r="D6" s="8" t="s">
        <v>146</v>
      </c>
      <c r="E6" s="8"/>
      <c r="F6" s="120" t="s">
        <v>175</v>
      </c>
      <c r="G6" s="120"/>
      <c r="H6" s="8" t="s">
        <v>147</v>
      </c>
      <c r="I6" s="7"/>
      <c r="J6" s="120"/>
      <c r="K6" s="121"/>
    </row>
    <row r="7" spans="2:11" ht="20" customHeight="1">
      <c r="B7" s="6"/>
      <c r="C7" s="7"/>
      <c r="D7" s="8" t="s">
        <v>148</v>
      </c>
      <c r="E7" s="8"/>
      <c r="F7" s="120" t="s">
        <v>176</v>
      </c>
      <c r="G7" s="120"/>
      <c r="H7" s="8" t="s">
        <v>149</v>
      </c>
      <c r="I7" s="7"/>
      <c r="J7" s="120"/>
      <c r="K7" s="121"/>
    </row>
    <row r="8" spans="2:11" ht="20" customHeight="1">
      <c r="B8" s="9"/>
      <c r="C8" s="10"/>
      <c r="D8" s="11"/>
      <c r="E8" s="11"/>
      <c r="F8" s="12"/>
      <c r="G8" s="12"/>
      <c r="H8" s="11" t="s">
        <v>150</v>
      </c>
      <c r="I8" s="10"/>
      <c r="J8" s="122" t="s">
        <v>177</v>
      </c>
      <c r="K8" s="12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124" t="s">
        <v>3</v>
      </c>
      <c r="C10" s="125"/>
      <c r="D10" s="13" t="s">
        <v>151</v>
      </c>
      <c r="E10" s="124" t="s">
        <v>152</v>
      </c>
      <c r="F10" s="125"/>
      <c r="G10" s="15" t="s">
        <v>153</v>
      </c>
      <c r="H10" s="14" t="s">
        <v>154</v>
      </c>
      <c r="I10" s="124" t="s">
        <v>155</v>
      </c>
      <c r="J10" s="125"/>
      <c r="K10" s="15" t="s">
        <v>156</v>
      </c>
    </row>
    <row r="11" spans="2:11" ht="20" customHeight="1">
      <c r="B11" s="126">
        <v>1</v>
      </c>
      <c r="C11" s="127"/>
      <c r="D11" s="137" t="s">
        <v>157</v>
      </c>
      <c r="E11" s="126" t="s">
        <v>158</v>
      </c>
      <c r="F11" s="127"/>
      <c r="G11" s="16">
        <v>0</v>
      </c>
      <c r="H11" s="16"/>
      <c r="I11" s="128"/>
      <c r="J11" s="129"/>
      <c r="K11" s="21" t="s">
        <v>159</v>
      </c>
    </row>
    <row r="12" spans="2:11" ht="20" customHeight="1">
      <c r="B12" s="126">
        <v>2</v>
      </c>
      <c r="C12" s="127"/>
      <c r="D12" s="138"/>
      <c r="E12" s="130" t="s">
        <v>160</v>
      </c>
      <c r="F12" s="130"/>
      <c r="G12" s="16">
        <v>284.22000000000003</v>
      </c>
      <c r="H12" s="16">
        <v>284.22000000000003</v>
      </c>
      <c r="I12" s="128"/>
      <c r="J12" s="129"/>
      <c r="K12" s="21" t="s">
        <v>161</v>
      </c>
    </row>
    <row r="13" spans="2:11" ht="20" customHeight="1">
      <c r="B13" s="126">
        <v>3</v>
      </c>
      <c r="C13" s="127"/>
      <c r="D13" s="138"/>
      <c r="E13" s="126" t="s">
        <v>173</v>
      </c>
      <c r="F13" s="127"/>
      <c r="G13" s="16">
        <v>1528.38</v>
      </c>
      <c r="H13" s="16">
        <v>1528.38</v>
      </c>
      <c r="I13" s="128"/>
      <c r="J13" s="129"/>
      <c r="K13" s="21" t="s">
        <v>159</v>
      </c>
    </row>
    <row r="14" spans="2:11" ht="20" customHeight="1">
      <c r="B14" s="126">
        <v>4</v>
      </c>
      <c r="C14" s="127"/>
      <c r="D14" s="138"/>
      <c r="E14" s="126" t="s">
        <v>162</v>
      </c>
      <c r="F14" s="127"/>
      <c r="G14" s="16">
        <v>2496.79</v>
      </c>
      <c r="H14" s="16">
        <v>2496.79</v>
      </c>
      <c r="I14" s="128"/>
      <c r="J14" s="129"/>
      <c r="K14" s="21" t="s">
        <v>163</v>
      </c>
    </row>
    <row r="15" spans="2:11" ht="20" customHeight="1">
      <c r="B15" s="126">
        <v>5</v>
      </c>
      <c r="C15" s="127"/>
      <c r="D15" s="137" t="s">
        <v>131</v>
      </c>
      <c r="E15" s="130"/>
      <c r="F15" s="130"/>
      <c r="G15" s="16">
        <v>0</v>
      </c>
      <c r="H15" s="16"/>
      <c r="I15" s="128"/>
      <c r="J15" s="129"/>
      <c r="K15" s="21"/>
    </row>
    <row r="16" spans="2:11" ht="20" customHeight="1">
      <c r="B16" s="126">
        <v>6</v>
      </c>
      <c r="C16" s="127"/>
      <c r="D16" s="138"/>
      <c r="E16" s="130"/>
      <c r="F16" s="130"/>
      <c r="G16" s="16">
        <v>0</v>
      </c>
      <c r="H16" s="16"/>
      <c r="I16" s="128"/>
      <c r="J16" s="129"/>
      <c r="K16" s="21"/>
    </row>
    <row r="17" spans="1:11" ht="20" customHeight="1">
      <c r="B17" s="126">
        <v>7</v>
      </c>
      <c r="C17" s="127"/>
      <c r="D17" s="139"/>
      <c r="E17" s="130"/>
      <c r="F17" s="130"/>
      <c r="G17" s="16">
        <v>0</v>
      </c>
      <c r="H17" s="16"/>
      <c r="I17" s="128"/>
      <c r="J17" s="129"/>
      <c r="K17" s="21"/>
    </row>
    <row r="18" spans="1:11" ht="20" customHeight="1">
      <c r="B18" s="124" t="s">
        <v>133</v>
      </c>
      <c r="C18" s="131"/>
      <c r="D18" s="131"/>
      <c r="E18" s="131"/>
      <c r="F18" s="125"/>
      <c r="G18" s="17">
        <f>SUM(G11:G17)</f>
        <v>4309.3900000000003</v>
      </c>
      <c r="H18" s="17">
        <f>SUM(H11:H17)</f>
        <v>4309.3900000000003</v>
      </c>
      <c r="I18" s="132">
        <f>SUM(I11:J17)</f>
        <v>0</v>
      </c>
      <c r="J18" s="133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134" t="s">
        <v>154</v>
      </c>
      <c r="C20" s="134"/>
      <c r="D20" s="134"/>
      <c r="E20" s="134"/>
      <c r="F20" s="134"/>
      <c r="G20" s="134" t="s">
        <v>164</v>
      </c>
      <c r="H20" s="134"/>
      <c r="I20" s="134"/>
      <c r="J20" s="134"/>
      <c r="K20" s="15" t="s">
        <v>165</v>
      </c>
    </row>
    <row r="21" spans="1:11" ht="20" customHeight="1">
      <c r="B21" s="135">
        <f>H18</f>
        <v>4309.3900000000003</v>
      </c>
      <c r="C21" s="135"/>
      <c r="D21" s="135"/>
      <c r="E21" s="135"/>
      <c r="F21" s="135"/>
      <c r="G21" s="135">
        <f>I18</f>
        <v>0</v>
      </c>
      <c r="H21" s="135"/>
      <c r="I21" s="135"/>
      <c r="J21" s="135"/>
      <c r="K21" s="24">
        <f>SUM(B21:J21)</f>
        <v>4309.3900000000003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166</v>
      </c>
      <c r="C23" s="7"/>
      <c r="D23" s="7"/>
      <c r="E23" s="7"/>
      <c r="F23" s="7" t="s">
        <v>140</v>
      </c>
      <c r="G23" s="7" t="s">
        <v>167</v>
      </c>
      <c r="H23" s="7"/>
      <c r="I23" s="7"/>
      <c r="J23" s="7" t="s">
        <v>142</v>
      </c>
      <c r="K23" s="7"/>
    </row>
    <row r="26" spans="1:11" ht="17">
      <c r="A26" s="84" t="s">
        <v>168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</row>
    <row r="28" spans="1:11" ht="20" customHeight="1">
      <c r="B28" s="3"/>
      <c r="C28" s="4"/>
      <c r="D28" s="5" t="s">
        <v>144</v>
      </c>
      <c r="E28" s="5"/>
      <c r="F28" s="118"/>
      <c r="G28" s="118"/>
      <c r="H28" s="5" t="s">
        <v>145</v>
      </c>
      <c r="I28" s="4"/>
      <c r="J28" s="118"/>
      <c r="K28" s="119"/>
    </row>
    <row r="29" spans="1:11" ht="20" customHeight="1">
      <c r="B29" s="6"/>
      <c r="C29" s="7"/>
      <c r="D29" s="8" t="s">
        <v>146</v>
      </c>
      <c r="E29" s="8"/>
      <c r="F29" s="120"/>
      <c r="G29" s="120"/>
      <c r="H29" s="8" t="s">
        <v>147</v>
      </c>
      <c r="I29" s="7"/>
      <c r="J29" s="120"/>
      <c r="K29" s="121"/>
    </row>
    <row r="30" spans="1:11" ht="20" customHeight="1">
      <c r="B30" s="6"/>
      <c r="C30" s="7"/>
      <c r="D30" s="8" t="s">
        <v>148</v>
      </c>
      <c r="E30" s="8"/>
      <c r="F30" s="120"/>
      <c r="G30" s="120"/>
      <c r="H30" s="8" t="s">
        <v>149</v>
      </c>
      <c r="I30" s="7"/>
      <c r="J30" s="120"/>
      <c r="K30" s="121"/>
    </row>
    <row r="31" spans="1:11" ht="20" customHeight="1">
      <c r="B31" s="9"/>
      <c r="C31" s="10"/>
      <c r="D31" s="11"/>
      <c r="E31" s="11"/>
      <c r="F31" s="12"/>
      <c r="G31" s="12"/>
      <c r="H31" s="11" t="s">
        <v>150</v>
      </c>
      <c r="I31" s="10"/>
      <c r="J31" s="122"/>
      <c r="K31" s="123"/>
    </row>
    <row r="32" spans="1:11" ht="20" customHeight="1"/>
    <row r="33" spans="2:11" ht="20" customHeight="1">
      <c r="B33" s="130"/>
      <c r="C33" s="130"/>
      <c r="D33" s="18" t="s">
        <v>169</v>
      </c>
      <c r="E33" s="130" t="s">
        <v>170</v>
      </c>
      <c r="F33" s="130"/>
      <c r="G33" s="16" t="s">
        <v>171</v>
      </c>
      <c r="H33" s="16" t="s">
        <v>172</v>
      </c>
      <c r="I33" s="136" t="s">
        <v>133</v>
      </c>
      <c r="J33" s="136"/>
      <c r="K33" s="25" t="s">
        <v>156</v>
      </c>
    </row>
    <row r="34" spans="2:11" ht="20" customHeight="1">
      <c r="B34" s="130">
        <v>1</v>
      </c>
      <c r="C34" s="130"/>
      <c r="D34" s="19"/>
      <c r="E34" s="130"/>
      <c r="F34" s="130"/>
      <c r="G34" s="16"/>
      <c r="H34" s="16"/>
      <c r="I34" s="128"/>
      <c r="J34" s="129"/>
      <c r="K34" s="26"/>
    </row>
    <row r="35" spans="2:11" ht="20" customHeight="1">
      <c r="B35" s="130">
        <v>2</v>
      </c>
      <c r="C35" s="130"/>
      <c r="D35" s="19"/>
      <c r="E35" s="130"/>
      <c r="F35" s="130"/>
      <c r="G35" s="16"/>
      <c r="H35" s="16"/>
      <c r="I35" s="128"/>
      <c r="J35" s="129"/>
      <c r="K35" s="26"/>
    </row>
    <row r="36" spans="2:11" ht="20" customHeight="1">
      <c r="B36" s="130">
        <v>3</v>
      </c>
      <c r="C36" s="130"/>
      <c r="D36" s="19"/>
      <c r="E36" s="130"/>
      <c r="F36" s="130"/>
      <c r="G36" s="16"/>
      <c r="H36" s="16"/>
      <c r="I36" s="128"/>
      <c r="J36" s="129"/>
      <c r="K36" s="26"/>
    </row>
    <row r="37" spans="2:11" ht="20" customHeight="1">
      <c r="B37" s="124" t="s">
        <v>133</v>
      </c>
      <c r="C37" s="131"/>
      <c r="D37" s="131"/>
      <c r="E37" s="131"/>
      <c r="F37" s="125"/>
      <c r="G37" s="17"/>
      <c r="H37" s="17"/>
      <c r="I37" s="132"/>
      <c r="J37" s="133"/>
      <c r="K37" s="22"/>
    </row>
    <row r="38" spans="2:11" ht="20" customHeight="1">
      <c r="B38" s="7" t="s">
        <v>166</v>
      </c>
      <c r="C38" s="7"/>
      <c r="D38" s="7"/>
      <c r="E38" s="7"/>
      <c r="F38" s="7" t="s">
        <v>140</v>
      </c>
      <c r="G38" s="7" t="s">
        <v>167</v>
      </c>
      <c r="H38" s="7"/>
      <c r="I38" s="7"/>
      <c r="J38" s="7" t="s">
        <v>142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物料清单</vt:lpstr>
      <vt:lpstr>员工报销明细</vt:lpstr>
      <vt:lpstr>员工差旅明细</vt:lpstr>
      <vt:lpstr>员工差旅明细!Print_Area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cp:lastPrinted>2023-04-26T05:47:21Z</cp:lastPrinted>
  <dcterms:created xsi:type="dcterms:W3CDTF">2023-03-22T07:09:00Z</dcterms:created>
  <dcterms:modified xsi:type="dcterms:W3CDTF">2023-04-26T05:47:55Z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A8EC6B0ADC3643F99A70B9EACCDC2322</vt:lpwstr>
  </property>
  <property fmtid="{D5CDD505-2E9C-101B-9397-08002B2CF9AE}" pid="3" name="KSOProductBuildVer">
    <vt:lpwstr>2052-11.1.0.13703</vt:lpwstr>
  </property>
</Properties>
</file>