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86139\Desktop\报价ING\"/>
    </mc:Choice>
  </mc:AlternateContent>
  <xr:revisionPtr revIDLastSave="0" documentId="13_ncr:1_{9921B44F-4C3E-4ABC-A9AA-115F424C7A38}" xr6:coauthVersionLast="45" xr6:coauthVersionMax="45" xr10:uidLastSave="{00000000-0000-0000-0000-000000000000}"/>
  <bookViews>
    <workbookView xWindow="-103" yWindow="-103" windowWidth="16663" windowHeight="8863" xr2:uid="{00000000-000D-0000-FFFF-FFFF00000000}"/>
  </bookViews>
  <sheets>
    <sheet name="汇总" sheetId="1" r:id="rId1"/>
  </sheets>
  <definedNames>
    <definedName name="_xlnm._FilterDatabase" localSheetId="0" hidden="1">汇总!$A$7:$O$23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8" i="1" l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7" i="1"/>
  <c r="T14" i="1" l="1"/>
  <c r="T22" i="1"/>
  <c r="T23" i="1"/>
  <c r="U23" i="1" s="1"/>
  <c r="T7" i="1"/>
  <c r="U7" i="1" s="1"/>
  <c r="T15" i="1" l="1"/>
  <c r="U15" i="1" s="1"/>
  <c r="U14" i="1"/>
  <c r="T21" i="1"/>
  <c r="U21" i="1" s="1"/>
  <c r="T13" i="1"/>
  <c r="U13" i="1" s="1"/>
  <c r="U22" i="1"/>
  <c r="T20" i="1"/>
  <c r="U20" i="1" s="1"/>
  <c r="T12" i="1"/>
  <c r="U12" i="1" s="1"/>
  <c r="T19" i="1"/>
  <c r="U19" i="1" s="1"/>
  <c r="T11" i="1"/>
  <c r="U11" i="1" s="1"/>
  <c r="T18" i="1"/>
  <c r="U18" i="1" s="1"/>
  <c r="T10" i="1"/>
  <c r="U10" i="1" s="1"/>
  <c r="T17" i="1"/>
  <c r="U17" i="1" s="1"/>
  <c r="T9" i="1"/>
  <c r="U9" i="1" s="1"/>
  <c r="T16" i="1"/>
  <c r="U16" i="1" s="1"/>
  <c r="T8" i="1"/>
  <c r="U8" i="1" s="1"/>
  <c r="U2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6" authorId="0" shapeId="0" xr:uid="{00000000-0006-0000-0000-000001000000}">
      <text>
        <r>
          <rPr>
            <sz val="9"/>
            <color indexed="81"/>
            <rFont val="宋体"/>
            <family val="3"/>
            <charset val="134"/>
          </rPr>
          <t>不含接、送日</t>
        </r>
      </text>
    </comment>
    <comment ref="G6" authorId="0" shapeId="0" xr:uid="{00000000-0006-0000-0000-000002000000}">
      <text>
        <r>
          <rPr>
            <sz val="9"/>
            <color indexed="81"/>
            <rFont val="宋体"/>
            <family val="3"/>
            <charset val="134"/>
          </rPr>
          <t>不得在风景名胜区、度假村举办区域会议</t>
        </r>
      </text>
    </comment>
    <comment ref="I6" authorId="0" shapeId="0" xr:uid="{00000000-0006-0000-0000-000003000000}">
      <text>
        <r>
          <rPr>
            <sz val="9"/>
            <color indexed="81"/>
            <rFont val="宋体"/>
            <family val="3"/>
            <charset val="134"/>
          </rPr>
          <t>会议场地以四星级宾馆为主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宋体"/>
            <family val="3"/>
            <charset val="134"/>
          </rPr>
          <t>不在五星级宾馆举行。</t>
        </r>
      </text>
    </comment>
  </commentList>
</comments>
</file>

<file path=xl/sharedStrings.xml><?xml version="1.0" encoding="utf-8"?>
<sst xmlns="http://schemas.openxmlformats.org/spreadsheetml/2006/main" count="219" uniqueCount="73">
  <si>
    <t>2020年索赔区域会SOW  2020 Warranty Regional Meeting SOW</t>
    <phoneticPr fontId="3" type="noConversion"/>
  </si>
  <si>
    <t>部门
Department</t>
    <phoneticPr fontId="2" type="noConversion"/>
  </si>
  <si>
    <t>售后服务事业部
Aftersales Service Division</t>
    <phoneticPr fontId="2" type="noConversion"/>
  </si>
  <si>
    <t>售后索赔
Service Technology-Warranty</t>
    <phoneticPr fontId="2" type="noConversion"/>
  </si>
  <si>
    <t>会议内容
Meeting Content</t>
    <phoneticPr fontId="3" type="noConversion"/>
  </si>
  <si>
    <t>科室
Administrative Office</t>
    <phoneticPr fontId="2" type="noConversion"/>
  </si>
  <si>
    <t>会议时间
Meeting Time</t>
    <phoneticPr fontId="3" type="noConversion"/>
  </si>
  <si>
    <t>开始
Start</t>
    <phoneticPr fontId="3" type="noConversion"/>
  </si>
  <si>
    <t>会期
Session</t>
    <phoneticPr fontId="3" type="noConversion"/>
  </si>
  <si>
    <t>城市
City</t>
    <phoneticPr fontId="3" type="noConversion"/>
  </si>
  <si>
    <t>是否风景名胜区、度假村
Whether scenic spots, resorts</t>
    <phoneticPr fontId="3" type="noConversion"/>
  </si>
  <si>
    <t>会议地点
Meeting Place</t>
    <phoneticPr fontId="3" type="noConversion"/>
  </si>
  <si>
    <t>酒店
Hotel</t>
    <phoneticPr fontId="3" type="noConversion"/>
  </si>
  <si>
    <t>名称
Name</t>
    <phoneticPr fontId="3" type="noConversion"/>
  </si>
  <si>
    <t>与会经销商
Participating Dealers</t>
    <phoneticPr fontId="3" type="noConversion"/>
  </si>
  <si>
    <t>家数
Number of Dealers</t>
    <phoneticPr fontId="3" type="noConversion"/>
  </si>
  <si>
    <t>人数A
Number of People</t>
    <phoneticPr fontId="3" type="noConversion"/>
  </si>
  <si>
    <t xml:space="preserve">SGMS人数
B
Number of SGM People </t>
    <phoneticPr fontId="3" type="noConversion"/>
  </si>
  <si>
    <t>星级
Rating</t>
    <phoneticPr fontId="3" type="noConversion"/>
  </si>
  <si>
    <t>酒店级别
Hotel Rating</t>
    <phoneticPr fontId="3" type="noConversion"/>
  </si>
  <si>
    <t>Led 屏幕尺寸
Led screen size</t>
    <phoneticPr fontId="3" type="noConversion"/>
  </si>
  <si>
    <t>餐饮费品种
Food and Beverage expenses</t>
    <phoneticPr fontId="3" type="noConversion"/>
  </si>
  <si>
    <t>补充
Supplement</t>
    <phoneticPr fontId="3" type="noConversion"/>
  </si>
  <si>
    <t>备注Note</t>
    <phoneticPr fontId="3" type="noConversion"/>
  </si>
  <si>
    <t>2020索赔区域交流（A1）（3天开3场）
2020 Regional exchange of Warranty (A1) (3 meetings in 3 days)</t>
    <phoneticPr fontId="2" type="noConversion"/>
  </si>
  <si>
    <t>2020索赔区域交流（A1）（2天开2场）
2020 Regional exchange of Warranty (A1) (2 meetings in 2 days)</t>
    <phoneticPr fontId="2" type="noConversion"/>
  </si>
  <si>
    <t>2020索赔区域交流（A2）
2020 Regional exchange of Warranty (A2)</t>
    <phoneticPr fontId="2" type="noConversion"/>
  </si>
  <si>
    <t>2020.12.7（暂定Tentative）</t>
    <phoneticPr fontId="2" type="noConversion"/>
  </si>
  <si>
    <t>2020.12.14（暂定Tentative）</t>
    <phoneticPr fontId="2" type="noConversion"/>
  </si>
  <si>
    <t>2020.12.10（暂定Tentative）</t>
    <phoneticPr fontId="2" type="noConversion"/>
  </si>
  <si>
    <t>2020.12.17（暂定Tentative）</t>
    <phoneticPr fontId="2" type="noConversion"/>
  </si>
  <si>
    <t>2020.12.21（暂定Tentative）</t>
    <phoneticPr fontId="2" type="noConversion"/>
  </si>
  <si>
    <t>2020.12.8（暂定Tentative）</t>
    <phoneticPr fontId="2" type="noConversion"/>
  </si>
  <si>
    <t>2020.12.9（暂定Tentative）</t>
    <phoneticPr fontId="2" type="noConversion"/>
  </si>
  <si>
    <t>2020.12.10（暂定Tentative）</t>
    <phoneticPr fontId="2" type="noConversion"/>
  </si>
  <si>
    <t>2020.12.11（暂定Tentative）</t>
    <phoneticPr fontId="2" type="noConversion"/>
  </si>
  <si>
    <t>2020.12.15（暂定Tentative）</t>
    <phoneticPr fontId="2" type="noConversion"/>
  </si>
  <si>
    <t>2020.12.16（暂定Tentative）</t>
    <phoneticPr fontId="2" type="noConversion"/>
  </si>
  <si>
    <t>2020.12.18（暂定Tentative）</t>
    <phoneticPr fontId="2" type="noConversion"/>
  </si>
  <si>
    <t>2020.12.22（暂定Tentative）</t>
    <phoneticPr fontId="2" type="noConversion"/>
  </si>
  <si>
    <t>洛阳（暂定）
Luoyang(Tentative)</t>
    <phoneticPr fontId="2" type="noConversion"/>
  </si>
  <si>
    <t>哈尔滨（暂定）
Harbin(Tentative)</t>
    <phoneticPr fontId="2" type="noConversion"/>
  </si>
  <si>
    <t>南京（暂定）
Nanjing(Tentative)</t>
    <phoneticPr fontId="2" type="noConversion"/>
  </si>
  <si>
    <t>潍坊（暂定）
Weifang(Tentative)</t>
    <phoneticPr fontId="2" type="noConversion"/>
  </si>
  <si>
    <t>肇庆（暂定）
Zhaoqing(Tentative)</t>
    <phoneticPr fontId="2" type="noConversion"/>
  </si>
  <si>
    <t>昆明（暂定）
Kunming (Tentative)</t>
    <phoneticPr fontId="2" type="noConversion"/>
  </si>
  <si>
    <t>厦门（暂定）
Xiamen (Tentative)</t>
    <phoneticPr fontId="2" type="noConversion"/>
  </si>
  <si>
    <t>西安（暂定）
Xi 'an (Tentative)</t>
    <phoneticPr fontId="2" type="noConversion"/>
  </si>
  <si>
    <t>合肥（暂定）
Hefei (Tentative)</t>
    <phoneticPr fontId="2" type="noConversion"/>
  </si>
  <si>
    <t>贵阳（暂定）
Guiyang (Tentative)</t>
    <phoneticPr fontId="2" type="noConversion"/>
  </si>
  <si>
    <t>成都（暂定）
Chengdu (Tentative)</t>
    <phoneticPr fontId="2" type="noConversion"/>
  </si>
  <si>
    <t>武汉（暂定）
Wuhan (Tentative)</t>
    <phoneticPr fontId="2" type="noConversion"/>
  </si>
  <si>
    <t>杭州（暂定）
Hangzhou (Tentative)</t>
    <phoneticPr fontId="2" type="noConversion"/>
  </si>
  <si>
    <t>九江（暂定）
Jiujiang (Tentative)</t>
    <phoneticPr fontId="2" type="noConversion"/>
  </si>
  <si>
    <t>南宁（暂定）
Nanning (Tentative)</t>
    <phoneticPr fontId="2" type="noConversion"/>
  </si>
  <si>
    <t>汕头（暂定）
Shantou (Tentative)</t>
    <phoneticPr fontId="2" type="noConversion"/>
  </si>
  <si>
    <t>待定TBD</t>
    <phoneticPr fontId="2" type="noConversion"/>
  </si>
  <si>
    <t>四星
Four Star</t>
    <phoneticPr fontId="2" type="noConversion"/>
  </si>
  <si>
    <t>不需要LED
No LED</t>
    <phoneticPr fontId="2" type="noConversion"/>
  </si>
  <si>
    <t>1顿晚餐，不含酒水
1 dinner, no drinks</t>
    <phoneticPr fontId="2" type="noConversion"/>
  </si>
  <si>
    <t>1顿晚餐，不含酒水
1 dinner, no drinks</t>
    <phoneticPr fontId="2" type="noConversion"/>
  </si>
  <si>
    <t>邯郸（暂定）
Handan(Tentative)</t>
    <phoneticPr fontId="2" type="noConversion"/>
  </si>
  <si>
    <t>否 No</t>
    <phoneticPr fontId="2" type="noConversion"/>
  </si>
  <si>
    <t>费用（场地面积要求人均至少3㎡）</t>
    <phoneticPr fontId="3" type="noConversion"/>
  </si>
  <si>
    <t>场地费
C</t>
    <phoneticPr fontId="3" type="noConversion"/>
  </si>
  <si>
    <t>康辉集团北京国际会议展览有限公司</t>
    <phoneticPr fontId="2" type="noConversion"/>
  </si>
  <si>
    <t>2020年索赔区域会</t>
    <phoneticPr fontId="2" type="noConversion"/>
  </si>
  <si>
    <t>总计(不含增值税6%)</t>
    <phoneticPr fontId="2" type="noConversion"/>
  </si>
  <si>
    <t xml:space="preserve"> 总费用
H=C+D+E</t>
    <phoneticPr fontId="3" type="noConversion"/>
  </si>
  <si>
    <t>晚餐餐费
D</t>
    <phoneticPr fontId="3" type="noConversion"/>
  </si>
  <si>
    <t>服务费E</t>
    <phoneticPr fontId="3" type="noConversion"/>
  </si>
  <si>
    <t>s</t>
    <phoneticPr fontId="2" type="noConversion"/>
  </si>
  <si>
    <t>会议短信&amp;平台费用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</si>
</sst>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_ "/>
    <numFmt numFmtId="177" formatCode="#,##0_);[Red]\(#,##0\)"/>
  </numFmts>
  <fonts count="12">
    <font>
      <sz val="11"/>
      <color theme="1"/>
      <name val="等线"/>
      <family val="2"/>
      <scheme val="minor"/>
    </font>
    <font>
      <b/>
      <sz val="16"/>
      <color theme="1"/>
      <name val="Arial Unicode MS"/>
      <family val="2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Arial Unicode MS"/>
      <family val="2"/>
      <charset val="134"/>
    </font>
    <font>
      <sz val="16"/>
      <color theme="1"/>
      <name val="Arial Unicode MS"/>
      <family val="2"/>
      <charset val="134"/>
    </font>
    <font>
      <sz val="9"/>
      <color indexed="81"/>
      <name val="宋体"/>
      <family val="3"/>
      <charset val="134"/>
    </font>
    <font>
      <sz val="9"/>
      <color indexed="81"/>
      <name val="Tahoma"/>
      <family val="2"/>
    </font>
    <font>
      <sz val="14"/>
      <color theme="1"/>
      <name val="Arial Unicode MS"/>
      <charset val="134"/>
    </font>
    <font>
      <b/>
      <sz val="20"/>
      <color theme="1"/>
      <name val="Arial Unicode MS"/>
      <family val="2"/>
      <charset val="134"/>
    </font>
    <font>
      <sz val="26"/>
      <color theme="1"/>
      <name val="Arial Unicode MS"/>
      <family val="2"/>
      <charset val="134"/>
    </font>
    <font>
      <sz val="26"/>
      <color theme="1"/>
      <name val="Arial Unicode MS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4" fillId="0" borderId="0" xfId="0" applyFont="1" applyFill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14" fontId="5" fillId="0" borderId="1" xfId="0" applyNumberFormat="1" applyFont="1" applyFill="1" applyBorder="1" applyAlignment="1" applyProtection="1">
      <alignment horizontal="center" vertical="center"/>
      <protection locked="0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vertical="center" wrapText="1"/>
      <protection locked="0"/>
    </xf>
    <xf numFmtId="38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8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177" fontId="5" fillId="0" borderId="0" xfId="0" applyNumberFormat="1" applyFont="1" applyAlignment="1">
      <alignment horizontal="left" vertical="center"/>
    </xf>
    <xf numFmtId="177" fontId="9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31" fontId="8" fillId="0" borderId="0" xfId="0" applyNumberFormat="1" applyFont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V28"/>
  <sheetViews>
    <sheetView tabSelected="1" topLeftCell="D8" zoomScale="30" zoomScaleNormal="30" zoomScaleSheetLayoutView="50" workbookViewId="0">
      <selection activeCell="Q20" sqref="Q20"/>
    </sheetView>
  </sheetViews>
  <sheetFormatPr defaultColWidth="9" defaultRowHeight="14.15"/>
  <cols>
    <col min="1" max="1" width="46.35546875" style="1" customWidth="1"/>
    <col min="2" max="2" width="46" style="1" customWidth="1"/>
    <col min="3" max="3" width="57" style="1" customWidth="1"/>
    <col min="4" max="4" width="42.42578125" style="1" bestFit="1" customWidth="1"/>
    <col min="5" max="5" width="14.140625" style="1" customWidth="1"/>
    <col min="6" max="6" width="31.85546875" style="9" bestFit="1" customWidth="1"/>
    <col min="7" max="7" width="34.42578125" style="1" customWidth="1"/>
    <col min="8" max="8" width="21.2109375" style="1" bestFit="1" customWidth="1"/>
    <col min="9" max="9" width="15.78515625" style="10" customWidth="1"/>
    <col min="10" max="10" width="15.42578125" style="10" customWidth="1"/>
    <col min="11" max="11" width="18.42578125" style="10" customWidth="1"/>
    <col min="12" max="12" width="15" style="10" customWidth="1"/>
    <col min="13" max="13" width="15.140625" style="10" customWidth="1"/>
    <col min="14" max="14" width="15.35546875" style="10" customWidth="1"/>
    <col min="15" max="15" width="32.35546875" style="10" bestFit="1" customWidth="1"/>
    <col min="16" max="16" width="20.2109375" style="1" customWidth="1"/>
    <col min="17" max="21" width="23.78515625" style="1" customWidth="1"/>
    <col min="22" max="16384" width="9" style="1"/>
  </cols>
  <sheetData>
    <row r="1" spans="1:21" ht="18.45">
      <c r="S1" s="24" t="s">
        <v>65</v>
      </c>
      <c r="T1" s="24"/>
      <c r="U1" s="24"/>
    </row>
    <row r="2" spans="1:21" ht="18.45">
      <c r="S2" s="24" t="s">
        <v>66</v>
      </c>
      <c r="T2" s="24"/>
      <c r="U2" s="24"/>
    </row>
    <row r="3" spans="1:21" ht="18.45">
      <c r="S3" s="25">
        <v>44127</v>
      </c>
      <c r="T3" s="24"/>
      <c r="U3" s="24"/>
    </row>
    <row r="4" spans="1:21" ht="40.200000000000003" customHeight="1">
      <c r="A4" s="26" t="s"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</row>
    <row r="5" spans="1:21" ht="40.200000000000003" customHeight="1">
      <c r="A5" s="21" t="s">
        <v>1</v>
      </c>
      <c r="B5" s="21" t="s">
        <v>5</v>
      </c>
      <c r="C5" s="21" t="s">
        <v>4</v>
      </c>
      <c r="D5" s="21" t="s">
        <v>6</v>
      </c>
      <c r="E5" s="21"/>
      <c r="F5" s="21" t="s">
        <v>11</v>
      </c>
      <c r="G5" s="21"/>
      <c r="H5" s="21" t="s">
        <v>12</v>
      </c>
      <c r="I5" s="21"/>
      <c r="J5" s="21" t="s">
        <v>14</v>
      </c>
      <c r="K5" s="21"/>
      <c r="L5" s="21" t="s">
        <v>17</v>
      </c>
      <c r="M5" s="21" t="s">
        <v>22</v>
      </c>
      <c r="N5" s="21"/>
      <c r="O5" s="21"/>
      <c r="P5" s="21" t="s">
        <v>23</v>
      </c>
      <c r="Q5" s="28" t="s">
        <v>63</v>
      </c>
      <c r="R5" s="28"/>
      <c r="S5" s="28"/>
      <c r="T5" s="28"/>
      <c r="U5" s="28"/>
    </row>
    <row r="6" spans="1:21" ht="77.400000000000006" customHeight="1">
      <c r="A6" s="21"/>
      <c r="B6" s="21"/>
      <c r="C6" s="29"/>
      <c r="D6" s="2" t="s">
        <v>7</v>
      </c>
      <c r="E6" s="2" t="s">
        <v>8</v>
      </c>
      <c r="F6" s="2" t="s">
        <v>9</v>
      </c>
      <c r="G6" s="2" t="s">
        <v>10</v>
      </c>
      <c r="H6" s="2" t="s">
        <v>13</v>
      </c>
      <c r="I6" s="2" t="s">
        <v>18</v>
      </c>
      <c r="J6" s="2" t="s">
        <v>15</v>
      </c>
      <c r="K6" s="2" t="s">
        <v>16</v>
      </c>
      <c r="L6" s="21"/>
      <c r="M6" s="2" t="s">
        <v>19</v>
      </c>
      <c r="N6" s="2" t="s">
        <v>20</v>
      </c>
      <c r="O6" s="2" t="s">
        <v>21</v>
      </c>
      <c r="P6" s="21"/>
      <c r="Q6" s="14" t="s">
        <v>64</v>
      </c>
      <c r="R6" s="19" t="s">
        <v>72</v>
      </c>
      <c r="S6" s="14" t="s">
        <v>69</v>
      </c>
      <c r="T6" s="14" t="s">
        <v>70</v>
      </c>
      <c r="U6" s="14" t="s">
        <v>68</v>
      </c>
    </row>
    <row r="7" spans="1:21" ht="60.45">
      <c r="A7" s="12" t="s">
        <v>2</v>
      </c>
      <c r="B7" s="12" t="s">
        <v>3</v>
      </c>
      <c r="C7" s="7" t="s">
        <v>24</v>
      </c>
      <c r="D7" s="3" t="s">
        <v>27</v>
      </c>
      <c r="E7" s="4">
        <v>3</v>
      </c>
      <c r="F7" s="5" t="s">
        <v>61</v>
      </c>
      <c r="G7" s="7" t="s">
        <v>62</v>
      </c>
      <c r="H7" s="6" t="s">
        <v>56</v>
      </c>
      <c r="I7" s="7" t="s">
        <v>57</v>
      </c>
      <c r="J7" s="6">
        <v>210</v>
      </c>
      <c r="K7" s="6">
        <v>211</v>
      </c>
      <c r="L7" s="6">
        <v>1</v>
      </c>
      <c r="M7" s="7" t="s">
        <v>57</v>
      </c>
      <c r="N7" s="13" t="s">
        <v>58</v>
      </c>
      <c r="O7" s="13" t="s">
        <v>60</v>
      </c>
      <c r="P7" s="7"/>
      <c r="Q7" s="15">
        <v>15000</v>
      </c>
      <c r="R7" s="15">
        <v>4000</v>
      </c>
      <c r="S7" s="15">
        <f>K7*200</f>
        <v>42200</v>
      </c>
      <c r="T7" s="16">
        <f>SUM(Q7:S7)*0.1</f>
        <v>6120</v>
      </c>
      <c r="U7" s="15">
        <f>SUM(Q7:T7)</f>
        <v>67320</v>
      </c>
    </row>
    <row r="8" spans="1:21" ht="60.45">
      <c r="A8" s="12" t="s">
        <v>2</v>
      </c>
      <c r="B8" s="12" t="s">
        <v>3</v>
      </c>
      <c r="C8" s="7" t="s">
        <v>24</v>
      </c>
      <c r="D8" s="3" t="s">
        <v>28</v>
      </c>
      <c r="E8" s="4">
        <v>3</v>
      </c>
      <c r="F8" s="5" t="s">
        <v>42</v>
      </c>
      <c r="G8" s="7" t="s">
        <v>62</v>
      </c>
      <c r="H8" s="6" t="s">
        <v>56</v>
      </c>
      <c r="I8" s="7" t="s">
        <v>57</v>
      </c>
      <c r="J8" s="6">
        <v>217</v>
      </c>
      <c r="K8" s="8">
        <v>141</v>
      </c>
      <c r="L8" s="6">
        <v>1</v>
      </c>
      <c r="M8" s="7" t="s">
        <v>57</v>
      </c>
      <c r="N8" s="13" t="s">
        <v>58</v>
      </c>
      <c r="O8" s="13" t="s">
        <v>59</v>
      </c>
      <c r="P8" s="7"/>
      <c r="Q8" s="15">
        <v>15000</v>
      </c>
      <c r="R8" s="15">
        <v>4000</v>
      </c>
      <c r="S8" s="15">
        <f t="shared" ref="S8:S23" si="0">K8*200</f>
        <v>28200</v>
      </c>
      <c r="T8" s="16">
        <f t="shared" ref="T8:T23" si="1">SUM(Q8:S8)*0.1</f>
        <v>4720</v>
      </c>
      <c r="U8" s="15">
        <f t="shared" ref="U8:U23" si="2">SUM(Q8:T8)</f>
        <v>51920</v>
      </c>
    </row>
    <row r="9" spans="1:21" ht="60.45">
      <c r="A9" s="12" t="s">
        <v>2</v>
      </c>
      <c r="B9" s="12" t="s">
        <v>3</v>
      </c>
      <c r="C9" s="7" t="s">
        <v>24</v>
      </c>
      <c r="D9" s="3" t="s">
        <v>29</v>
      </c>
      <c r="E9" s="4">
        <v>2</v>
      </c>
      <c r="F9" s="5" t="s">
        <v>41</v>
      </c>
      <c r="G9" s="7" t="s">
        <v>62</v>
      </c>
      <c r="H9" s="6" t="s">
        <v>56</v>
      </c>
      <c r="I9" s="7" t="s">
        <v>57</v>
      </c>
      <c r="J9" s="6">
        <v>140</v>
      </c>
      <c r="K9" s="6">
        <v>211</v>
      </c>
      <c r="L9" s="6">
        <v>1</v>
      </c>
      <c r="M9" s="7" t="s">
        <v>57</v>
      </c>
      <c r="N9" s="13" t="s">
        <v>58</v>
      </c>
      <c r="O9" s="13" t="s">
        <v>59</v>
      </c>
      <c r="P9" s="7"/>
      <c r="Q9" s="15">
        <v>13000</v>
      </c>
      <c r="R9" s="15">
        <v>4000</v>
      </c>
      <c r="S9" s="15">
        <f t="shared" si="0"/>
        <v>42200</v>
      </c>
      <c r="T9" s="16">
        <f t="shared" si="1"/>
        <v>5920</v>
      </c>
      <c r="U9" s="15">
        <f t="shared" si="2"/>
        <v>65120</v>
      </c>
    </row>
    <row r="10" spans="1:21" ht="60.45">
      <c r="A10" s="12" t="s">
        <v>2</v>
      </c>
      <c r="B10" s="12" t="s">
        <v>3</v>
      </c>
      <c r="C10" s="7" t="s">
        <v>25</v>
      </c>
      <c r="D10" s="3" t="s">
        <v>30</v>
      </c>
      <c r="E10" s="4">
        <v>2</v>
      </c>
      <c r="F10" s="5" t="s">
        <v>40</v>
      </c>
      <c r="G10" s="7" t="s">
        <v>62</v>
      </c>
      <c r="H10" s="6" t="s">
        <v>56</v>
      </c>
      <c r="I10" s="7" t="s">
        <v>57</v>
      </c>
      <c r="J10" s="6">
        <v>140</v>
      </c>
      <c r="K10" s="6">
        <v>141</v>
      </c>
      <c r="L10" s="6">
        <v>1</v>
      </c>
      <c r="M10" s="7" t="s">
        <v>57</v>
      </c>
      <c r="N10" s="13" t="s">
        <v>58</v>
      </c>
      <c r="O10" s="13" t="s">
        <v>59</v>
      </c>
      <c r="P10" s="7"/>
      <c r="Q10" s="15">
        <v>13000</v>
      </c>
      <c r="R10" s="15">
        <v>4000</v>
      </c>
      <c r="S10" s="15">
        <f t="shared" si="0"/>
        <v>28200</v>
      </c>
      <c r="T10" s="16">
        <f t="shared" si="1"/>
        <v>4520</v>
      </c>
      <c r="U10" s="15">
        <f t="shared" si="2"/>
        <v>49720</v>
      </c>
    </row>
    <row r="11" spans="1:21" ht="60.45">
      <c r="A11" s="12" t="s">
        <v>2</v>
      </c>
      <c r="B11" s="12" t="s">
        <v>3</v>
      </c>
      <c r="C11" s="7" t="s">
        <v>25</v>
      </c>
      <c r="D11" s="3" t="s">
        <v>31</v>
      </c>
      <c r="E11" s="4">
        <v>2</v>
      </c>
      <c r="F11" s="5" t="s">
        <v>43</v>
      </c>
      <c r="G11" s="7" t="s">
        <v>62</v>
      </c>
      <c r="H11" s="6" t="s">
        <v>56</v>
      </c>
      <c r="I11" s="7" t="s">
        <v>57</v>
      </c>
      <c r="J11" s="6">
        <v>140</v>
      </c>
      <c r="K11" s="8">
        <v>141</v>
      </c>
      <c r="L11" s="6">
        <v>1</v>
      </c>
      <c r="M11" s="7" t="s">
        <v>57</v>
      </c>
      <c r="N11" s="13" t="s">
        <v>58</v>
      </c>
      <c r="O11" s="13" t="s">
        <v>59</v>
      </c>
      <c r="P11" s="2"/>
      <c r="Q11" s="15">
        <v>13000</v>
      </c>
      <c r="R11" s="15">
        <v>4000</v>
      </c>
      <c r="S11" s="15">
        <f t="shared" si="0"/>
        <v>28200</v>
      </c>
      <c r="T11" s="16">
        <f t="shared" si="1"/>
        <v>4520</v>
      </c>
      <c r="U11" s="15">
        <f t="shared" si="2"/>
        <v>49720</v>
      </c>
    </row>
    <row r="12" spans="1:21" ht="40.299999999999997">
      <c r="A12" s="12" t="s">
        <v>2</v>
      </c>
      <c r="B12" s="12" t="s">
        <v>3</v>
      </c>
      <c r="C12" s="7" t="s">
        <v>26</v>
      </c>
      <c r="D12" s="3" t="s">
        <v>27</v>
      </c>
      <c r="E12" s="4">
        <v>1</v>
      </c>
      <c r="F12" s="5" t="s">
        <v>44</v>
      </c>
      <c r="G12" s="7" t="s">
        <v>62</v>
      </c>
      <c r="H12" s="6" t="s">
        <v>56</v>
      </c>
      <c r="I12" s="7" t="s">
        <v>57</v>
      </c>
      <c r="J12" s="6">
        <v>70</v>
      </c>
      <c r="K12" s="11">
        <v>142</v>
      </c>
      <c r="L12" s="6">
        <v>1</v>
      </c>
      <c r="M12" s="7" t="s">
        <v>57</v>
      </c>
      <c r="N12" s="13" t="s">
        <v>58</v>
      </c>
      <c r="O12" s="13" t="s">
        <v>59</v>
      </c>
      <c r="P12" s="7"/>
      <c r="Q12" s="15">
        <v>9500</v>
      </c>
      <c r="R12" s="15">
        <v>4000</v>
      </c>
      <c r="S12" s="15">
        <f t="shared" si="0"/>
        <v>28400</v>
      </c>
      <c r="T12" s="16">
        <f t="shared" si="1"/>
        <v>4190</v>
      </c>
      <c r="U12" s="15">
        <f t="shared" si="2"/>
        <v>46090</v>
      </c>
    </row>
    <row r="13" spans="1:21" ht="40.299999999999997">
      <c r="A13" s="12" t="s">
        <v>2</v>
      </c>
      <c r="B13" s="12" t="s">
        <v>3</v>
      </c>
      <c r="C13" s="7" t="s">
        <v>26</v>
      </c>
      <c r="D13" s="3" t="s">
        <v>32</v>
      </c>
      <c r="E13" s="4">
        <v>1</v>
      </c>
      <c r="F13" s="5" t="s">
        <v>45</v>
      </c>
      <c r="G13" s="7" t="s">
        <v>62</v>
      </c>
      <c r="H13" s="6" t="s">
        <v>56</v>
      </c>
      <c r="I13" s="7" t="s">
        <v>57</v>
      </c>
      <c r="J13" s="6">
        <v>70</v>
      </c>
      <c r="K13" s="11">
        <v>71</v>
      </c>
      <c r="L13" s="6">
        <v>1</v>
      </c>
      <c r="M13" s="7" t="s">
        <v>57</v>
      </c>
      <c r="N13" s="13" t="s">
        <v>58</v>
      </c>
      <c r="O13" s="13" t="s">
        <v>59</v>
      </c>
      <c r="P13" s="7"/>
      <c r="Q13" s="15">
        <v>9500</v>
      </c>
      <c r="R13" s="15">
        <v>4000</v>
      </c>
      <c r="S13" s="15">
        <f t="shared" si="0"/>
        <v>14200</v>
      </c>
      <c r="T13" s="16">
        <f t="shared" si="1"/>
        <v>2770</v>
      </c>
      <c r="U13" s="15">
        <f t="shared" si="2"/>
        <v>30470</v>
      </c>
    </row>
    <row r="14" spans="1:21" ht="40.299999999999997">
      <c r="A14" s="12" t="s">
        <v>2</v>
      </c>
      <c r="B14" s="12" t="s">
        <v>3</v>
      </c>
      <c r="C14" s="7" t="s">
        <v>26</v>
      </c>
      <c r="D14" s="3" t="s">
        <v>33</v>
      </c>
      <c r="E14" s="4">
        <v>1</v>
      </c>
      <c r="F14" s="5" t="s">
        <v>46</v>
      </c>
      <c r="G14" s="7" t="s">
        <v>62</v>
      </c>
      <c r="H14" s="6" t="s">
        <v>56</v>
      </c>
      <c r="I14" s="7" t="s">
        <v>57</v>
      </c>
      <c r="J14" s="6">
        <v>70</v>
      </c>
      <c r="K14" s="20">
        <v>71</v>
      </c>
      <c r="L14" s="6">
        <v>1</v>
      </c>
      <c r="M14" s="7" t="s">
        <v>57</v>
      </c>
      <c r="N14" s="13" t="s">
        <v>58</v>
      </c>
      <c r="O14" s="13" t="s">
        <v>59</v>
      </c>
      <c r="P14" s="7"/>
      <c r="Q14" s="15">
        <v>9500</v>
      </c>
      <c r="R14" s="15">
        <v>4000</v>
      </c>
      <c r="S14" s="15">
        <f t="shared" si="0"/>
        <v>14200</v>
      </c>
      <c r="T14" s="16">
        <f t="shared" si="1"/>
        <v>2770</v>
      </c>
      <c r="U14" s="15">
        <f t="shared" si="2"/>
        <v>30470</v>
      </c>
    </row>
    <row r="15" spans="1:21" ht="40.299999999999997">
      <c r="A15" s="12" t="s">
        <v>2</v>
      </c>
      <c r="B15" s="12" t="s">
        <v>3</v>
      </c>
      <c r="C15" s="7" t="s">
        <v>26</v>
      </c>
      <c r="D15" s="3" t="s">
        <v>34</v>
      </c>
      <c r="E15" s="4">
        <v>1</v>
      </c>
      <c r="F15" s="5" t="s">
        <v>47</v>
      </c>
      <c r="G15" s="7" t="s">
        <v>62</v>
      </c>
      <c r="H15" s="6" t="s">
        <v>56</v>
      </c>
      <c r="I15" s="7" t="s">
        <v>57</v>
      </c>
      <c r="J15" s="6">
        <v>70</v>
      </c>
      <c r="K15" s="20">
        <v>71</v>
      </c>
      <c r="L15" s="6">
        <v>1</v>
      </c>
      <c r="M15" s="7" t="s">
        <v>57</v>
      </c>
      <c r="N15" s="13" t="s">
        <v>58</v>
      </c>
      <c r="O15" s="13" t="s">
        <v>59</v>
      </c>
      <c r="P15" s="7"/>
      <c r="Q15" s="15">
        <v>9500</v>
      </c>
      <c r="R15" s="15">
        <v>4000</v>
      </c>
      <c r="S15" s="15">
        <f t="shared" si="0"/>
        <v>14200</v>
      </c>
      <c r="T15" s="16">
        <f t="shared" si="1"/>
        <v>2770</v>
      </c>
      <c r="U15" s="15">
        <f t="shared" si="2"/>
        <v>30470</v>
      </c>
    </row>
    <row r="16" spans="1:21" ht="40.299999999999997">
      <c r="A16" s="12" t="s">
        <v>2</v>
      </c>
      <c r="B16" s="12" t="s">
        <v>3</v>
      </c>
      <c r="C16" s="7" t="s">
        <v>26</v>
      </c>
      <c r="D16" s="3" t="s">
        <v>35</v>
      </c>
      <c r="E16" s="4">
        <v>1</v>
      </c>
      <c r="F16" s="5" t="s">
        <v>48</v>
      </c>
      <c r="G16" s="7" t="s">
        <v>62</v>
      </c>
      <c r="H16" s="6" t="s">
        <v>56</v>
      </c>
      <c r="I16" s="7" t="s">
        <v>57</v>
      </c>
      <c r="J16" s="6">
        <v>70</v>
      </c>
      <c r="K16" s="20">
        <v>71</v>
      </c>
      <c r="L16" s="6">
        <v>1</v>
      </c>
      <c r="M16" s="7" t="s">
        <v>57</v>
      </c>
      <c r="N16" s="13" t="s">
        <v>58</v>
      </c>
      <c r="O16" s="13" t="s">
        <v>59</v>
      </c>
      <c r="P16" s="7"/>
      <c r="Q16" s="15">
        <v>9500</v>
      </c>
      <c r="R16" s="15">
        <v>4000</v>
      </c>
      <c r="S16" s="15">
        <f t="shared" si="0"/>
        <v>14200</v>
      </c>
      <c r="T16" s="16">
        <f t="shared" si="1"/>
        <v>2770</v>
      </c>
      <c r="U16" s="15">
        <f t="shared" si="2"/>
        <v>30470</v>
      </c>
    </row>
    <row r="17" spans="1:22" ht="40.299999999999997">
      <c r="A17" s="12" t="s">
        <v>2</v>
      </c>
      <c r="B17" s="12" t="s">
        <v>3</v>
      </c>
      <c r="C17" s="7" t="s">
        <v>26</v>
      </c>
      <c r="D17" s="3" t="s">
        <v>28</v>
      </c>
      <c r="E17" s="4">
        <v>1</v>
      </c>
      <c r="F17" s="5" t="s">
        <v>49</v>
      </c>
      <c r="G17" s="7" t="s">
        <v>62</v>
      </c>
      <c r="H17" s="6" t="s">
        <v>56</v>
      </c>
      <c r="I17" s="7" t="s">
        <v>57</v>
      </c>
      <c r="J17" s="6">
        <v>70</v>
      </c>
      <c r="K17" s="20">
        <v>71</v>
      </c>
      <c r="L17" s="6">
        <v>1</v>
      </c>
      <c r="M17" s="7" t="s">
        <v>57</v>
      </c>
      <c r="N17" s="13" t="s">
        <v>58</v>
      </c>
      <c r="O17" s="13" t="s">
        <v>59</v>
      </c>
      <c r="P17" s="7"/>
      <c r="Q17" s="15">
        <v>9500</v>
      </c>
      <c r="R17" s="15">
        <v>4000</v>
      </c>
      <c r="S17" s="15">
        <f t="shared" si="0"/>
        <v>14200</v>
      </c>
      <c r="T17" s="16">
        <f t="shared" si="1"/>
        <v>2770</v>
      </c>
      <c r="U17" s="15">
        <f t="shared" si="2"/>
        <v>30470</v>
      </c>
    </row>
    <row r="18" spans="1:22" ht="40.299999999999997">
      <c r="A18" s="12" t="s">
        <v>2</v>
      </c>
      <c r="B18" s="12" t="s">
        <v>3</v>
      </c>
      <c r="C18" s="7" t="s">
        <v>26</v>
      </c>
      <c r="D18" s="3" t="s">
        <v>36</v>
      </c>
      <c r="E18" s="4">
        <v>1</v>
      </c>
      <c r="F18" s="5" t="s">
        <v>50</v>
      </c>
      <c r="G18" s="7" t="s">
        <v>62</v>
      </c>
      <c r="H18" s="6" t="s">
        <v>56</v>
      </c>
      <c r="I18" s="7" t="s">
        <v>57</v>
      </c>
      <c r="J18" s="6">
        <v>70</v>
      </c>
      <c r="K18" s="20">
        <v>71</v>
      </c>
      <c r="L18" s="6">
        <v>1</v>
      </c>
      <c r="M18" s="7" t="s">
        <v>57</v>
      </c>
      <c r="N18" s="13" t="s">
        <v>58</v>
      </c>
      <c r="O18" s="13" t="s">
        <v>59</v>
      </c>
      <c r="P18" s="7"/>
      <c r="Q18" s="15">
        <v>9500</v>
      </c>
      <c r="R18" s="15">
        <v>4000</v>
      </c>
      <c r="S18" s="15">
        <f t="shared" si="0"/>
        <v>14200</v>
      </c>
      <c r="T18" s="16">
        <f t="shared" si="1"/>
        <v>2770</v>
      </c>
      <c r="U18" s="15">
        <f t="shared" si="2"/>
        <v>30470</v>
      </c>
    </row>
    <row r="19" spans="1:22" ht="40.299999999999997">
      <c r="A19" s="12" t="s">
        <v>2</v>
      </c>
      <c r="B19" s="12" t="s">
        <v>3</v>
      </c>
      <c r="C19" s="7" t="s">
        <v>26</v>
      </c>
      <c r="D19" s="3" t="s">
        <v>37</v>
      </c>
      <c r="E19" s="4">
        <v>1</v>
      </c>
      <c r="F19" s="5" t="s">
        <v>51</v>
      </c>
      <c r="G19" s="7" t="s">
        <v>62</v>
      </c>
      <c r="H19" s="6" t="s">
        <v>56</v>
      </c>
      <c r="I19" s="7" t="s">
        <v>57</v>
      </c>
      <c r="J19" s="6">
        <v>70</v>
      </c>
      <c r="K19" s="20">
        <v>71</v>
      </c>
      <c r="L19" s="6">
        <v>1</v>
      </c>
      <c r="M19" s="7" t="s">
        <v>57</v>
      </c>
      <c r="N19" s="13" t="s">
        <v>58</v>
      </c>
      <c r="O19" s="13" t="s">
        <v>59</v>
      </c>
      <c r="P19" s="7"/>
      <c r="Q19" s="15">
        <v>9500</v>
      </c>
      <c r="R19" s="15">
        <v>4000</v>
      </c>
      <c r="S19" s="15">
        <f t="shared" si="0"/>
        <v>14200</v>
      </c>
      <c r="T19" s="16">
        <f t="shared" si="1"/>
        <v>2770</v>
      </c>
      <c r="U19" s="15">
        <f t="shared" si="2"/>
        <v>30470</v>
      </c>
    </row>
    <row r="20" spans="1:22" ht="40.299999999999997">
      <c r="A20" s="12" t="s">
        <v>2</v>
      </c>
      <c r="B20" s="12" t="s">
        <v>3</v>
      </c>
      <c r="C20" s="7" t="s">
        <v>26</v>
      </c>
      <c r="D20" s="3" t="s">
        <v>30</v>
      </c>
      <c r="E20" s="4">
        <v>1</v>
      </c>
      <c r="F20" s="5" t="s">
        <v>52</v>
      </c>
      <c r="G20" s="7" t="s">
        <v>62</v>
      </c>
      <c r="H20" s="6" t="s">
        <v>56</v>
      </c>
      <c r="I20" s="7" t="s">
        <v>57</v>
      </c>
      <c r="J20" s="6">
        <v>70</v>
      </c>
      <c r="K20" s="20">
        <v>71</v>
      </c>
      <c r="L20" s="6">
        <v>1</v>
      </c>
      <c r="M20" s="7" t="s">
        <v>57</v>
      </c>
      <c r="N20" s="13" t="s">
        <v>58</v>
      </c>
      <c r="O20" s="13" t="s">
        <v>59</v>
      </c>
      <c r="P20" s="7"/>
      <c r="Q20" s="15">
        <v>9500</v>
      </c>
      <c r="R20" s="15">
        <v>4000</v>
      </c>
      <c r="S20" s="15">
        <f t="shared" si="0"/>
        <v>14200</v>
      </c>
      <c r="T20" s="16">
        <f t="shared" si="1"/>
        <v>2770</v>
      </c>
      <c r="U20" s="15">
        <f t="shared" si="2"/>
        <v>30470</v>
      </c>
    </row>
    <row r="21" spans="1:22" ht="40.299999999999997">
      <c r="A21" s="12" t="s">
        <v>2</v>
      </c>
      <c r="B21" s="12" t="s">
        <v>3</v>
      </c>
      <c r="C21" s="7" t="s">
        <v>26</v>
      </c>
      <c r="D21" s="3" t="s">
        <v>38</v>
      </c>
      <c r="E21" s="4">
        <v>1</v>
      </c>
      <c r="F21" s="5" t="s">
        <v>53</v>
      </c>
      <c r="G21" s="7" t="s">
        <v>62</v>
      </c>
      <c r="H21" s="6" t="s">
        <v>56</v>
      </c>
      <c r="I21" s="7" t="s">
        <v>57</v>
      </c>
      <c r="J21" s="6">
        <v>70</v>
      </c>
      <c r="K21" s="20">
        <v>71</v>
      </c>
      <c r="L21" s="6">
        <v>1</v>
      </c>
      <c r="M21" s="7" t="s">
        <v>57</v>
      </c>
      <c r="N21" s="13" t="s">
        <v>58</v>
      </c>
      <c r="O21" s="13" t="s">
        <v>59</v>
      </c>
      <c r="P21" s="7"/>
      <c r="Q21" s="15">
        <v>9500</v>
      </c>
      <c r="R21" s="15">
        <v>4000</v>
      </c>
      <c r="S21" s="15">
        <f t="shared" si="0"/>
        <v>14200</v>
      </c>
      <c r="T21" s="16">
        <f t="shared" si="1"/>
        <v>2770</v>
      </c>
      <c r="U21" s="15">
        <f t="shared" si="2"/>
        <v>30470</v>
      </c>
    </row>
    <row r="22" spans="1:22" ht="40.299999999999997">
      <c r="A22" s="12" t="s">
        <v>2</v>
      </c>
      <c r="B22" s="12" t="s">
        <v>3</v>
      </c>
      <c r="C22" s="7" t="s">
        <v>26</v>
      </c>
      <c r="D22" s="3" t="s">
        <v>31</v>
      </c>
      <c r="E22" s="4">
        <v>1</v>
      </c>
      <c r="F22" s="5" t="s">
        <v>54</v>
      </c>
      <c r="G22" s="7" t="s">
        <v>62</v>
      </c>
      <c r="H22" s="6" t="s">
        <v>56</v>
      </c>
      <c r="I22" s="7" t="s">
        <v>57</v>
      </c>
      <c r="J22" s="6">
        <v>70</v>
      </c>
      <c r="K22" s="20">
        <v>71</v>
      </c>
      <c r="L22" s="6">
        <v>1</v>
      </c>
      <c r="M22" s="7" t="s">
        <v>57</v>
      </c>
      <c r="N22" s="13" t="s">
        <v>58</v>
      </c>
      <c r="O22" s="13" t="s">
        <v>59</v>
      </c>
      <c r="P22" s="7"/>
      <c r="Q22" s="15">
        <v>9500</v>
      </c>
      <c r="R22" s="15">
        <v>4000</v>
      </c>
      <c r="S22" s="15">
        <f t="shared" si="0"/>
        <v>14200</v>
      </c>
      <c r="T22" s="16">
        <f t="shared" si="1"/>
        <v>2770</v>
      </c>
      <c r="U22" s="15">
        <f t="shared" si="2"/>
        <v>30470</v>
      </c>
    </row>
    <row r="23" spans="1:22" ht="40.299999999999997">
      <c r="A23" s="12" t="s">
        <v>2</v>
      </c>
      <c r="B23" s="12" t="s">
        <v>3</v>
      </c>
      <c r="C23" s="7" t="s">
        <v>26</v>
      </c>
      <c r="D23" s="3" t="s">
        <v>39</v>
      </c>
      <c r="E23" s="4">
        <v>1</v>
      </c>
      <c r="F23" s="5" t="s">
        <v>55</v>
      </c>
      <c r="G23" s="7" t="s">
        <v>62</v>
      </c>
      <c r="H23" s="6" t="s">
        <v>56</v>
      </c>
      <c r="I23" s="7" t="s">
        <v>57</v>
      </c>
      <c r="J23" s="6">
        <v>70</v>
      </c>
      <c r="K23" s="20">
        <v>71</v>
      </c>
      <c r="L23" s="6">
        <v>1</v>
      </c>
      <c r="M23" s="7" t="s">
        <v>57</v>
      </c>
      <c r="N23" s="13" t="s">
        <v>58</v>
      </c>
      <c r="O23" s="13" t="s">
        <v>59</v>
      </c>
      <c r="P23" s="7"/>
      <c r="Q23" s="15">
        <v>9500</v>
      </c>
      <c r="R23" s="15">
        <v>4000</v>
      </c>
      <c r="S23" s="15">
        <f t="shared" si="0"/>
        <v>14200</v>
      </c>
      <c r="T23" s="16">
        <f t="shared" si="1"/>
        <v>2770</v>
      </c>
      <c r="U23" s="15">
        <f t="shared" si="2"/>
        <v>30470</v>
      </c>
    </row>
    <row r="24" spans="1:22" ht="71.599999999999994" customHeight="1">
      <c r="Q24" s="22" t="s">
        <v>67</v>
      </c>
      <c r="R24" s="22"/>
      <c r="S24" s="23"/>
      <c r="T24" s="23"/>
      <c r="U24" s="18">
        <f>SUM(U5:U23)</f>
        <v>665060</v>
      </c>
      <c r="V24" s="17"/>
    </row>
    <row r="28" spans="1:22">
      <c r="J28" s="10" t="s">
        <v>71</v>
      </c>
    </row>
  </sheetData>
  <mergeCells count="16">
    <mergeCell ref="J5:K5"/>
    <mergeCell ref="L5:L6"/>
    <mergeCell ref="M5:O5"/>
    <mergeCell ref="Q24:T24"/>
    <mergeCell ref="S1:U1"/>
    <mergeCell ref="S2:U2"/>
    <mergeCell ref="S3:U3"/>
    <mergeCell ref="A4:U4"/>
    <mergeCell ref="Q5:U5"/>
    <mergeCell ref="P5:P6"/>
    <mergeCell ref="A5:A6"/>
    <mergeCell ref="B5:B6"/>
    <mergeCell ref="C5:C6"/>
    <mergeCell ref="D5:E5"/>
    <mergeCell ref="F5:G5"/>
    <mergeCell ref="H5:I5"/>
  </mergeCells>
  <phoneticPr fontId="2" type="noConversion"/>
  <conditionalFormatting sqref="V24">
    <cfRule type="cellIs" dxfId="0" priority="1" operator="greaterThan">
      <formula>(CEILING(#REF!,1)-1)*300+600</formula>
    </cfRule>
  </conditionalFormatting>
  <pageMargins left="0.7" right="0.7" top="0.75" bottom="0.75" header="0.3" footer="0.3"/>
  <pageSetup paperSize="9" scale="27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 Huiqiong 叶慧琼(ExtUser,SGM)</dc:creator>
  <cp:lastModifiedBy>86139</cp:lastModifiedBy>
  <dcterms:created xsi:type="dcterms:W3CDTF">2019-12-10T05:00:04Z</dcterms:created>
  <dcterms:modified xsi:type="dcterms:W3CDTF">2020-11-23T03:56:42Z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