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 firstSheet="1" activeTab="1"/>
  </bookViews>
  <sheets>
    <sheet name="西双版纳行程报价" sheetId="7" state="hidden" r:id="rId1"/>
    <sheet name="丽江行程报价" sheetId="9" r:id="rId2"/>
    <sheet name="大理行程报价" sheetId="10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<sst xmlns="http://schemas.openxmlformats.org/spreadsheetml/2006/main" count="862" uniqueCount="218">
  <si>
    <t>客户名称</t>
  </si>
  <si>
    <t>李儒凤</t>
  </si>
  <si>
    <t>业务联系人</t>
  </si>
  <si>
    <t>张兆洁</t>
  </si>
  <si>
    <t>联系方式</t>
  </si>
  <si>
    <t>项目名称</t>
  </si>
  <si>
    <t>4月公共关系活动</t>
  </si>
  <si>
    <t>采购联系人</t>
  </si>
  <si>
    <t>徐岩</t>
  </si>
  <si>
    <t>项目日期</t>
  </si>
  <si>
    <t>2024/4/18-4/21</t>
  </si>
  <si>
    <t>接待人数</t>
  </si>
  <si>
    <t>目的地</t>
  </si>
  <si>
    <t>北京</t>
  </si>
  <si>
    <t>报价时间</t>
  </si>
  <si>
    <t>2024.4.3</t>
  </si>
  <si>
    <t>项目经理</t>
  </si>
  <si>
    <t>邮箱地址</t>
  </si>
  <si>
    <t>xuyan@kuaishou.com</t>
  </si>
  <si>
    <t>收入明细</t>
  </si>
  <si>
    <t>项目</t>
  </si>
  <si>
    <t>舱位等级</t>
  </si>
  <si>
    <t>数量</t>
  </si>
  <si>
    <t>单位</t>
  </si>
  <si>
    <t>单价</t>
  </si>
  <si>
    <t>预估采购金额</t>
  </si>
  <si>
    <t>备注</t>
  </si>
  <si>
    <t>大交通</t>
  </si>
  <si>
    <t>西双版纳往返北京</t>
  </si>
  <si>
    <t>经济舱（境内）</t>
  </si>
  <si>
    <t>人/次</t>
  </si>
  <si>
    <t>按往返经济舱全价票核算</t>
  </si>
  <si>
    <t>单项小计:</t>
  </si>
  <si>
    <t>车辆等级</t>
  </si>
  <si>
    <t>小交通</t>
  </si>
  <si>
    <t>接送机</t>
  </si>
  <si>
    <t>33座中巴</t>
  </si>
  <si>
    <t>车/趟</t>
  </si>
  <si>
    <t>元</t>
  </si>
  <si>
    <t>35座接送机1辆4趟</t>
  </si>
  <si>
    <t>包车
（活动期间接送，例如：往返会场及酒店等场景）</t>
  </si>
  <si>
    <t>车/天</t>
  </si>
  <si>
    <t>35座行程包车一辆</t>
  </si>
  <si>
    <t>费用合计</t>
  </si>
  <si>
    <t>房间类型</t>
  </si>
  <si>
    <t>酒店住宿</t>
  </si>
  <si>
    <t>版纳稷泽万达文华</t>
  </si>
  <si>
    <t>高级大床</t>
  </si>
  <si>
    <t>间</t>
  </si>
  <si>
    <t>晚</t>
  </si>
  <si>
    <t>大床房含早</t>
  </si>
  <si>
    <t>需求类型</t>
  </si>
  <si>
    <t>会议
（含场地）</t>
  </si>
  <si>
    <t>半日场租</t>
  </si>
  <si>
    <t>pcs</t>
  </si>
  <si>
    <t>19日下午小型会议室按使用半天4小时核算</t>
  </si>
  <si>
    <t>会议名称</t>
  </si>
  <si>
    <t>茶歇</t>
  </si>
  <si>
    <t>餐饮</t>
  </si>
  <si>
    <t>酒店名称</t>
  </si>
  <si>
    <t>自助晚餐</t>
  </si>
  <si>
    <t>18日酒店自助小火锅</t>
  </si>
  <si>
    <t>19日酒店海鲜自助餐</t>
  </si>
  <si>
    <t>酒水</t>
  </si>
  <si>
    <t>饮料，矿泉水，酒，按实际消费金额结算</t>
  </si>
  <si>
    <t>特色餐</t>
  </si>
  <si>
    <t>19日午餐+20日午餐+晚餐，社会餐厅特色餐，预估价格，按实际金额结算</t>
  </si>
  <si>
    <t>保险</t>
  </si>
  <si>
    <t>参会人员保险</t>
  </si>
  <si>
    <t>个人旅游意外险</t>
  </si>
  <si>
    <t>制作物料</t>
  </si>
  <si>
    <t>伴手礼</t>
  </si>
  <si>
    <t>物料</t>
  </si>
  <si>
    <t>个</t>
  </si>
  <si>
    <t>按实际购买物品金额结算</t>
  </si>
  <si>
    <t>活动物料</t>
  </si>
  <si>
    <t>套</t>
  </si>
  <si>
    <t>车头牌一个，酒店自助餐券10张，挑战赛物料，研讨会印刷资料</t>
  </si>
  <si>
    <t>活动现场执行人员</t>
  </si>
  <si>
    <t>工作人员</t>
  </si>
  <si>
    <t>18日-21日 工作时长8小时、800元/天（含一名当地导游，一名全陪人员）</t>
  </si>
  <si>
    <t>第三方统筹</t>
  </si>
  <si>
    <t>人员补助</t>
  </si>
  <si>
    <t>餐补</t>
  </si>
  <si>
    <t>其他</t>
  </si>
  <si>
    <t xml:space="preserve">18日-21日  100元/天 </t>
  </si>
  <si>
    <t>差旅补助</t>
  </si>
  <si>
    <t>一名全陪西双版纳往返北京经济舱，按实际出票金额结算</t>
  </si>
  <si>
    <t>住宿补助</t>
  </si>
  <si>
    <t>18日-21日  1人3晚，800元/天</t>
  </si>
  <si>
    <t>交通补助</t>
  </si>
  <si>
    <t>18日-21日  100元/天</t>
  </si>
  <si>
    <t>运营费用</t>
  </si>
  <si>
    <t>备用金</t>
  </si>
  <si>
    <t>次</t>
  </si>
  <si>
    <t>其他不可预见</t>
  </si>
  <si>
    <t>路途较远，随车小食</t>
  </si>
  <si>
    <t>景点门票</t>
  </si>
  <si>
    <t>全程景点门票+景交（曼听公园,勐远仙境,中科植物园）</t>
  </si>
  <si>
    <t>合计（货币单位）</t>
  </si>
  <si>
    <t>服务费（人民币：元）</t>
  </si>
  <si>
    <t>增值税专用发票税6%（人民币：元）</t>
  </si>
  <si>
    <t>费用总计（人民币）</t>
  </si>
  <si>
    <t>公共关系</t>
  </si>
  <si>
    <t>李若依</t>
  </si>
  <si>
    <t>5月公共关系丽江活动</t>
  </si>
  <si>
    <t>王诗淳</t>
  </si>
  <si>
    <t>2025/5/22-5/25</t>
  </si>
  <si>
    <t>丽江</t>
  </si>
  <si>
    <t>zhangzhaojie@cct.cn</t>
  </si>
  <si>
    <t>丽江经济舱往返</t>
  </si>
  <si>
    <t>53座大巴</t>
  </si>
  <si>
    <t>车次*天</t>
  </si>
  <si>
    <t>车型：大巴车，5.23-5.24包车2天  含丽江-泸沽湖英迪格往返 含高速</t>
  </si>
  <si>
    <t>7座豪华商务车</t>
  </si>
  <si>
    <t>GL8  5.22-5.25全程包车.22日-24日 丽江-泸沽湖英迪格往返，含高速</t>
  </si>
  <si>
    <t>4座豪华小车</t>
  </si>
  <si>
    <t>备车</t>
  </si>
  <si>
    <t>单次使用（接送机）
（单次100KM内市区机场、高铁站等场景接送）</t>
  </si>
  <si>
    <t>5.24日泸沽湖游览当天女神山用车</t>
  </si>
  <si>
    <t>5.24日 泸沽湖游览当天扎美寺+摩梭人博物馆用车</t>
  </si>
  <si>
    <t>接机</t>
  </si>
  <si>
    <t>车次*趟</t>
  </si>
  <si>
    <t>5.22日 丽江机场接机到泸沽湖英迪格酒店  按3趟核算</t>
  </si>
  <si>
    <t>5.22日  GL8 丽江机场接机到泸沽湖英迪格酒店  按4趟核算</t>
  </si>
  <si>
    <t>送机</t>
  </si>
  <si>
    <t>5.25日 GL8 丽江古城酒店送机到丽江机场  按3趟核算</t>
  </si>
  <si>
    <t>5.25日 GL8 丽江古城酒店送机到丽江机场  按4趟核算</t>
  </si>
  <si>
    <t>其他车辆费用</t>
  </si>
  <si>
    <t>车辆超公里费</t>
  </si>
  <si>
    <t>丽江机场-泸沽湖英迪格酒店  单程246公里  预计超公里单趟146公里,共7辆车，预计超1022公里，按5元/公里核算，据实结算。</t>
  </si>
  <si>
    <t>泸沽湖英迪格酒店</t>
  </si>
  <si>
    <t>5.22日-5月24日   泸沽湖英迪格酒店 大床房含单早，双床房含双早价格：880元/间</t>
  </si>
  <si>
    <t>丽江和府洲际度假酒店</t>
  </si>
  <si>
    <t>5.24日  丽江和府洲际酒店</t>
  </si>
  <si>
    <t>23日上午小型会议室按使用半天4小时核算，含LED屏幕</t>
  </si>
  <si>
    <t>泸沽湖</t>
  </si>
  <si>
    <t>围桌午餐</t>
  </si>
  <si>
    <t>5.22上午抵达嘉宾午餐</t>
  </si>
  <si>
    <t>围桌晚餐</t>
  </si>
  <si>
    <t>5.22抵达嘉宾酒店晚餐</t>
  </si>
  <si>
    <t>自助午餐</t>
  </si>
  <si>
    <t>5.23 泸沽湖英迪格酒店自助午餐</t>
  </si>
  <si>
    <t>5.23接待晚宴</t>
  </si>
  <si>
    <t>5.24 泸沽湖英迪格酒店自助午餐</t>
  </si>
  <si>
    <t>丽江古城</t>
  </si>
  <si>
    <t>5.24 社会餐厅晚餐</t>
  </si>
  <si>
    <t>简餐</t>
  </si>
  <si>
    <t>5.25中午简餐</t>
  </si>
  <si>
    <t>饮料，矿泉水</t>
  </si>
  <si>
    <t>车头牌</t>
  </si>
  <si>
    <t>车头牌一个</t>
  </si>
  <si>
    <t>接机KT板</t>
  </si>
  <si>
    <t>接机KT板一个</t>
  </si>
  <si>
    <t>欢迎卡片</t>
  </si>
  <si>
    <t>房间里面的欢迎卡</t>
  </si>
  <si>
    <t>活动现场前期运营</t>
  </si>
  <si>
    <t>工作时长8小时、供应商自有人员</t>
  </si>
  <si>
    <t>5.22-5.25  康辉2人  4天</t>
  </si>
  <si>
    <t>工作时长8小时、第三方外包人员</t>
  </si>
  <si>
    <t>机场工作人员-其他</t>
  </si>
  <si>
    <t>5.22日接机   5.25日送机</t>
  </si>
  <si>
    <t>工作人员-摄影</t>
  </si>
  <si>
    <t>5.23-5.24  2天</t>
  </si>
  <si>
    <t>地接工作人员-其他</t>
  </si>
  <si>
    <t>5.22-5.25 四天  2名地接人员 含交通补助，餐补</t>
  </si>
  <si>
    <t>导游</t>
  </si>
  <si>
    <t>800元/天 5.23-5.24  2天  含交通补助，餐补</t>
  </si>
  <si>
    <t>800元/天   5.24泸沽湖女神山导游 1名   含交通补助，餐补</t>
  </si>
  <si>
    <t>22日-25日  100元/天/人  康辉人员2名</t>
  </si>
  <si>
    <t>2人全陪北京往返丽江经济舱，按实际出票金额结算</t>
  </si>
  <si>
    <t>22日-25日 2人3晚，600元/天</t>
  </si>
  <si>
    <t>超时费</t>
  </si>
  <si>
    <t>按每人超时3小时核算，据实结算</t>
  </si>
  <si>
    <t>防晒霜</t>
  </si>
  <si>
    <t>每人一小包防晒霜</t>
  </si>
  <si>
    <t>防晒帽</t>
  </si>
  <si>
    <t>每人一个</t>
  </si>
  <si>
    <t>晒后面膜</t>
  </si>
  <si>
    <t>每人一片</t>
  </si>
  <si>
    <t>冰感湿巾</t>
  </si>
  <si>
    <t>每人2片</t>
  </si>
  <si>
    <t>氧气瓶</t>
  </si>
  <si>
    <t>每人2瓶</t>
  </si>
  <si>
    <t>消毒湿巾，抽纸</t>
  </si>
  <si>
    <t>矿泉水，小食</t>
  </si>
  <si>
    <t>路途较远，随车小食，矿泉水，会议期间茶歇</t>
  </si>
  <si>
    <t>医药包</t>
  </si>
  <si>
    <t>备用药品</t>
  </si>
  <si>
    <t>每人一份丽江特色伴手礼</t>
  </si>
  <si>
    <t>云相册</t>
  </si>
  <si>
    <t>全程云相册</t>
  </si>
  <si>
    <t>丽江古城维护费</t>
  </si>
  <si>
    <t>综合监理制卡费</t>
  </si>
  <si>
    <t>泸沽湖门票</t>
  </si>
  <si>
    <t>格姆女神山门票+索道</t>
  </si>
  <si>
    <t>摩梭人博物馆</t>
  </si>
  <si>
    <t>泸沽湖环湖游览</t>
  </si>
  <si>
    <t>篝火晚会</t>
  </si>
  <si>
    <t>猪槽船</t>
  </si>
  <si>
    <t>大理往返北京</t>
  </si>
  <si>
    <t>车型：35座中巴，2天行程包车</t>
  </si>
  <si>
    <t>接机按4趟核算，送机按4趟核算</t>
  </si>
  <si>
    <t>大理实力希尔顿酒店</t>
  </si>
  <si>
    <t>行政湖景大床房含早</t>
  </si>
  <si>
    <t>18日酒店圆桌餐</t>
  </si>
  <si>
    <t>19日接待晚宴，预估价格，按实际金额结算</t>
  </si>
  <si>
    <t>社会餐厅</t>
  </si>
  <si>
    <t>18日-21日  100元/天 /人</t>
  </si>
  <si>
    <t>一名全陪大理往返北京经济舱，按实际出票金额结算</t>
  </si>
  <si>
    <t>18日-21日  100元/天/人</t>
  </si>
  <si>
    <t>路途较远，随车小食，矿泉水</t>
  </si>
  <si>
    <t>苍山感统索道+门票</t>
  </si>
  <si>
    <t>含山地自行车、头盔、手套，教练</t>
  </si>
  <si>
    <t>喜洲古镇电瓶车</t>
  </si>
  <si>
    <t>严家民居</t>
  </si>
  <si>
    <t>周城扎染</t>
  </si>
  <si>
    <t>https://docs.qingque.cn/d/home/eZQDR-3BT2m1TwGYSwg_ZorJ8?identityId=23D3anandjQ#section=h.k1hast8sbpev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</si>
</sst>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[$€-1]_-;\-* #,##0.00\ [$€-1]_-;_-* &quot;-&quot;??\ [$€-1]_-"/>
    <numFmt numFmtId="177" formatCode="_-* #,##0\ _F_-;\-* #,##0\ _F_-;_-* &quot;-&quot;??\ _F_-;_-@_-"/>
    <numFmt numFmtId="178" formatCode="0.00_);[Red]\(0.00\)"/>
    <numFmt numFmtId="179" formatCode="\¥#,##0.00_);[Red]\(\¥#,##0.00\)"/>
  </numFmts>
  <fonts count="44">
    <font>
      <sz val="11"/>
      <color theme="1"/>
      <name val="等线"/>
      <charset val="134"/>
      <scheme val="minor"/>
    </font>
    <font>
      <sz val="12"/>
      <color theme="1"/>
      <name val="微软雅黑"/>
      <charset val="134"/>
    </font>
    <font>
      <sz val="9"/>
      <name val="微软雅黑"/>
      <charset val="134"/>
    </font>
    <font>
      <u/>
      <sz val="10"/>
      <color rgb="FF0000FF"/>
      <name val="微软雅黑"/>
      <charset val="134"/>
    </font>
    <font>
      <sz val="9"/>
      <color indexed="8"/>
      <name val="微软雅黑"/>
      <charset val="134"/>
    </font>
    <font>
      <u/>
      <sz val="11"/>
      <color theme="10"/>
      <name val="等线"/>
      <charset val="134"/>
      <scheme val="minor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b/>
      <i/>
      <sz val="9"/>
      <color indexed="12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b/>
      <sz val="9"/>
      <color indexed="17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微软雅黑"/>
      <charset val="134"/>
    </font>
    <font>
      <b/>
      <i/>
      <sz val="9"/>
      <color indexed="10"/>
      <name val="微软雅黑"/>
      <charset val="134"/>
    </font>
    <font>
      <sz val="9"/>
      <color indexed="10"/>
      <name val="微软雅黑"/>
      <charset val="134"/>
    </font>
    <font>
      <sz val="10"/>
      <color theme="1"/>
      <name val="微软雅黑"/>
      <charset val="134"/>
    </font>
    <font>
      <b/>
      <sz val="9"/>
      <color indexed="10"/>
      <name val="微软雅黑"/>
      <charset val="134"/>
    </font>
    <font>
      <sz val="10"/>
      <color rgb="FFFF0000"/>
      <name val="微软雅黑"/>
      <charset val="134"/>
    </font>
    <font>
      <b/>
      <i/>
      <sz val="9"/>
      <name val="微软雅黑"/>
      <charset val="134"/>
    </font>
    <font>
      <b/>
      <sz val="10"/>
      <name val="微软雅黑"/>
      <charset val="134"/>
    </font>
    <font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9"/>
      <color theme="1"/>
      <name val="微软雅黑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9" borderId="28" applyNumberFormat="0" applyAlignment="0" applyProtection="0">
      <alignment vertical="center"/>
    </xf>
    <xf numFmtId="0" fontId="33" fillId="10" borderId="29" applyNumberFormat="0" applyAlignment="0" applyProtection="0">
      <alignment vertical="center"/>
    </xf>
    <xf numFmtId="0" fontId="34" fillId="10" borderId="28" applyNumberFormat="0" applyAlignment="0" applyProtection="0">
      <alignment vertical="center"/>
    </xf>
    <xf numFmtId="0" fontId="35" fillId="11" borderId="30" applyNumberFormat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176" fontId="43" fillId="0" borderId="0" applyFont="0" applyFill="0" applyBorder="0" applyAlignment="0" applyProtection="0"/>
    <xf numFmtId="0" fontId="43" fillId="0" borderId="0"/>
  </cellStyleXfs>
  <cellXfs count="15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2" xfId="6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7" fontId="4" fillId="0" borderId="3" xfId="1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5" fillId="0" borderId="2" xfId="6" applyNumberFormat="1" applyFill="1" applyBorder="1" applyAlignment="1" applyProtection="1">
      <alignment horizontal="left" vertical="center"/>
    </xf>
    <xf numFmtId="14" fontId="2" fillId="0" borderId="3" xfId="0" applyNumberFormat="1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1" applyNumberFormat="1" applyFont="1" applyFill="1" applyBorder="1" applyAlignment="1">
      <alignment horizontal="center" vertical="center"/>
    </xf>
    <xf numFmtId="0" fontId="7" fillId="3" borderId="4" xfId="1" applyNumberFormat="1" applyFont="1" applyFill="1" applyBorder="1" applyAlignment="1">
      <alignment horizontal="center" vertical="center"/>
    </xf>
    <xf numFmtId="178" fontId="7" fillId="3" borderId="2" xfId="1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77" fontId="4" fillId="0" borderId="7" xfId="1" applyNumberFormat="1" applyFont="1" applyFill="1" applyBorder="1" applyAlignment="1">
      <alignment horizontal="center" vertical="center"/>
    </xf>
    <xf numFmtId="177" fontId="4" fillId="0" borderId="5" xfId="1" applyNumberFormat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4" xfId="1" applyNumberFormat="1" applyFont="1" applyBorder="1" applyAlignment="1">
      <alignment horizontal="center" vertical="center"/>
    </xf>
    <xf numFmtId="178" fontId="4" fillId="4" borderId="5" xfId="1" applyNumberFormat="1" applyFont="1" applyFill="1" applyBorder="1" applyAlignment="1">
      <alignment vertical="center"/>
    </xf>
    <xf numFmtId="179" fontId="9" fillId="5" borderId="1" xfId="1" applyNumberFormat="1" applyFont="1" applyFill="1" applyBorder="1" applyAlignment="1">
      <alignment horizontal="right" vertical="center"/>
    </xf>
    <xf numFmtId="179" fontId="9" fillId="5" borderId="3" xfId="1" applyNumberFormat="1" applyFont="1" applyFill="1" applyBorder="1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1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177" fontId="4" fillId="0" borderId="10" xfId="1" applyNumberFormat="1" applyFont="1" applyFill="1" applyBorder="1" applyAlignment="1">
      <alignment horizontal="center" vertical="center"/>
    </xf>
    <xf numFmtId="0" fontId="4" fillId="0" borderId="10" xfId="1" applyNumberFormat="1" applyFont="1" applyFill="1" applyBorder="1" applyAlignment="1">
      <alignment horizontal="center" vertical="center"/>
    </xf>
    <xf numFmtId="178" fontId="10" fillId="4" borderId="5" xfId="1" applyNumberFormat="1" applyFont="1" applyFill="1" applyBorder="1" applyAlignment="1">
      <alignment vertical="center"/>
    </xf>
    <xf numFmtId="0" fontId="4" fillId="4" borderId="2" xfId="1" applyNumberFormat="1" applyFont="1" applyFill="1" applyBorder="1" applyAlignment="1">
      <alignment horizontal="center" vertical="center"/>
    </xf>
    <xf numFmtId="0" fontId="4" fillId="4" borderId="4" xfId="1" applyNumberFormat="1" applyFont="1" applyFill="1" applyBorder="1" applyAlignment="1">
      <alignment horizontal="center" vertical="center"/>
    </xf>
    <xf numFmtId="177" fontId="4" fillId="0" borderId="2" xfId="1" applyNumberFormat="1" applyFont="1" applyFill="1" applyBorder="1" applyAlignment="1">
      <alignment horizontal="center" vertical="center"/>
    </xf>
    <xf numFmtId="177" fontId="4" fillId="0" borderId="4" xfId="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4" borderId="5" xfId="1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178" fontId="10" fillId="0" borderId="5" xfId="1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center" vertical="center" wrapText="1"/>
    </xf>
    <xf numFmtId="40" fontId="4" fillId="0" borderId="5" xfId="1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2" fillId="0" borderId="5" xfId="5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78" fontId="11" fillId="0" borderId="5" xfId="1" applyNumberFormat="1" applyFont="1" applyFill="1" applyBorder="1" applyAlignment="1">
      <alignment vertical="center"/>
    </xf>
    <xf numFmtId="0" fontId="8" fillId="0" borderId="15" xfId="0" applyFont="1" applyBorder="1" applyAlignment="1">
      <alignment horizontal="center" vertical="center" wrapText="1"/>
    </xf>
    <xf numFmtId="178" fontId="2" fillId="0" borderId="5" xfId="1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5" fillId="0" borderId="0" xfId="6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6" fillId="3" borderId="19" xfId="0" applyFont="1" applyFill="1" applyBorder="1" applyAlignment="1">
      <alignment horizontal="center" vertical="center" wrapText="1"/>
    </xf>
    <xf numFmtId="178" fontId="7" fillId="3" borderId="4" xfId="1" applyNumberFormat="1" applyFont="1" applyFill="1" applyBorder="1" applyAlignment="1">
      <alignment horizontal="center" vertical="center"/>
    </xf>
    <xf numFmtId="178" fontId="7" fillId="3" borderId="5" xfId="1" applyNumberFormat="1" applyFont="1" applyFill="1" applyBorder="1" applyAlignment="1">
      <alignment horizontal="center" vertical="center"/>
    </xf>
    <xf numFmtId="177" fontId="7" fillId="3" borderId="18" xfId="1" applyNumberFormat="1" applyFont="1" applyFill="1" applyBorder="1" applyAlignment="1">
      <alignment horizontal="center" vertical="center"/>
    </xf>
    <xf numFmtId="178" fontId="4" fillId="4" borderId="5" xfId="1" applyNumberFormat="1" applyFont="1" applyFill="1" applyBorder="1" applyAlignment="1">
      <alignment horizontal="right" vertical="center"/>
    </xf>
    <xf numFmtId="178" fontId="4" fillId="0" borderId="5" xfId="1" applyNumberFormat="1" applyFont="1" applyBorder="1" applyAlignment="1">
      <alignment vertical="center"/>
    </xf>
    <xf numFmtId="177" fontId="10" fillId="0" borderId="18" xfId="1" applyNumberFormat="1" applyFont="1" applyFill="1" applyBorder="1" applyAlignment="1">
      <alignment horizontal="center" vertical="center" wrapText="1"/>
    </xf>
    <xf numFmtId="179" fontId="9" fillId="5" borderId="4" xfId="1" applyNumberFormat="1" applyFont="1" applyFill="1" applyBorder="1" applyAlignment="1">
      <alignment horizontal="right" vertical="center"/>
    </xf>
    <xf numFmtId="178" fontId="9" fillId="5" borderId="2" xfId="49" applyNumberFormat="1" applyFont="1" applyFill="1" applyBorder="1" applyAlignment="1">
      <alignment horizontal="right" vertical="center"/>
    </xf>
    <xf numFmtId="177" fontId="15" fillId="5" borderId="18" xfId="1" applyNumberFormat="1" applyFont="1" applyFill="1" applyBorder="1" applyAlignment="1">
      <alignment horizontal="center" vertical="center" wrapText="1"/>
    </xf>
    <xf numFmtId="178" fontId="4" fillId="0" borderId="5" xfId="1" applyNumberFormat="1" applyFont="1" applyBorder="1" applyAlignment="1">
      <alignment horizontal="right" vertical="center"/>
    </xf>
    <xf numFmtId="177" fontId="11" fillId="0" borderId="5" xfId="1" applyNumberFormat="1" applyFont="1" applyFill="1" applyBorder="1" applyAlignment="1">
      <alignment horizontal="center" vertical="center" wrapText="1"/>
    </xf>
    <xf numFmtId="40" fontId="4" fillId="0" borderId="5" xfId="1" applyNumberFormat="1" applyFont="1" applyBorder="1" applyAlignment="1">
      <alignment horizontal="right" vertical="center"/>
    </xf>
    <xf numFmtId="58" fontId="10" fillId="0" borderId="20" xfId="1" applyNumberFormat="1" applyFont="1" applyFill="1" applyBorder="1" applyAlignment="1">
      <alignment horizontal="center" vertical="center" wrapText="1"/>
    </xf>
    <xf numFmtId="58" fontId="16" fillId="0" borderId="5" xfId="1" applyNumberFormat="1" applyFont="1" applyFill="1" applyBorder="1" applyAlignment="1">
      <alignment horizontal="center" vertical="center" wrapText="1"/>
    </xf>
    <xf numFmtId="178" fontId="10" fillId="4" borderId="4" xfId="1" applyNumberFormat="1" applyFont="1" applyFill="1" applyBorder="1" applyAlignment="1">
      <alignment horizontal="right" vertical="center"/>
    </xf>
    <xf numFmtId="177" fontId="16" fillId="4" borderId="5" xfId="1" applyNumberFormat="1" applyFont="1" applyFill="1" applyBorder="1" applyAlignment="1">
      <alignment horizontal="center" vertical="center" wrapText="1"/>
    </xf>
    <xf numFmtId="177" fontId="10" fillId="4" borderId="5" xfId="1" applyNumberFormat="1" applyFont="1" applyFill="1" applyBorder="1" applyAlignment="1">
      <alignment horizontal="center" vertical="center" wrapText="1"/>
    </xf>
    <xf numFmtId="178" fontId="10" fillId="0" borderId="4" xfId="1" applyNumberFormat="1" applyFont="1" applyFill="1" applyBorder="1" applyAlignment="1">
      <alignment horizontal="right" vertical="center"/>
    </xf>
    <xf numFmtId="177" fontId="10" fillId="0" borderId="5" xfId="1" applyNumberFormat="1" applyFont="1" applyFill="1" applyBorder="1" applyAlignment="1">
      <alignment horizontal="center" vertical="center" wrapText="1"/>
    </xf>
    <xf numFmtId="177" fontId="16" fillId="0" borderId="5" xfId="1" applyNumberFormat="1" applyFont="1" applyFill="1" applyBorder="1" applyAlignment="1">
      <alignment horizontal="center" vertical="center" wrapText="1"/>
    </xf>
    <xf numFmtId="40" fontId="4" fillId="0" borderId="4" xfId="1" applyNumberFormat="1" applyFont="1" applyBorder="1" applyAlignment="1">
      <alignment horizontal="right" vertical="center"/>
    </xf>
    <xf numFmtId="178" fontId="4" fillId="0" borderId="10" xfId="1" applyNumberFormat="1" applyFont="1" applyBorder="1" applyAlignment="1">
      <alignment horizontal="right" vertical="center"/>
    </xf>
    <xf numFmtId="177" fontId="16" fillId="0" borderId="18" xfId="1" applyNumberFormat="1" applyFont="1" applyFill="1" applyBorder="1" applyAlignment="1">
      <alignment horizontal="center" vertical="center" wrapText="1"/>
    </xf>
    <xf numFmtId="40" fontId="4" fillId="0" borderId="10" xfId="1" applyNumberFormat="1" applyFont="1" applyBorder="1" applyAlignment="1">
      <alignment horizontal="right" vertical="center"/>
    </xf>
    <xf numFmtId="178" fontId="4" fillId="0" borderId="14" xfId="1" applyNumberFormat="1" applyFont="1" applyBorder="1" applyAlignment="1">
      <alignment vertical="center"/>
    </xf>
    <xf numFmtId="177" fontId="10" fillId="4" borderId="18" xfId="1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178" fontId="10" fillId="0" borderId="5" xfId="1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178" fontId="6" fillId="2" borderId="5" xfId="49" applyNumberFormat="1" applyFont="1" applyFill="1" applyBorder="1" applyAlignment="1">
      <alignment horizontal="right" vertical="center"/>
    </xf>
    <xf numFmtId="179" fontId="18" fillId="2" borderId="18" xfId="49" applyNumberFormat="1" applyFont="1" applyFill="1" applyBorder="1" applyAlignment="1">
      <alignment horizontal="center" vertical="center" wrapText="1"/>
    </xf>
    <xf numFmtId="9" fontId="19" fillId="6" borderId="5" xfId="0" applyNumberFormat="1" applyFont="1" applyFill="1" applyBorder="1" applyAlignment="1">
      <alignment horizontal="center" vertical="center"/>
    </xf>
    <xf numFmtId="178" fontId="20" fillId="7" borderId="5" xfId="49" applyNumberFormat="1" applyFont="1" applyFill="1" applyBorder="1" applyAlignment="1">
      <alignment horizontal="right" vertical="center"/>
    </xf>
    <xf numFmtId="0" fontId="21" fillId="0" borderId="21" xfId="0" applyFont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178" fontId="9" fillId="0" borderId="5" xfId="49" applyNumberFormat="1" applyFont="1" applyFill="1" applyBorder="1" applyAlignment="1">
      <alignment horizontal="right" vertical="center"/>
    </xf>
    <xf numFmtId="177" fontId="15" fillId="0" borderId="18" xfId="1" applyNumberFormat="1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/>
    </xf>
    <xf numFmtId="178" fontId="13" fillId="4" borderId="23" xfId="49" applyNumberFormat="1" applyFont="1" applyFill="1" applyBorder="1" applyAlignment="1">
      <alignment horizontal="right" vertical="center"/>
    </xf>
    <xf numFmtId="179" fontId="13" fillId="4" borderId="24" xfId="49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8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78" fontId="4" fillId="0" borderId="5" xfId="1" applyNumberFormat="1" applyFont="1" applyFill="1" applyBorder="1" applyAlignment="1">
      <alignment vertical="center"/>
    </xf>
    <xf numFmtId="0" fontId="8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8" fontId="9" fillId="5" borderId="2" xfId="49" applyNumberFormat="1" applyFont="1" applyFill="1" applyBorder="1" applyAlignment="1">
      <alignment horizontal="center" vertical="center"/>
    </xf>
    <xf numFmtId="178" fontId="4" fillId="0" borderId="5" xfId="1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178" fontId="10" fillId="0" borderId="2" xfId="1" applyNumberFormat="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177" fontId="4" fillId="0" borderId="2" xfId="1" applyNumberFormat="1" applyFont="1" applyFill="1" applyBorder="1" applyAlignment="1">
      <alignment vertical="center"/>
    </xf>
    <xf numFmtId="177" fontId="4" fillId="0" borderId="4" xfId="1" applyNumberFormat="1" applyFont="1" applyFill="1" applyBorder="1" applyAlignment="1">
      <alignment vertical="center"/>
    </xf>
    <xf numFmtId="177" fontId="4" fillId="0" borderId="2" xfId="1" applyNumberFormat="1" applyFont="1" applyFill="1" applyBorder="1" applyAlignment="1">
      <alignment horizontal="left" vertical="center"/>
    </xf>
    <xf numFmtId="177" fontId="4" fillId="0" borderId="4" xfId="1" applyNumberFormat="1" applyFont="1" applyFill="1" applyBorder="1" applyAlignment="1">
      <alignment horizontal="left" vertical="center"/>
    </xf>
    <xf numFmtId="178" fontId="10" fillId="0" borderId="4" xfId="1" applyNumberFormat="1" applyFont="1" applyBorder="1" applyAlignment="1">
      <alignment horizontal="center" vertical="center"/>
    </xf>
    <xf numFmtId="58" fontId="10" fillId="0" borderId="5" xfId="1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uyan@kuaishou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zhaojie@cct.c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qingque.cn/d/home/eZQDR-3BT2m1TwGYSwg_ZorJ8?identityId=23D3anandjQ#section=h.k1hast8sbpev" TargetMode="External"/><Relationship Id="rId1" Type="http://schemas.openxmlformats.org/officeDocument/2006/relationships/hyperlink" Target="mailto:xuyan@kuaishou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zoomScale="90" zoomScaleNormal="90" topLeftCell="A22" workbookViewId="0">
      <selection activeCell="E52" sqref="E52"/>
    </sheetView>
  </sheetViews>
  <sheetFormatPr defaultColWidth="13.3333333333333" defaultRowHeight="16.5"/>
  <cols>
    <col min="1" max="1" width="21.75" style="1" customWidth="1"/>
    <col min="2" max="2" width="43.25" style="1" customWidth="1"/>
    <col min="3" max="3" width="20.4166666666667" style="1" customWidth="1"/>
    <col min="4" max="4" width="13.3333333333333" style="2"/>
    <col min="5" max="5" width="7" style="2" customWidth="1"/>
    <col min="6" max="6" width="12.75" style="1" customWidth="1"/>
    <col min="7" max="7" width="10.25" style="1" customWidth="1"/>
    <col min="8" max="8" width="16.3333333333333" style="1" customWidth="1"/>
    <col min="9" max="9" width="14.4166666666667" style="1" customWidth="1"/>
    <col min="10" max="10" width="18.9166666666667" style="1" customWidth="1"/>
    <col min="11" max="11" width="50" style="3" customWidth="1"/>
    <col min="12" max="16384" width="13.3333333333333" style="1"/>
  </cols>
  <sheetData>
    <row r="1" ht="14" spans="1:11">
      <c r="A1" s="4" t="s">
        <v>0</v>
      </c>
      <c r="B1" s="5" t="s">
        <v>1</v>
      </c>
      <c r="C1" s="6"/>
      <c r="D1" s="6"/>
      <c r="E1" s="6"/>
      <c r="F1" s="7"/>
      <c r="G1" s="8" t="s">
        <v>2</v>
      </c>
      <c r="H1" s="5" t="s">
        <v>3</v>
      </c>
      <c r="I1" s="7"/>
      <c r="J1" s="76" t="s">
        <v>4</v>
      </c>
      <c r="K1" s="77"/>
    </row>
    <row r="2" ht="14" spans="1:11">
      <c r="A2" s="4" t="s">
        <v>5</v>
      </c>
      <c r="B2" s="5" t="s">
        <v>6</v>
      </c>
      <c r="C2" s="6"/>
      <c r="D2" s="6"/>
      <c r="E2" s="6"/>
      <c r="F2" s="7"/>
      <c r="G2" s="8" t="s">
        <v>7</v>
      </c>
      <c r="H2" s="5" t="s">
        <v>8</v>
      </c>
      <c r="I2" s="7"/>
      <c r="J2" s="76" t="s">
        <v>4</v>
      </c>
      <c r="K2" s="77"/>
    </row>
    <row r="3" ht="14.5" spans="1:11">
      <c r="A3" s="4" t="s">
        <v>9</v>
      </c>
      <c r="B3" s="9" t="s">
        <v>10</v>
      </c>
      <c r="C3" s="10" t="s">
        <v>11</v>
      </c>
      <c r="D3" s="11">
        <v>10</v>
      </c>
      <c r="E3" s="12"/>
      <c r="F3" s="13"/>
      <c r="G3" s="14" t="s">
        <v>12</v>
      </c>
      <c r="H3" s="15" t="s">
        <v>13</v>
      </c>
      <c r="I3" s="78"/>
      <c r="J3" s="20" t="s">
        <v>14</v>
      </c>
      <c r="K3" s="79" t="s">
        <v>15</v>
      </c>
    </row>
    <row r="4" ht="14" spans="1:11">
      <c r="A4" s="4" t="s">
        <v>16</v>
      </c>
      <c r="B4" s="16" t="s">
        <v>3</v>
      </c>
      <c r="C4" s="10" t="s">
        <v>17</v>
      </c>
      <c r="D4" s="17" t="s">
        <v>18</v>
      </c>
      <c r="E4" s="18"/>
      <c r="F4" s="19"/>
      <c r="G4" s="20" t="s">
        <v>4</v>
      </c>
      <c r="H4" s="21"/>
      <c r="I4" s="80">
        <v>13811830485</v>
      </c>
      <c r="J4" s="81"/>
      <c r="K4" s="82"/>
    </row>
    <row r="5" ht="14" spans="1:11">
      <c r="A5" s="22" t="s">
        <v>19</v>
      </c>
      <c r="B5" s="23"/>
      <c r="C5" s="23"/>
      <c r="D5" s="23"/>
      <c r="E5" s="23"/>
      <c r="F5" s="23"/>
      <c r="G5" s="23"/>
      <c r="H5" s="23"/>
      <c r="I5" s="23"/>
      <c r="J5" s="23"/>
      <c r="K5" s="83"/>
    </row>
    <row r="6" ht="14" spans="1:11">
      <c r="A6" s="24" t="s">
        <v>20</v>
      </c>
      <c r="B6" s="25"/>
      <c r="C6" s="26" t="s">
        <v>21</v>
      </c>
      <c r="D6" s="27" t="s">
        <v>22</v>
      </c>
      <c r="E6" s="28"/>
      <c r="F6" s="27" t="s">
        <v>23</v>
      </c>
      <c r="G6" s="28"/>
      <c r="H6" s="29" t="s">
        <v>24</v>
      </c>
      <c r="I6" s="84"/>
      <c r="J6" s="85" t="s">
        <v>25</v>
      </c>
      <c r="K6" s="86" t="s">
        <v>26</v>
      </c>
    </row>
    <row r="7" ht="14" spans="1:11">
      <c r="A7" s="30" t="s">
        <v>27</v>
      </c>
      <c r="B7" s="31" t="s">
        <v>28</v>
      </c>
      <c r="C7" s="32" t="s">
        <v>29</v>
      </c>
      <c r="D7" s="33">
        <v>10</v>
      </c>
      <c r="E7" s="34"/>
      <c r="F7" s="35" t="s">
        <v>30</v>
      </c>
      <c r="G7" s="36"/>
      <c r="H7" s="142">
        <v>4500</v>
      </c>
      <c r="I7" s="151"/>
      <c r="J7" s="88">
        <f>D7*H7</f>
        <v>45000</v>
      </c>
      <c r="K7" s="89" t="s">
        <v>31</v>
      </c>
    </row>
    <row r="8" ht="14" spans="1:11">
      <c r="A8" s="38" t="s">
        <v>32</v>
      </c>
      <c r="B8" s="39"/>
      <c r="C8" s="39"/>
      <c r="D8" s="39"/>
      <c r="E8" s="39"/>
      <c r="F8" s="39"/>
      <c r="G8" s="39"/>
      <c r="H8" s="39"/>
      <c r="I8" s="90"/>
      <c r="J8" s="139">
        <f>SUM(J7:J7)</f>
        <v>45000</v>
      </c>
      <c r="K8" s="92"/>
    </row>
    <row r="9" ht="30" customHeight="1" spans="1:11">
      <c r="A9" s="24" t="s">
        <v>20</v>
      </c>
      <c r="B9" s="25"/>
      <c r="C9" s="26" t="s">
        <v>33</v>
      </c>
      <c r="D9" s="27" t="s">
        <v>22</v>
      </c>
      <c r="E9" s="28"/>
      <c r="F9" s="27" t="s">
        <v>23</v>
      </c>
      <c r="G9" s="28"/>
      <c r="H9" s="27" t="s">
        <v>24</v>
      </c>
      <c r="I9" s="28"/>
      <c r="J9" s="85" t="s">
        <v>25</v>
      </c>
      <c r="K9" s="86" t="s">
        <v>26</v>
      </c>
    </row>
    <row r="10" ht="29" customHeight="1" spans="1:11">
      <c r="A10" s="143" t="s">
        <v>34</v>
      </c>
      <c r="B10" s="41" t="s">
        <v>35</v>
      </c>
      <c r="C10" s="32" t="s">
        <v>36</v>
      </c>
      <c r="D10" s="144">
        <v>4</v>
      </c>
      <c r="E10" s="145"/>
      <c r="F10" s="43" t="s">
        <v>37</v>
      </c>
      <c r="G10" s="43"/>
      <c r="H10" s="37">
        <v>1000</v>
      </c>
      <c r="I10" s="37" t="s">
        <v>38</v>
      </c>
      <c r="J10" s="93">
        <f>D10*H10</f>
        <v>4000</v>
      </c>
      <c r="K10" s="100" t="s">
        <v>39</v>
      </c>
    </row>
    <row r="11" ht="25.25" customHeight="1" spans="1:11">
      <c r="A11" s="146"/>
      <c r="B11" s="41" t="s">
        <v>40</v>
      </c>
      <c r="C11" s="32" t="s">
        <v>36</v>
      </c>
      <c r="D11" s="144">
        <v>2</v>
      </c>
      <c r="E11" s="145"/>
      <c r="F11" s="43" t="s">
        <v>41</v>
      </c>
      <c r="G11" s="43"/>
      <c r="H11" s="37">
        <v>3000</v>
      </c>
      <c r="I11" s="37" t="s">
        <v>38</v>
      </c>
      <c r="J11" s="93">
        <f>D11*H11</f>
        <v>6000</v>
      </c>
      <c r="K11" s="102" t="s">
        <v>42</v>
      </c>
    </row>
    <row r="12" ht="14" spans="1:11">
      <c r="A12" s="38" t="s">
        <v>32</v>
      </c>
      <c r="B12" s="39"/>
      <c r="C12" s="39"/>
      <c r="D12" s="39"/>
      <c r="E12" s="39"/>
      <c r="F12" s="39"/>
      <c r="G12" s="39"/>
      <c r="H12" s="39" t="s">
        <v>43</v>
      </c>
      <c r="I12" s="90"/>
      <c r="J12" s="91">
        <f>SUM(J10:J11)</f>
        <v>10000</v>
      </c>
      <c r="K12" s="92"/>
    </row>
    <row r="13" ht="14" spans="1:11">
      <c r="A13" s="24" t="s">
        <v>20</v>
      </c>
      <c r="B13" s="25"/>
      <c r="C13" s="26" t="s">
        <v>44</v>
      </c>
      <c r="D13" s="27" t="s">
        <v>22</v>
      </c>
      <c r="E13" s="28"/>
      <c r="F13" s="27" t="s">
        <v>23</v>
      </c>
      <c r="G13" s="28"/>
      <c r="H13" s="27" t="s">
        <v>24</v>
      </c>
      <c r="I13" s="28"/>
      <c r="J13" s="85" t="s">
        <v>25</v>
      </c>
      <c r="K13" s="86" t="s">
        <v>26</v>
      </c>
    </row>
    <row r="14" ht="14" spans="1:11">
      <c r="A14" s="30" t="s">
        <v>45</v>
      </c>
      <c r="B14" s="45" t="s">
        <v>46</v>
      </c>
      <c r="C14" s="45" t="s">
        <v>47</v>
      </c>
      <c r="D14" s="46">
        <v>10</v>
      </c>
      <c r="E14" s="45" t="s">
        <v>48</v>
      </c>
      <c r="F14" s="46">
        <v>3</v>
      </c>
      <c r="G14" s="45" t="s">
        <v>49</v>
      </c>
      <c r="H14" s="47">
        <v>1890</v>
      </c>
      <c r="I14" s="95" t="s">
        <v>38</v>
      </c>
      <c r="J14" s="88">
        <f>D14*F14*H14</f>
        <v>56700</v>
      </c>
      <c r="K14" s="96" t="s">
        <v>50</v>
      </c>
    </row>
    <row r="15" ht="14" spans="1:11">
      <c r="A15" s="38" t="s">
        <v>32</v>
      </c>
      <c r="B15" s="39"/>
      <c r="C15" s="39"/>
      <c r="D15" s="39"/>
      <c r="E15" s="39"/>
      <c r="F15" s="39"/>
      <c r="G15" s="39"/>
      <c r="H15" s="39"/>
      <c r="I15" s="90"/>
      <c r="J15" s="91">
        <f>SUM(J14:J14)</f>
        <v>56700</v>
      </c>
      <c r="K15" s="92"/>
    </row>
    <row r="16" ht="14" spans="1:11">
      <c r="A16" s="24" t="s">
        <v>20</v>
      </c>
      <c r="B16" s="25"/>
      <c r="C16" s="26" t="s">
        <v>51</v>
      </c>
      <c r="D16" s="27" t="s">
        <v>22</v>
      </c>
      <c r="E16" s="28"/>
      <c r="F16" s="27" t="s">
        <v>23</v>
      </c>
      <c r="G16" s="28"/>
      <c r="H16" s="27" t="s">
        <v>24</v>
      </c>
      <c r="I16" s="28"/>
      <c r="J16" s="85" t="s">
        <v>25</v>
      </c>
      <c r="K16" s="86" t="s">
        <v>26</v>
      </c>
    </row>
    <row r="17" ht="14" spans="1:11">
      <c r="A17" s="44" t="s">
        <v>52</v>
      </c>
      <c r="B17" s="32" t="s">
        <v>46</v>
      </c>
      <c r="C17" s="32" t="s">
        <v>53</v>
      </c>
      <c r="D17" s="147">
        <v>1</v>
      </c>
      <c r="E17" s="148"/>
      <c r="F17" s="50" t="s">
        <v>54</v>
      </c>
      <c r="G17" s="51"/>
      <c r="H17" s="47">
        <v>3000</v>
      </c>
      <c r="I17" s="95" t="s">
        <v>38</v>
      </c>
      <c r="J17" s="88">
        <f>D17*H17</f>
        <v>3000</v>
      </c>
      <c r="K17" s="97" t="s">
        <v>55</v>
      </c>
    </row>
    <row r="18" ht="18.65" customHeight="1" spans="1:11">
      <c r="A18" s="44"/>
      <c r="B18" s="32" t="s">
        <v>56</v>
      </c>
      <c r="C18" s="32" t="s">
        <v>57</v>
      </c>
      <c r="D18" s="149">
        <v>10</v>
      </c>
      <c r="E18" s="150"/>
      <c r="F18" s="50" t="s">
        <v>30</v>
      </c>
      <c r="G18" s="51"/>
      <c r="H18" s="47">
        <v>98</v>
      </c>
      <c r="I18" s="95" t="s">
        <v>38</v>
      </c>
      <c r="J18" s="88">
        <f>D18*H18</f>
        <v>980</v>
      </c>
      <c r="K18" s="152"/>
    </row>
    <row r="19" ht="14" spans="1:11">
      <c r="A19" s="38" t="s">
        <v>32</v>
      </c>
      <c r="B19" s="39"/>
      <c r="C19" s="39"/>
      <c r="D19" s="39"/>
      <c r="E19" s="39"/>
      <c r="F19" s="39"/>
      <c r="G19" s="39"/>
      <c r="H19" s="39"/>
      <c r="I19" s="90"/>
      <c r="J19" s="91">
        <f>SUM(J17:J18)</f>
        <v>3980</v>
      </c>
      <c r="K19" s="92"/>
    </row>
    <row r="20" ht="14" spans="1:11">
      <c r="A20" s="24" t="s">
        <v>20</v>
      </c>
      <c r="B20" s="25"/>
      <c r="C20" s="26" t="s">
        <v>51</v>
      </c>
      <c r="D20" s="27" t="s">
        <v>22</v>
      </c>
      <c r="E20" s="28"/>
      <c r="F20" s="27" t="s">
        <v>23</v>
      </c>
      <c r="G20" s="28"/>
      <c r="H20" s="27" t="s">
        <v>24</v>
      </c>
      <c r="I20" s="28"/>
      <c r="J20" s="85" t="s">
        <v>25</v>
      </c>
      <c r="K20" s="86" t="s">
        <v>26</v>
      </c>
    </row>
    <row r="21" ht="14" spans="1:11">
      <c r="A21" s="52" t="s">
        <v>58</v>
      </c>
      <c r="B21" s="53" t="s">
        <v>59</v>
      </c>
      <c r="C21" s="53" t="s">
        <v>60</v>
      </c>
      <c r="D21" s="48">
        <v>10</v>
      </c>
      <c r="E21" s="49"/>
      <c r="F21" s="48" t="s">
        <v>30</v>
      </c>
      <c r="G21" s="49"/>
      <c r="H21" s="47">
        <v>208</v>
      </c>
      <c r="I21" s="98" t="s">
        <v>38</v>
      </c>
      <c r="J21" s="37">
        <f>D21*H21</f>
        <v>2080</v>
      </c>
      <c r="K21" s="99" t="s">
        <v>61</v>
      </c>
    </row>
    <row r="22" ht="14" spans="1:11">
      <c r="A22" s="52"/>
      <c r="B22" s="53" t="s">
        <v>59</v>
      </c>
      <c r="C22" s="53" t="s">
        <v>60</v>
      </c>
      <c r="D22" s="48">
        <v>10</v>
      </c>
      <c r="E22" s="49"/>
      <c r="F22" s="48" t="s">
        <v>30</v>
      </c>
      <c r="G22" s="49"/>
      <c r="H22" s="47">
        <v>300</v>
      </c>
      <c r="I22" s="98" t="s">
        <v>38</v>
      </c>
      <c r="J22" s="37">
        <f>D22*H22</f>
        <v>3000</v>
      </c>
      <c r="K22" s="100" t="s">
        <v>62</v>
      </c>
    </row>
    <row r="23" ht="14" spans="1:11">
      <c r="A23" s="52"/>
      <c r="B23" s="54" t="s">
        <v>59</v>
      </c>
      <c r="C23" s="54" t="s">
        <v>63</v>
      </c>
      <c r="D23" s="33">
        <v>10</v>
      </c>
      <c r="E23" s="34"/>
      <c r="F23" s="33" t="s">
        <v>30</v>
      </c>
      <c r="G23" s="34"/>
      <c r="H23" s="55">
        <v>1000</v>
      </c>
      <c r="I23" s="101" t="s">
        <v>38</v>
      </c>
      <c r="J23" s="88">
        <f>D23*H23</f>
        <v>10000</v>
      </c>
      <c r="K23" s="102" t="s">
        <v>64</v>
      </c>
    </row>
    <row r="24" ht="26" spans="1:11">
      <c r="A24" s="52"/>
      <c r="B24" s="54" t="s">
        <v>59</v>
      </c>
      <c r="C24" s="54" t="s">
        <v>65</v>
      </c>
      <c r="D24" s="33">
        <v>30</v>
      </c>
      <c r="E24" s="34"/>
      <c r="F24" s="33" t="s">
        <v>30</v>
      </c>
      <c r="G24" s="34"/>
      <c r="H24" s="55">
        <v>300</v>
      </c>
      <c r="I24" s="101" t="s">
        <v>38</v>
      </c>
      <c r="J24" s="88">
        <f>D24*H24</f>
        <v>9000</v>
      </c>
      <c r="K24" s="103" t="s">
        <v>66</v>
      </c>
    </row>
    <row r="25" ht="14" spans="1:11">
      <c r="A25" s="38" t="s">
        <v>32</v>
      </c>
      <c r="B25" s="39"/>
      <c r="C25" s="39"/>
      <c r="D25" s="39"/>
      <c r="E25" s="39"/>
      <c r="F25" s="39"/>
      <c r="G25" s="39"/>
      <c r="H25" s="39" t="s">
        <v>43</v>
      </c>
      <c r="I25" s="90"/>
      <c r="J25" s="91">
        <f>SUM(J21:J24)</f>
        <v>24080</v>
      </c>
      <c r="K25" s="92"/>
    </row>
    <row r="26" ht="14" spans="1:11">
      <c r="A26" s="24" t="s">
        <v>20</v>
      </c>
      <c r="B26" s="25"/>
      <c r="C26" s="26" t="s">
        <v>51</v>
      </c>
      <c r="D26" s="27" t="s">
        <v>22</v>
      </c>
      <c r="E26" s="28"/>
      <c r="F26" s="27" t="s">
        <v>23</v>
      </c>
      <c r="G26" s="28"/>
      <c r="H26" s="27" t="s">
        <v>24</v>
      </c>
      <c r="I26" s="28"/>
      <c r="J26" s="85" t="s">
        <v>25</v>
      </c>
      <c r="K26" s="86" t="s">
        <v>26</v>
      </c>
    </row>
    <row r="27" ht="14" spans="1:11">
      <c r="A27" s="56" t="s">
        <v>67</v>
      </c>
      <c r="B27" s="54" t="s">
        <v>68</v>
      </c>
      <c r="C27" s="32" t="s">
        <v>67</v>
      </c>
      <c r="D27" s="33">
        <v>10</v>
      </c>
      <c r="E27" s="34"/>
      <c r="F27" s="33" t="s">
        <v>30</v>
      </c>
      <c r="G27" s="34"/>
      <c r="H27" s="57">
        <v>60</v>
      </c>
      <c r="I27" s="104" t="s">
        <v>38</v>
      </c>
      <c r="J27" s="105">
        <f>H27*D27</f>
        <v>600</v>
      </c>
      <c r="K27" s="106" t="s">
        <v>69</v>
      </c>
    </row>
    <row r="28" ht="14" spans="1:11">
      <c r="A28" s="38" t="s">
        <v>32</v>
      </c>
      <c r="B28" s="39"/>
      <c r="C28" s="39"/>
      <c r="D28" s="39"/>
      <c r="E28" s="39"/>
      <c r="F28" s="39"/>
      <c r="G28" s="39"/>
      <c r="H28" s="39" t="s">
        <v>43</v>
      </c>
      <c r="I28" s="90"/>
      <c r="J28" s="91">
        <f>SUM(J27:J27)</f>
        <v>600</v>
      </c>
      <c r="K28" s="92"/>
    </row>
    <row r="29" ht="14" spans="1:11">
      <c r="A29" s="24" t="s">
        <v>20</v>
      </c>
      <c r="B29" s="25"/>
      <c r="C29" s="26" t="s">
        <v>51</v>
      </c>
      <c r="D29" s="27" t="s">
        <v>22</v>
      </c>
      <c r="E29" s="28"/>
      <c r="F29" s="27" t="s">
        <v>23</v>
      </c>
      <c r="G29" s="28"/>
      <c r="H29" s="27" t="s">
        <v>24</v>
      </c>
      <c r="I29" s="28"/>
      <c r="J29" s="85" t="s">
        <v>25</v>
      </c>
      <c r="K29" s="86" t="s">
        <v>26</v>
      </c>
    </row>
    <row r="30" ht="14" spans="1:11">
      <c r="A30" s="58" t="s">
        <v>70</v>
      </c>
      <c r="B30" s="59" t="s">
        <v>71</v>
      </c>
      <c r="C30" s="60" t="s">
        <v>72</v>
      </c>
      <c r="D30" s="33">
        <v>10</v>
      </c>
      <c r="E30" s="34"/>
      <c r="F30" s="35" t="s">
        <v>73</v>
      </c>
      <c r="G30" s="36"/>
      <c r="H30" s="37">
        <v>1000</v>
      </c>
      <c r="I30" s="107" t="s">
        <v>38</v>
      </c>
      <c r="J30" s="108">
        <f>D30*H30</f>
        <v>10000</v>
      </c>
      <c r="K30" s="89" t="s">
        <v>74</v>
      </c>
    </row>
    <row r="31" ht="18" customHeight="1" spans="1:11">
      <c r="A31" s="61"/>
      <c r="B31" s="59" t="s">
        <v>75</v>
      </c>
      <c r="C31" s="60" t="s">
        <v>72</v>
      </c>
      <c r="D31" s="33">
        <v>1</v>
      </c>
      <c r="E31" s="34"/>
      <c r="F31" s="35" t="s">
        <v>76</v>
      </c>
      <c r="G31" s="36"/>
      <c r="H31" s="37">
        <v>1500</v>
      </c>
      <c r="I31" s="107" t="s">
        <v>38</v>
      </c>
      <c r="J31" s="108">
        <f>D31*H31</f>
        <v>1500</v>
      </c>
      <c r="K31" s="109" t="s">
        <v>77</v>
      </c>
    </row>
    <row r="32" ht="14" spans="1:11">
      <c r="A32" s="38" t="s">
        <v>32</v>
      </c>
      <c r="B32" s="39"/>
      <c r="C32" s="39"/>
      <c r="D32" s="39"/>
      <c r="E32" s="39"/>
      <c r="F32" s="39"/>
      <c r="G32" s="39"/>
      <c r="H32" s="39"/>
      <c r="I32" s="90"/>
      <c r="J32" s="91">
        <f>SUM(J30:J31)</f>
        <v>11500</v>
      </c>
      <c r="K32" s="92"/>
    </row>
    <row r="33" ht="14" spans="1:11">
      <c r="A33" s="24" t="s">
        <v>20</v>
      </c>
      <c r="B33" s="25"/>
      <c r="C33" s="26" t="s">
        <v>51</v>
      </c>
      <c r="D33" s="27" t="s">
        <v>22</v>
      </c>
      <c r="E33" s="28"/>
      <c r="F33" s="27" t="s">
        <v>23</v>
      </c>
      <c r="G33" s="28"/>
      <c r="H33" s="27" t="s">
        <v>24</v>
      </c>
      <c r="I33" s="28"/>
      <c r="J33" s="85" t="s">
        <v>25</v>
      </c>
      <c r="K33" s="86" t="s">
        <v>26</v>
      </c>
    </row>
    <row r="34" ht="26" spans="1:11">
      <c r="A34" s="62"/>
      <c r="B34" s="54" t="s">
        <v>78</v>
      </c>
      <c r="C34" s="60" t="s">
        <v>79</v>
      </c>
      <c r="D34" s="33">
        <v>8</v>
      </c>
      <c r="E34" s="34"/>
      <c r="F34" s="33" t="s">
        <v>30</v>
      </c>
      <c r="G34" s="34"/>
      <c r="H34" s="37">
        <v>800</v>
      </c>
      <c r="I34" s="95" t="s">
        <v>38</v>
      </c>
      <c r="J34" s="93">
        <f t="shared" ref="J34:J39" si="0">H34*D34</f>
        <v>6400</v>
      </c>
      <c r="K34" s="102" t="s">
        <v>80</v>
      </c>
    </row>
    <row r="35" ht="14" spans="1:11">
      <c r="A35" s="62"/>
      <c r="B35" s="54" t="s">
        <v>81</v>
      </c>
      <c r="C35" s="60" t="s">
        <v>79</v>
      </c>
      <c r="D35" s="33">
        <v>1</v>
      </c>
      <c r="E35" s="34"/>
      <c r="F35" s="33" t="s">
        <v>30</v>
      </c>
      <c r="G35" s="34"/>
      <c r="H35" s="37">
        <v>3000</v>
      </c>
      <c r="I35" s="95" t="s">
        <v>38</v>
      </c>
      <c r="J35" s="93">
        <f t="shared" si="0"/>
        <v>3000</v>
      </c>
      <c r="K35" s="102"/>
    </row>
    <row r="36" ht="14.5" spans="1:11">
      <c r="A36" s="63" t="s">
        <v>82</v>
      </c>
      <c r="B36" s="54" t="s">
        <v>83</v>
      </c>
      <c r="C36" s="60" t="s">
        <v>84</v>
      </c>
      <c r="D36" s="33">
        <v>8</v>
      </c>
      <c r="E36" s="34"/>
      <c r="F36" s="33" t="s">
        <v>30</v>
      </c>
      <c r="G36" s="34"/>
      <c r="H36" s="37">
        <v>100</v>
      </c>
      <c r="I36" s="95" t="s">
        <v>38</v>
      </c>
      <c r="J36" s="93">
        <f t="shared" si="0"/>
        <v>800</v>
      </c>
      <c r="K36" s="110" t="s">
        <v>85</v>
      </c>
    </row>
    <row r="37" ht="14.5" spans="1:11">
      <c r="A37" s="63"/>
      <c r="B37" s="54" t="s">
        <v>86</v>
      </c>
      <c r="C37" s="60" t="s">
        <v>84</v>
      </c>
      <c r="D37" s="33">
        <v>1</v>
      </c>
      <c r="E37" s="34"/>
      <c r="F37" s="33" t="s">
        <v>30</v>
      </c>
      <c r="G37" s="34"/>
      <c r="H37" s="37">
        <v>5700</v>
      </c>
      <c r="I37" s="95" t="s">
        <v>38</v>
      </c>
      <c r="J37" s="93">
        <f t="shared" si="0"/>
        <v>5700</v>
      </c>
      <c r="K37" s="110" t="s">
        <v>87</v>
      </c>
    </row>
    <row r="38" ht="14.5" spans="1:11">
      <c r="A38" s="63"/>
      <c r="B38" s="54" t="s">
        <v>88</v>
      </c>
      <c r="C38" s="60" t="s">
        <v>84</v>
      </c>
      <c r="D38" s="33">
        <v>3</v>
      </c>
      <c r="E38" s="34"/>
      <c r="F38" s="33" t="s">
        <v>30</v>
      </c>
      <c r="G38" s="34"/>
      <c r="H38" s="37">
        <v>500</v>
      </c>
      <c r="I38" s="95" t="s">
        <v>38</v>
      </c>
      <c r="J38" s="93">
        <f t="shared" si="0"/>
        <v>1500</v>
      </c>
      <c r="K38" s="110" t="s">
        <v>89</v>
      </c>
    </row>
    <row r="39" ht="14.5" spans="1:11">
      <c r="A39" s="63"/>
      <c r="B39" s="54" t="s">
        <v>90</v>
      </c>
      <c r="C39" s="60" t="s">
        <v>84</v>
      </c>
      <c r="D39" s="33">
        <v>8</v>
      </c>
      <c r="E39" s="34"/>
      <c r="F39" s="33" t="s">
        <v>30</v>
      </c>
      <c r="G39" s="34"/>
      <c r="H39" s="37">
        <v>100</v>
      </c>
      <c r="I39" s="95" t="s">
        <v>38</v>
      </c>
      <c r="J39" s="93">
        <f t="shared" si="0"/>
        <v>800</v>
      </c>
      <c r="K39" s="110" t="s">
        <v>91</v>
      </c>
    </row>
    <row r="40" ht="14" spans="1:11">
      <c r="A40" s="38" t="s">
        <v>32</v>
      </c>
      <c r="B40" s="39"/>
      <c r="C40" s="39"/>
      <c r="D40" s="39"/>
      <c r="E40" s="39"/>
      <c r="F40" s="39"/>
      <c r="G40" s="39"/>
      <c r="H40" s="39" t="s">
        <v>43</v>
      </c>
      <c r="I40" s="90"/>
      <c r="J40" s="91">
        <f>SUM(J34:J39)</f>
        <v>18200</v>
      </c>
      <c r="K40" s="92"/>
    </row>
    <row r="41" ht="14" spans="1:11">
      <c r="A41" s="24" t="s">
        <v>20</v>
      </c>
      <c r="B41" s="25"/>
      <c r="C41" s="26" t="s">
        <v>51</v>
      </c>
      <c r="D41" s="27" t="s">
        <v>22</v>
      </c>
      <c r="E41" s="28"/>
      <c r="F41" s="27" t="s">
        <v>23</v>
      </c>
      <c r="G41" s="28"/>
      <c r="H41" s="27" t="s">
        <v>24</v>
      </c>
      <c r="I41" s="28"/>
      <c r="J41" s="85" t="s">
        <v>25</v>
      </c>
      <c r="K41" s="86" t="s">
        <v>26</v>
      </c>
    </row>
    <row r="42" ht="14" spans="1:11">
      <c r="A42" s="52" t="s">
        <v>92</v>
      </c>
      <c r="B42" s="54" t="s">
        <v>93</v>
      </c>
      <c r="C42" s="32" t="s">
        <v>84</v>
      </c>
      <c r="D42" s="54">
        <v>1</v>
      </c>
      <c r="E42" s="32"/>
      <c r="F42" s="54" t="s">
        <v>94</v>
      </c>
      <c r="G42" s="32"/>
      <c r="H42" s="65">
        <v>10000</v>
      </c>
      <c r="I42" s="111" t="s">
        <v>38</v>
      </c>
      <c r="J42" s="88">
        <f>D42*H42</f>
        <v>10000</v>
      </c>
      <c r="K42" s="103"/>
    </row>
    <row r="43" ht="14" spans="1:11">
      <c r="A43" s="52"/>
      <c r="B43" s="54" t="s">
        <v>95</v>
      </c>
      <c r="C43" s="32" t="s">
        <v>84</v>
      </c>
      <c r="D43" s="54">
        <v>10</v>
      </c>
      <c r="E43" s="32"/>
      <c r="F43" s="54" t="s">
        <v>30</v>
      </c>
      <c r="G43" s="32"/>
      <c r="H43" s="65">
        <v>80</v>
      </c>
      <c r="I43" s="111" t="s">
        <v>38</v>
      </c>
      <c r="J43" s="88">
        <f>D43*H43</f>
        <v>800</v>
      </c>
      <c r="K43" s="103" t="s">
        <v>96</v>
      </c>
    </row>
    <row r="44" ht="14" spans="1:11">
      <c r="A44" s="52"/>
      <c r="B44" s="54" t="s">
        <v>97</v>
      </c>
      <c r="C44" s="32" t="s">
        <v>84</v>
      </c>
      <c r="D44" s="54">
        <v>10</v>
      </c>
      <c r="E44" s="32"/>
      <c r="F44" s="54" t="s">
        <v>30</v>
      </c>
      <c r="G44" s="32"/>
      <c r="H44" s="67">
        <v>950</v>
      </c>
      <c r="I44" s="111" t="s">
        <v>38</v>
      </c>
      <c r="J44" s="88">
        <f>D44*H44</f>
        <v>9500</v>
      </c>
      <c r="K44" s="103" t="s">
        <v>98</v>
      </c>
    </row>
    <row r="45" ht="14" spans="1:11">
      <c r="A45" s="38" t="s">
        <v>32</v>
      </c>
      <c r="B45" s="39"/>
      <c r="C45" s="39"/>
      <c r="D45" s="39"/>
      <c r="E45" s="39"/>
      <c r="F45" s="39"/>
      <c r="G45" s="39"/>
      <c r="H45" s="39" t="s">
        <v>43</v>
      </c>
      <c r="I45" s="90"/>
      <c r="J45" s="91">
        <f>SUM(J42:J44)</f>
        <v>20300</v>
      </c>
      <c r="K45" s="92"/>
    </row>
    <row r="46" ht="14" spans="1:11">
      <c r="A46" s="68" t="s">
        <v>99</v>
      </c>
      <c r="B46" s="69"/>
      <c r="C46" s="69"/>
      <c r="D46" s="69"/>
      <c r="E46" s="69"/>
      <c r="F46" s="69"/>
      <c r="G46" s="69"/>
      <c r="H46" s="69"/>
      <c r="I46" s="112"/>
      <c r="J46" s="113">
        <f>J8+J12+J15+J19+J25+J28+J32+J40+J45</f>
        <v>190360</v>
      </c>
      <c r="K46" s="114"/>
    </row>
    <row r="47" ht="17" customHeight="1" spans="1:11">
      <c r="A47" s="70" t="s">
        <v>100</v>
      </c>
      <c r="B47" s="70"/>
      <c r="C47" s="70"/>
      <c r="D47" s="70"/>
      <c r="E47" s="70"/>
      <c r="F47" s="70"/>
      <c r="G47" s="70"/>
      <c r="H47" s="70"/>
      <c r="I47" s="115">
        <v>0.06</v>
      </c>
      <c r="J47" s="116">
        <f>J46*I47</f>
        <v>11421.6</v>
      </c>
      <c r="K47" s="117"/>
    </row>
    <row r="48" ht="14" spans="1:11">
      <c r="A48" s="71" t="s">
        <v>101</v>
      </c>
      <c r="B48" s="72"/>
      <c r="C48" s="72"/>
      <c r="D48" s="72"/>
      <c r="E48" s="72"/>
      <c r="F48" s="72"/>
      <c r="G48" s="72"/>
      <c r="H48" s="72"/>
      <c r="I48" s="118"/>
      <c r="J48" s="119">
        <f>(J46+J47)*6%</f>
        <v>12106.896</v>
      </c>
      <c r="K48" s="120"/>
    </row>
    <row r="49" ht="17.25" spans="1:11">
      <c r="A49" s="73" t="s">
        <v>102</v>
      </c>
      <c r="B49" s="74"/>
      <c r="C49" s="74"/>
      <c r="D49" s="74"/>
      <c r="E49" s="74"/>
      <c r="F49" s="74"/>
      <c r="G49" s="74"/>
      <c r="H49" s="74"/>
      <c r="I49" s="121"/>
      <c r="J49" s="122">
        <f>SUM(J46:J48)</f>
        <v>213888.496</v>
      </c>
      <c r="K49" s="123"/>
    </row>
  </sheetData>
  <mergeCells count="103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H7:I7"/>
    <mergeCell ref="A8:I8"/>
    <mergeCell ref="A9:B9"/>
    <mergeCell ref="D9:E9"/>
    <mergeCell ref="F9:G9"/>
    <mergeCell ref="H9:I9"/>
    <mergeCell ref="D10:E10"/>
    <mergeCell ref="F10:G10"/>
    <mergeCell ref="D11:E11"/>
    <mergeCell ref="F11:G11"/>
    <mergeCell ref="A12:I12"/>
    <mergeCell ref="A13:B13"/>
    <mergeCell ref="D13:E13"/>
    <mergeCell ref="F13:G13"/>
    <mergeCell ref="H13:I13"/>
    <mergeCell ref="A15:I15"/>
    <mergeCell ref="A16:B16"/>
    <mergeCell ref="D16:E16"/>
    <mergeCell ref="F16:G16"/>
    <mergeCell ref="H16:I16"/>
    <mergeCell ref="D17:E17"/>
    <mergeCell ref="F17:G17"/>
    <mergeCell ref="D18:E18"/>
    <mergeCell ref="F18:G18"/>
    <mergeCell ref="A19:I19"/>
    <mergeCell ref="A20:B20"/>
    <mergeCell ref="D20:E20"/>
    <mergeCell ref="F20:G20"/>
    <mergeCell ref="H20:I20"/>
    <mergeCell ref="D21:E21"/>
    <mergeCell ref="F21:G21"/>
    <mergeCell ref="D22:E22"/>
    <mergeCell ref="F22:G22"/>
    <mergeCell ref="D23:E23"/>
    <mergeCell ref="F23:G23"/>
    <mergeCell ref="D24:E24"/>
    <mergeCell ref="F24:G24"/>
    <mergeCell ref="A25:I25"/>
    <mergeCell ref="A26:B26"/>
    <mergeCell ref="D26:E26"/>
    <mergeCell ref="F26:G26"/>
    <mergeCell ref="H26:I26"/>
    <mergeCell ref="D27:E27"/>
    <mergeCell ref="F27:G27"/>
    <mergeCell ref="A28:I28"/>
    <mergeCell ref="A29:B29"/>
    <mergeCell ref="D29:E29"/>
    <mergeCell ref="F29:G29"/>
    <mergeCell ref="H29:I29"/>
    <mergeCell ref="D30:E30"/>
    <mergeCell ref="F30:G30"/>
    <mergeCell ref="D31:E31"/>
    <mergeCell ref="F31:G31"/>
    <mergeCell ref="A32:I32"/>
    <mergeCell ref="A33:B33"/>
    <mergeCell ref="D33:E33"/>
    <mergeCell ref="F33:G33"/>
    <mergeCell ref="H33:I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A40:I40"/>
    <mergeCell ref="A41:B41"/>
    <mergeCell ref="D41:E41"/>
    <mergeCell ref="F41:G41"/>
    <mergeCell ref="H41:I41"/>
    <mergeCell ref="A45:I45"/>
    <mergeCell ref="A46:I46"/>
    <mergeCell ref="A47:H47"/>
    <mergeCell ref="A48:I48"/>
    <mergeCell ref="A49:I49"/>
    <mergeCell ref="A10:A11"/>
    <mergeCell ref="A17:A18"/>
    <mergeCell ref="A21:A24"/>
    <mergeCell ref="A30:A31"/>
    <mergeCell ref="A34:A35"/>
    <mergeCell ref="A36:A39"/>
    <mergeCell ref="A42:A44"/>
  </mergeCells>
  <dataValidations count="8">
    <dataValidation type="list" allowBlank="1" showInputMessage="1" showErrorMessage="1" sqref="C7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4">
      <formula1>"高级大床,高级双床,豪华大床,豪华双床,行政大床,行政双床,小套房,加床,加餐,WIFI,单人房差,其他"</formula1>
    </dataValidation>
    <dataValidation type="list" allowBlank="1" showInputMessage="1" showErrorMessage="1" sqref="C27">
      <formula1>"签证服务费,旅游签证,商务签证,保险,其他"</formula1>
    </dataValidation>
    <dataValidation type="list" allowBlank="1" showInputMessage="1" showErrorMessage="1" sqref="C10:C11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:C18">
      <formula1>"半日场租,全天场租,半天会议包价,全天会议包价,进场费,茶歇,投影仪,其他"</formula1>
    </dataValidation>
    <dataValidation type="list" allowBlank="1" showInputMessage="1" showErrorMessage="1" sqref="C21:C24">
      <formula1>"酒店早餐,自助午餐,围桌午餐,自助晚餐,围桌晚餐,鸡尾酒会,酒水,特色餐,其他"</formula1>
    </dataValidation>
    <dataValidation type="list" allowBlank="1" showInputMessage="1" showErrorMessage="1" sqref="C30:C31">
      <formula1>"工作人员,餐费,住宿,交通,通信费,导游超时费,其他,物料"</formula1>
    </dataValidation>
    <dataValidation type="list" allowBlank="1" showInputMessage="1" showErrorMessage="1" sqref="C34:C39">
      <formula1>"工作人员,餐费,住宿,交通,通信费,导游超时费,其他"</formula1>
    </dataValidation>
  </dataValidations>
  <hyperlinks>
    <hyperlink ref="D4" r:id="rId1" display="xuyan@kuaishou.com" tooltip="mailto:xuyan@kuaishou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zoomScale="80" zoomScaleNormal="80" workbookViewId="0">
      <selection activeCell="I92" sqref="I92"/>
    </sheetView>
  </sheetViews>
  <sheetFormatPr defaultColWidth="13.3333333333333" defaultRowHeight="16.5"/>
  <cols>
    <col min="1" max="1" width="21.75" style="1" customWidth="1"/>
    <col min="2" max="2" width="33.75" style="1" customWidth="1"/>
    <col min="3" max="3" width="20.4166666666667" style="1" customWidth="1"/>
    <col min="4" max="4" width="13.3333333333333" style="2"/>
    <col min="5" max="5" width="7" style="2" customWidth="1"/>
    <col min="6" max="6" width="12.75" style="1" customWidth="1"/>
    <col min="7" max="7" width="10.25" style="1" customWidth="1"/>
    <col min="8" max="8" width="16.3333333333333" style="1" customWidth="1"/>
    <col min="9" max="9" width="14.4166666666667" style="1" customWidth="1"/>
    <col min="10" max="10" width="18.9166666666667" style="1" customWidth="1"/>
    <col min="11" max="11" width="46.6666666666667" style="3" customWidth="1"/>
    <col min="12" max="16384" width="13.3333333333333" style="1"/>
  </cols>
  <sheetData>
    <row r="1" ht="14" spans="1:11">
      <c r="A1" s="4" t="s">
        <v>0</v>
      </c>
      <c r="B1" s="5" t="s">
        <v>103</v>
      </c>
      <c r="C1" s="6"/>
      <c r="D1" s="6"/>
      <c r="E1" s="6"/>
      <c r="F1" s="7"/>
      <c r="G1" s="8" t="s">
        <v>2</v>
      </c>
      <c r="H1" s="5" t="s">
        <v>104</v>
      </c>
      <c r="I1" s="7"/>
      <c r="J1" s="76" t="s">
        <v>4</v>
      </c>
      <c r="K1" s="77">
        <v>13681064771</v>
      </c>
    </row>
    <row r="2" ht="14" spans="1:11">
      <c r="A2" s="4" t="s">
        <v>5</v>
      </c>
      <c r="B2" s="5" t="s">
        <v>105</v>
      </c>
      <c r="C2" s="6"/>
      <c r="D2" s="6"/>
      <c r="E2" s="6"/>
      <c r="F2" s="7"/>
      <c r="G2" s="8" t="s">
        <v>7</v>
      </c>
      <c r="H2" s="5" t="s">
        <v>106</v>
      </c>
      <c r="I2" s="7"/>
      <c r="J2" s="76" t="s">
        <v>4</v>
      </c>
      <c r="K2" s="77"/>
    </row>
    <row r="3" ht="14.5" spans="1:11">
      <c r="A3" s="4" t="s">
        <v>9</v>
      </c>
      <c r="B3" s="9" t="s">
        <v>107</v>
      </c>
      <c r="C3" s="10" t="s">
        <v>11</v>
      </c>
      <c r="D3" s="11">
        <v>30</v>
      </c>
      <c r="E3" s="12"/>
      <c r="F3" s="13"/>
      <c r="G3" s="14" t="s">
        <v>12</v>
      </c>
      <c r="H3" s="15" t="s">
        <v>108</v>
      </c>
      <c r="I3" s="78"/>
      <c r="J3" s="20" t="s">
        <v>14</v>
      </c>
      <c r="K3" s="79"/>
    </row>
    <row r="4" ht="14" spans="1:11">
      <c r="A4" s="4" t="s">
        <v>16</v>
      </c>
      <c r="B4" s="16" t="s">
        <v>3</v>
      </c>
      <c r="C4" s="10" t="s">
        <v>17</v>
      </c>
      <c r="D4" s="17" t="s">
        <v>109</v>
      </c>
      <c r="E4" s="18"/>
      <c r="F4" s="19"/>
      <c r="G4" s="20" t="s">
        <v>4</v>
      </c>
      <c r="H4" s="21"/>
      <c r="I4" s="80">
        <v>13811830485</v>
      </c>
      <c r="J4" s="81"/>
      <c r="K4" s="82"/>
    </row>
    <row r="5" ht="14" spans="1:11">
      <c r="A5" s="22" t="s">
        <v>19</v>
      </c>
      <c r="B5" s="23"/>
      <c r="C5" s="23"/>
      <c r="D5" s="23"/>
      <c r="E5" s="23"/>
      <c r="F5" s="23"/>
      <c r="G5" s="23"/>
      <c r="H5" s="23"/>
      <c r="I5" s="23"/>
      <c r="J5" s="23"/>
      <c r="K5" s="83"/>
    </row>
    <row r="6" ht="14" spans="1:11">
      <c r="A6" s="24" t="s">
        <v>20</v>
      </c>
      <c r="B6" s="25"/>
      <c r="C6" s="26" t="s">
        <v>21</v>
      </c>
      <c r="D6" s="27" t="s">
        <v>22</v>
      </c>
      <c r="E6" s="28"/>
      <c r="F6" s="27" t="s">
        <v>23</v>
      </c>
      <c r="G6" s="28"/>
      <c r="H6" s="29" t="s">
        <v>24</v>
      </c>
      <c r="I6" s="84"/>
      <c r="J6" s="85" t="s">
        <v>25</v>
      </c>
      <c r="K6" s="86" t="s">
        <v>26</v>
      </c>
    </row>
    <row r="7" spans="1:11">
      <c r="A7" s="30" t="s">
        <v>27</v>
      </c>
      <c r="B7" s="31" t="s">
        <v>110</v>
      </c>
      <c r="C7" s="32" t="s">
        <v>29</v>
      </c>
      <c r="D7" s="33">
        <v>24</v>
      </c>
      <c r="E7" s="34"/>
      <c r="F7" s="35" t="s">
        <v>30</v>
      </c>
      <c r="G7" s="36"/>
      <c r="H7" s="37">
        <v>7000</v>
      </c>
      <c r="I7" s="87" t="s">
        <v>38</v>
      </c>
      <c r="J7" s="88">
        <f>D7*H7</f>
        <v>168000</v>
      </c>
      <c r="K7" s="89" t="s">
        <v>31</v>
      </c>
    </row>
    <row r="8" spans="1:11">
      <c r="A8" s="38">
        <v>25</v>
      </c>
      <c r="B8" s="39"/>
      <c r="C8" s="39"/>
      <c r="D8" s="39"/>
      <c r="E8" s="39"/>
      <c r="F8" s="39"/>
      <c r="G8" s="39"/>
      <c r="H8" s="39"/>
      <c r="I8" s="90"/>
      <c r="J8" s="139">
        <f>SUM(J7:J7)</f>
        <v>168000</v>
      </c>
      <c r="K8" s="92"/>
    </row>
    <row r="9" ht="30" customHeight="1" spans="1:11">
      <c r="A9" s="24" t="s">
        <v>20</v>
      </c>
      <c r="B9" s="25"/>
      <c r="C9" s="26" t="s">
        <v>33</v>
      </c>
      <c r="D9" s="27" t="s">
        <v>22</v>
      </c>
      <c r="E9" s="28"/>
      <c r="F9" s="27" t="s">
        <v>23</v>
      </c>
      <c r="G9" s="28"/>
      <c r="H9" s="27" t="s">
        <v>24</v>
      </c>
      <c r="I9" s="28"/>
      <c r="J9" s="85" t="s">
        <v>25</v>
      </c>
      <c r="K9" s="86" t="s">
        <v>26</v>
      </c>
    </row>
    <row r="10" ht="25.25" customHeight="1" spans="1:11">
      <c r="A10" s="125" t="s">
        <v>34</v>
      </c>
      <c r="B10" s="126" t="s">
        <v>40</v>
      </c>
      <c r="C10" s="32" t="s">
        <v>111</v>
      </c>
      <c r="D10" s="127">
        <v>2</v>
      </c>
      <c r="E10" s="127"/>
      <c r="F10" s="43" t="s">
        <v>112</v>
      </c>
      <c r="G10" s="43"/>
      <c r="H10" s="128">
        <v>3500</v>
      </c>
      <c r="I10" s="140" t="s">
        <v>38</v>
      </c>
      <c r="J10" s="140">
        <f t="shared" ref="J10:J19" si="0">D10*H10</f>
        <v>7000</v>
      </c>
      <c r="K10" s="89" t="s">
        <v>113</v>
      </c>
    </row>
    <row r="11" ht="26" spans="1:11">
      <c r="A11" s="129"/>
      <c r="B11" s="126" t="s">
        <v>40</v>
      </c>
      <c r="C11" s="32" t="s">
        <v>114</v>
      </c>
      <c r="D11" s="130">
        <v>4</v>
      </c>
      <c r="E11" s="131"/>
      <c r="F11" s="43" t="s">
        <v>112</v>
      </c>
      <c r="G11" s="43"/>
      <c r="H11" s="128">
        <v>1500</v>
      </c>
      <c r="I11" s="140" t="s">
        <v>38</v>
      </c>
      <c r="J11" s="140">
        <f t="shared" si="0"/>
        <v>6000</v>
      </c>
      <c r="K11" s="89" t="s">
        <v>115</v>
      </c>
    </row>
    <row r="12" ht="26" spans="1:11">
      <c r="A12" s="129"/>
      <c r="B12" s="126" t="s">
        <v>40</v>
      </c>
      <c r="C12" s="32" t="s">
        <v>116</v>
      </c>
      <c r="D12" s="130">
        <v>1</v>
      </c>
      <c r="E12" s="131"/>
      <c r="F12" s="43" t="s">
        <v>112</v>
      </c>
      <c r="G12" s="43"/>
      <c r="H12" s="128">
        <v>1100</v>
      </c>
      <c r="I12" s="140" t="s">
        <v>38</v>
      </c>
      <c r="J12" s="140">
        <f t="shared" si="0"/>
        <v>1100</v>
      </c>
      <c r="K12" s="89" t="s">
        <v>117</v>
      </c>
    </row>
    <row r="13" ht="26" spans="1:11">
      <c r="A13" s="129"/>
      <c r="B13" s="126" t="s">
        <v>118</v>
      </c>
      <c r="C13" s="32" t="s">
        <v>36</v>
      </c>
      <c r="D13" s="130">
        <v>1</v>
      </c>
      <c r="E13" s="131"/>
      <c r="F13" s="43" t="s">
        <v>112</v>
      </c>
      <c r="G13" s="43"/>
      <c r="H13" s="128">
        <v>1250</v>
      </c>
      <c r="I13" s="140" t="s">
        <v>38</v>
      </c>
      <c r="J13" s="140">
        <f t="shared" si="0"/>
        <v>1250</v>
      </c>
      <c r="K13" s="89" t="s">
        <v>119</v>
      </c>
    </row>
    <row r="14" ht="26" spans="1:11">
      <c r="A14" s="129"/>
      <c r="B14" s="126" t="s">
        <v>118</v>
      </c>
      <c r="C14" s="32" t="s">
        <v>36</v>
      </c>
      <c r="D14" s="130">
        <v>1</v>
      </c>
      <c r="E14" s="131"/>
      <c r="F14" s="43" t="s">
        <v>112</v>
      </c>
      <c r="G14" s="43"/>
      <c r="H14" s="128">
        <v>1250</v>
      </c>
      <c r="I14" s="140" t="s">
        <v>38</v>
      </c>
      <c r="J14" s="140">
        <f t="shared" si="0"/>
        <v>1250</v>
      </c>
      <c r="K14" s="89" t="s">
        <v>120</v>
      </c>
    </row>
    <row r="15" ht="14" spans="1:11">
      <c r="A15" s="129"/>
      <c r="B15" s="126" t="s">
        <v>121</v>
      </c>
      <c r="C15" s="32" t="s">
        <v>116</v>
      </c>
      <c r="D15" s="127">
        <v>3</v>
      </c>
      <c r="E15" s="127"/>
      <c r="F15" s="43" t="s">
        <v>122</v>
      </c>
      <c r="G15" s="43"/>
      <c r="H15" s="128">
        <v>350</v>
      </c>
      <c r="I15" s="140" t="s">
        <v>38</v>
      </c>
      <c r="J15" s="140">
        <f t="shared" si="0"/>
        <v>1050</v>
      </c>
      <c r="K15" s="89" t="s">
        <v>123</v>
      </c>
    </row>
    <row r="16" ht="14" spans="1:11">
      <c r="A16" s="129"/>
      <c r="B16" s="126" t="s">
        <v>121</v>
      </c>
      <c r="C16" s="32" t="s">
        <v>114</v>
      </c>
      <c r="D16" s="127">
        <v>4</v>
      </c>
      <c r="E16" s="127"/>
      <c r="F16" s="43" t="s">
        <v>122</v>
      </c>
      <c r="G16" s="43"/>
      <c r="H16" s="128">
        <v>1000</v>
      </c>
      <c r="I16" s="140" t="s">
        <v>38</v>
      </c>
      <c r="J16" s="140">
        <f t="shared" si="0"/>
        <v>4000</v>
      </c>
      <c r="K16" s="89" t="s">
        <v>124</v>
      </c>
    </row>
    <row r="17" ht="14" spans="1:11">
      <c r="A17" s="129"/>
      <c r="B17" s="126" t="s">
        <v>125</v>
      </c>
      <c r="C17" s="32" t="s">
        <v>114</v>
      </c>
      <c r="D17" s="127">
        <v>3</v>
      </c>
      <c r="E17" s="127"/>
      <c r="F17" s="43" t="s">
        <v>122</v>
      </c>
      <c r="G17" s="43"/>
      <c r="H17" s="128">
        <v>1000</v>
      </c>
      <c r="I17" s="140" t="s">
        <v>38</v>
      </c>
      <c r="J17" s="140">
        <f t="shared" si="0"/>
        <v>3000</v>
      </c>
      <c r="K17" s="89" t="s">
        <v>126</v>
      </c>
    </row>
    <row r="18" ht="30" customHeight="1" spans="1:11">
      <c r="A18" s="132"/>
      <c r="B18" s="126" t="s">
        <v>125</v>
      </c>
      <c r="C18" s="32" t="s">
        <v>116</v>
      </c>
      <c r="D18" s="127">
        <v>4</v>
      </c>
      <c r="E18" s="127"/>
      <c r="F18" s="43" t="s">
        <v>122</v>
      </c>
      <c r="G18" s="43"/>
      <c r="H18" s="128">
        <v>350</v>
      </c>
      <c r="I18" s="140" t="s">
        <v>38</v>
      </c>
      <c r="J18" s="140">
        <f t="shared" si="0"/>
        <v>1400</v>
      </c>
      <c r="K18" s="89" t="s">
        <v>127</v>
      </c>
    </row>
    <row r="19" ht="30" customHeight="1" spans="1:11">
      <c r="A19" s="126" t="s">
        <v>128</v>
      </c>
      <c r="B19" s="32" t="s">
        <v>129</v>
      </c>
      <c r="C19" s="32" t="s">
        <v>84</v>
      </c>
      <c r="D19" s="127">
        <v>1</v>
      </c>
      <c r="E19" s="127"/>
      <c r="F19" s="43" t="s">
        <v>112</v>
      </c>
      <c r="G19" s="43"/>
      <c r="H19" s="128">
        <v>5110</v>
      </c>
      <c r="I19" s="140" t="s">
        <v>38</v>
      </c>
      <c r="J19" s="140">
        <f t="shared" si="0"/>
        <v>5110</v>
      </c>
      <c r="K19" s="89" t="s">
        <v>130</v>
      </c>
    </row>
    <row r="20" ht="14" spans="1:11">
      <c r="A20" s="38" t="s">
        <v>32</v>
      </c>
      <c r="B20" s="39"/>
      <c r="C20" s="39"/>
      <c r="D20" s="39"/>
      <c r="E20" s="39"/>
      <c r="F20" s="39"/>
      <c r="G20" s="39"/>
      <c r="H20" s="39" t="s">
        <v>43</v>
      </c>
      <c r="I20" s="90"/>
      <c r="J20" s="91">
        <f>SUM(J10:J19)</f>
        <v>31160</v>
      </c>
      <c r="K20" s="92"/>
    </row>
    <row r="21" ht="14" spans="1:11">
      <c r="A21" s="24" t="s">
        <v>20</v>
      </c>
      <c r="B21" s="25"/>
      <c r="C21" s="26" t="s">
        <v>44</v>
      </c>
      <c r="D21" s="27" t="s">
        <v>22</v>
      </c>
      <c r="E21" s="28"/>
      <c r="F21" s="27" t="s">
        <v>23</v>
      </c>
      <c r="G21" s="28"/>
      <c r="H21" s="27" t="s">
        <v>24</v>
      </c>
      <c r="I21" s="28"/>
      <c r="J21" s="85" t="s">
        <v>25</v>
      </c>
      <c r="K21" s="86" t="s">
        <v>26</v>
      </c>
    </row>
    <row r="22" ht="38" customHeight="1" spans="1:11">
      <c r="A22" s="133" t="s">
        <v>45</v>
      </c>
      <c r="B22" s="45" t="s">
        <v>131</v>
      </c>
      <c r="C22" s="45" t="s">
        <v>47</v>
      </c>
      <c r="D22" s="46">
        <v>25</v>
      </c>
      <c r="E22" s="45" t="s">
        <v>48</v>
      </c>
      <c r="F22" s="46">
        <v>2</v>
      </c>
      <c r="G22" s="45" t="s">
        <v>49</v>
      </c>
      <c r="H22" s="47">
        <v>800</v>
      </c>
      <c r="I22" s="95" t="s">
        <v>38</v>
      </c>
      <c r="J22" s="88">
        <f>D22*F22*H22</f>
        <v>40000</v>
      </c>
      <c r="K22" s="96" t="s">
        <v>132</v>
      </c>
    </row>
    <row r="23" ht="33" customHeight="1" spans="1:11">
      <c r="A23" s="133"/>
      <c r="B23" s="45" t="s">
        <v>133</v>
      </c>
      <c r="C23" s="45" t="s">
        <v>47</v>
      </c>
      <c r="D23" s="46">
        <v>25</v>
      </c>
      <c r="E23" s="45" t="s">
        <v>48</v>
      </c>
      <c r="F23" s="46">
        <v>1</v>
      </c>
      <c r="G23" s="45" t="s">
        <v>49</v>
      </c>
      <c r="H23" s="47">
        <v>900</v>
      </c>
      <c r="I23" s="95" t="s">
        <v>38</v>
      </c>
      <c r="J23" s="88">
        <f>D23*F23*H23</f>
        <v>22500</v>
      </c>
      <c r="K23" s="96" t="s">
        <v>134</v>
      </c>
    </row>
    <row r="24" ht="14" spans="1:11">
      <c r="A24" s="38" t="s">
        <v>32</v>
      </c>
      <c r="B24" s="39"/>
      <c r="C24" s="39"/>
      <c r="D24" s="39"/>
      <c r="E24" s="39"/>
      <c r="F24" s="39"/>
      <c r="G24" s="39"/>
      <c r="H24" s="39"/>
      <c r="I24" s="90"/>
      <c r="J24" s="91">
        <f>SUM(J22:J23)</f>
        <v>62500</v>
      </c>
      <c r="K24" s="92"/>
    </row>
    <row r="25" ht="14" spans="1:12">
      <c r="A25" s="24" t="s">
        <v>20</v>
      </c>
      <c r="B25" s="25"/>
      <c r="C25" s="26" t="s">
        <v>51</v>
      </c>
      <c r="D25" s="27" t="s">
        <v>22</v>
      </c>
      <c r="E25" s="28"/>
      <c r="F25" s="27" t="s">
        <v>23</v>
      </c>
      <c r="G25" s="28"/>
      <c r="H25" s="27" t="s">
        <v>24</v>
      </c>
      <c r="I25" s="28"/>
      <c r="J25" s="85" t="s">
        <v>25</v>
      </c>
      <c r="K25" s="86" t="s">
        <v>26</v>
      </c>
      <c r="L25" s="141"/>
    </row>
    <row r="26" ht="39" customHeight="1" spans="1:11">
      <c r="A26" s="44" t="s">
        <v>52</v>
      </c>
      <c r="B26" s="45" t="s">
        <v>131</v>
      </c>
      <c r="C26" s="32" t="s">
        <v>53</v>
      </c>
      <c r="D26" s="48">
        <v>1</v>
      </c>
      <c r="E26" s="49"/>
      <c r="F26" s="50" t="s">
        <v>54</v>
      </c>
      <c r="G26" s="51"/>
      <c r="H26" s="47">
        <v>10000</v>
      </c>
      <c r="I26" s="95" t="s">
        <v>38</v>
      </c>
      <c r="J26" s="88">
        <f>D26*H26</f>
        <v>10000</v>
      </c>
      <c r="K26" s="89" t="s">
        <v>135</v>
      </c>
    </row>
    <row r="27" ht="14" spans="1:11">
      <c r="A27" s="38" t="s">
        <v>32</v>
      </c>
      <c r="B27" s="39"/>
      <c r="C27" s="39"/>
      <c r="D27" s="39"/>
      <c r="E27" s="39"/>
      <c r="F27" s="39"/>
      <c r="G27" s="39"/>
      <c r="H27" s="39"/>
      <c r="I27" s="90"/>
      <c r="J27" s="91">
        <f>SUM(J26:J26)</f>
        <v>10000</v>
      </c>
      <c r="K27" s="92"/>
    </row>
    <row r="28" ht="14" spans="1:11">
      <c r="A28" s="24" t="s">
        <v>20</v>
      </c>
      <c r="B28" s="25"/>
      <c r="C28" s="26" t="s">
        <v>51</v>
      </c>
      <c r="D28" s="27" t="s">
        <v>22</v>
      </c>
      <c r="E28" s="28"/>
      <c r="F28" s="27" t="s">
        <v>23</v>
      </c>
      <c r="G28" s="28"/>
      <c r="H28" s="27" t="s">
        <v>24</v>
      </c>
      <c r="I28" s="28"/>
      <c r="J28" s="85" t="s">
        <v>25</v>
      </c>
      <c r="K28" s="86" t="s">
        <v>26</v>
      </c>
    </row>
    <row r="29" ht="14" spans="1:11">
      <c r="A29" s="52" t="s">
        <v>58</v>
      </c>
      <c r="B29" s="49" t="s">
        <v>136</v>
      </c>
      <c r="C29" s="53" t="s">
        <v>137</v>
      </c>
      <c r="D29" s="48">
        <v>15</v>
      </c>
      <c r="E29" s="49"/>
      <c r="F29" s="48" t="s">
        <v>30</v>
      </c>
      <c r="G29" s="49"/>
      <c r="H29" s="47">
        <v>300</v>
      </c>
      <c r="I29" s="98" t="s">
        <v>38</v>
      </c>
      <c r="J29" s="37">
        <f>D29*H29</f>
        <v>4500</v>
      </c>
      <c r="K29" s="89" t="s">
        <v>138</v>
      </c>
    </row>
    <row r="30" ht="14" spans="1:11">
      <c r="A30" s="52"/>
      <c r="B30" s="49" t="s">
        <v>131</v>
      </c>
      <c r="C30" s="53" t="s">
        <v>139</v>
      </c>
      <c r="D30" s="48">
        <v>25</v>
      </c>
      <c r="E30" s="49"/>
      <c r="F30" s="48" t="s">
        <v>30</v>
      </c>
      <c r="G30" s="49"/>
      <c r="H30" s="47">
        <v>500</v>
      </c>
      <c r="I30" s="98" t="s">
        <v>38</v>
      </c>
      <c r="J30" s="37">
        <f>D30*H30</f>
        <v>12500</v>
      </c>
      <c r="K30" s="89" t="s">
        <v>140</v>
      </c>
    </row>
    <row r="31" ht="14" spans="1:11">
      <c r="A31" s="52"/>
      <c r="B31" s="49" t="s">
        <v>131</v>
      </c>
      <c r="C31" s="53" t="s">
        <v>141</v>
      </c>
      <c r="D31" s="48">
        <v>30</v>
      </c>
      <c r="E31" s="49"/>
      <c r="F31" s="48" t="s">
        <v>30</v>
      </c>
      <c r="G31" s="49"/>
      <c r="H31" s="47">
        <v>300</v>
      </c>
      <c r="I31" s="98" t="s">
        <v>38</v>
      </c>
      <c r="J31" s="37">
        <f t="shared" ref="J31:J36" si="1">D31*H31</f>
        <v>9000</v>
      </c>
      <c r="K31" s="89" t="s">
        <v>142</v>
      </c>
    </row>
    <row r="32" ht="14" spans="1:11">
      <c r="A32" s="52"/>
      <c r="B32" s="34" t="s">
        <v>136</v>
      </c>
      <c r="C32" s="54" t="s">
        <v>139</v>
      </c>
      <c r="D32" s="48">
        <v>30</v>
      </c>
      <c r="E32" s="49"/>
      <c r="F32" s="33" t="s">
        <v>30</v>
      </c>
      <c r="G32" s="34"/>
      <c r="H32" s="55">
        <v>800</v>
      </c>
      <c r="I32" s="101" t="s">
        <v>38</v>
      </c>
      <c r="J32" s="88">
        <f t="shared" si="1"/>
        <v>24000</v>
      </c>
      <c r="K32" s="89" t="s">
        <v>143</v>
      </c>
    </row>
    <row r="33" ht="14" spans="1:11">
      <c r="A33" s="52"/>
      <c r="B33" s="49" t="s">
        <v>131</v>
      </c>
      <c r="C33" s="54" t="s">
        <v>141</v>
      </c>
      <c r="D33" s="48">
        <v>30</v>
      </c>
      <c r="E33" s="49"/>
      <c r="F33" s="33" t="s">
        <v>30</v>
      </c>
      <c r="G33" s="34"/>
      <c r="H33" s="55">
        <v>300</v>
      </c>
      <c r="I33" s="101" t="s">
        <v>38</v>
      </c>
      <c r="J33" s="88">
        <f t="shared" si="1"/>
        <v>9000</v>
      </c>
      <c r="K33" s="89" t="s">
        <v>144</v>
      </c>
    </row>
    <row r="34" ht="14" spans="1:11">
      <c r="A34" s="52"/>
      <c r="B34" s="34" t="s">
        <v>145</v>
      </c>
      <c r="C34" s="54" t="s">
        <v>137</v>
      </c>
      <c r="D34" s="48">
        <v>30</v>
      </c>
      <c r="E34" s="49"/>
      <c r="F34" s="33" t="s">
        <v>30</v>
      </c>
      <c r="G34" s="34"/>
      <c r="H34" s="55">
        <v>800</v>
      </c>
      <c r="I34" s="101" t="s">
        <v>38</v>
      </c>
      <c r="J34" s="88">
        <f t="shared" si="1"/>
        <v>24000</v>
      </c>
      <c r="K34" s="89" t="s">
        <v>146</v>
      </c>
    </row>
    <row r="35" ht="14" spans="1:11">
      <c r="A35" s="52"/>
      <c r="B35" s="34" t="s">
        <v>147</v>
      </c>
      <c r="C35" s="54" t="s">
        <v>65</v>
      </c>
      <c r="D35" s="48">
        <v>20</v>
      </c>
      <c r="E35" s="49"/>
      <c r="F35" s="33" t="s">
        <v>30</v>
      </c>
      <c r="G35" s="34"/>
      <c r="H35" s="55">
        <v>200</v>
      </c>
      <c r="I35" s="101" t="s">
        <v>38</v>
      </c>
      <c r="J35" s="88">
        <f t="shared" si="1"/>
        <v>4000</v>
      </c>
      <c r="K35" s="89" t="s">
        <v>148</v>
      </c>
    </row>
    <row r="36" ht="14" spans="1:11">
      <c r="A36" s="52"/>
      <c r="B36" s="34" t="s">
        <v>63</v>
      </c>
      <c r="C36" s="54" t="s">
        <v>63</v>
      </c>
      <c r="D36" s="33">
        <v>1</v>
      </c>
      <c r="E36" s="34"/>
      <c r="F36" s="33" t="s">
        <v>30</v>
      </c>
      <c r="G36" s="34"/>
      <c r="H36" s="55">
        <v>3000</v>
      </c>
      <c r="I36" s="101" t="s">
        <v>38</v>
      </c>
      <c r="J36" s="88">
        <f t="shared" si="1"/>
        <v>3000</v>
      </c>
      <c r="K36" s="89" t="s">
        <v>149</v>
      </c>
    </row>
    <row r="37" ht="14" spans="1:11">
      <c r="A37" s="38" t="s">
        <v>32</v>
      </c>
      <c r="B37" s="39"/>
      <c r="C37" s="39"/>
      <c r="D37" s="39"/>
      <c r="E37" s="39"/>
      <c r="F37" s="39"/>
      <c r="G37" s="39"/>
      <c r="H37" s="39" t="s">
        <v>43</v>
      </c>
      <c r="I37" s="90"/>
      <c r="J37" s="91">
        <f>SUM(J29:J36)</f>
        <v>90000</v>
      </c>
      <c r="K37" s="92"/>
    </row>
    <row r="38" ht="14" spans="1:11">
      <c r="A38" s="24" t="s">
        <v>20</v>
      </c>
      <c r="B38" s="25"/>
      <c r="C38" s="26" t="s">
        <v>51</v>
      </c>
      <c r="D38" s="27" t="s">
        <v>22</v>
      </c>
      <c r="E38" s="28"/>
      <c r="F38" s="27" t="s">
        <v>23</v>
      </c>
      <c r="G38" s="28"/>
      <c r="H38" s="27" t="s">
        <v>24</v>
      </c>
      <c r="I38" s="28"/>
      <c r="J38" s="85" t="s">
        <v>25</v>
      </c>
      <c r="K38" s="86" t="s">
        <v>26</v>
      </c>
    </row>
    <row r="39" ht="14" spans="1:11">
      <c r="A39" s="56" t="s">
        <v>67</v>
      </c>
      <c r="B39" s="54" t="s">
        <v>68</v>
      </c>
      <c r="C39" s="32" t="s">
        <v>67</v>
      </c>
      <c r="D39" s="33">
        <v>30</v>
      </c>
      <c r="E39" s="34"/>
      <c r="F39" s="33" t="s">
        <v>30</v>
      </c>
      <c r="G39" s="34"/>
      <c r="H39" s="57">
        <v>60</v>
      </c>
      <c r="I39" s="104" t="s">
        <v>38</v>
      </c>
      <c r="J39" s="105">
        <f>H39*D39</f>
        <v>1800</v>
      </c>
      <c r="K39" s="89" t="s">
        <v>69</v>
      </c>
    </row>
    <row r="40" ht="14" spans="1:11">
      <c r="A40" s="38" t="s">
        <v>32</v>
      </c>
      <c r="B40" s="39"/>
      <c r="C40" s="39"/>
      <c r="D40" s="39"/>
      <c r="E40" s="39"/>
      <c r="F40" s="39"/>
      <c r="G40" s="39"/>
      <c r="H40" s="39" t="s">
        <v>43</v>
      </c>
      <c r="I40" s="90"/>
      <c r="J40" s="91">
        <f>SUM(J39:J39)</f>
        <v>1800</v>
      </c>
      <c r="K40" s="92"/>
    </row>
    <row r="41" ht="14" spans="1:11">
      <c r="A41" s="24" t="s">
        <v>20</v>
      </c>
      <c r="B41" s="25"/>
      <c r="C41" s="26" t="s">
        <v>51</v>
      </c>
      <c r="D41" s="27" t="s">
        <v>22</v>
      </c>
      <c r="E41" s="28"/>
      <c r="F41" s="27" t="s">
        <v>23</v>
      </c>
      <c r="G41" s="28"/>
      <c r="H41" s="27" t="s">
        <v>24</v>
      </c>
      <c r="I41" s="28"/>
      <c r="J41" s="85" t="s">
        <v>25</v>
      </c>
      <c r="K41" s="86" t="s">
        <v>26</v>
      </c>
    </row>
    <row r="42" ht="14" spans="1:11">
      <c r="A42" s="63" t="s">
        <v>70</v>
      </c>
      <c r="B42" s="59" t="s">
        <v>150</v>
      </c>
      <c r="C42" s="60" t="s">
        <v>72</v>
      </c>
      <c r="D42" s="33">
        <v>1</v>
      </c>
      <c r="E42" s="34"/>
      <c r="F42" s="35" t="s">
        <v>73</v>
      </c>
      <c r="G42" s="36"/>
      <c r="H42" s="37">
        <v>30</v>
      </c>
      <c r="I42" s="107" t="s">
        <v>38</v>
      </c>
      <c r="J42" s="108">
        <f>D42*H42</f>
        <v>30</v>
      </c>
      <c r="K42" s="89" t="s">
        <v>151</v>
      </c>
    </row>
    <row r="43" ht="14" spans="1:11">
      <c r="A43" s="63"/>
      <c r="B43" s="59" t="s">
        <v>152</v>
      </c>
      <c r="C43" s="60" t="s">
        <v>72</v>
      </c>
      <c r="D43" s="33">
        <v>1</v>
      </c>
      <c r="E43" s="34"/>
      <c r="F43" s="35" t="s">
        <v>73</v>
      </c>
      <c r="G43" s="36"/>
      <c r="H43" s="37">
        <v>65</v>
      </c>
      <c r="I43" s="107" t="s">
        <v>38</v>
      </c>
      <c r="J43" s="108">
        <f>D43*H43</f>
        <v>65</v>
      </c>
      <c r="K43" s="89" t="s">
        <v>153</v>
      </c>
    </row>
    <row r="44" ht="18" customHeight="1" spans="1:11">
      <c r="A44" s="63"/>
      <c r="B44" s="59" t="s">
        <v>154</v>
      </c>
      <c r="C44" s="60" t="s">
        <v>72</v>
      </c>
      <c r="D44" s="33">
        <v>25</v>
      </c>
      <c r="E44" s="34"/>
      <c r="F44" s="35" t="s">
        <v>73</v>
      </c>
      <c r="G44" s="36"/>
      <c r="H44" s="37">
        <v>15</v>
      </c>
      <c r="I44" s="107" t="s">
        <v>38</v>
      </c>
      <c r="J44" s="108">
        <f>D44*H44</f>
        <v>375</v>
      </c>
      <c r="K44" s="109" t="s">
        <v>155</v>
      </c>
    </row>
    <row r="45" ht="14" spans="1:11">
      <c r="A45" s="38" t="s">
        <v>32</v>
      </c>
      <c r="B45" s="39"/>
      <c r="C45" s="39"/>
      <c r="D45" s="39"/>
      <c r="E45" s="39"/>
      <c r="F45" s="39"/>
      <c r="G45" s="39"/>
      <c r="H45" s="39"/>
      <c r="I45" s="90"/>
      <c r="J45" s="91">
        <f>SUM(J42:J44)</f>
        <v>470</v>
      </c>
      <c r="K45" s="92"/>
    </row>
    <row r="46" ht="14" spans="1:11">
      <c r="A46" s="24" t="s">
        <v>20</v>
      </c>
      <c r="B46" s="25"/>
      <c r="C46" s="26" t="s">
        <v>51</v>
      </c>
      <c r="D46" s="27" t="s">
        <v>22</v>
      </c>
      <c r="E46" s="28"/>
      <c r="F46" s="27" t="s">
        <v>23</v>
      </c>
      <c r="G46" s="28"/>
      <c r="H46" s="27" t="s">
        <v>24</v>
      </c>
      <c r="I46" s="28"/>
      <c r="J46" s="85" t="s">
        <v>25</v>
      </c>
      <c r="K46" s="86" t="s">
        <v>26</v>
      </c>
    </row>
    <row r="47" ht="14" spans="1:11">
      <c r="A47" s="134" t="s">
        <v>79</v>
      </c>
      <c r="B47" s="54" t="s">
        <v>156</v>
      </c>
      <c r="C47" s="135" t="s">
        <v>79</v>
      </c>
      <c r="D47" s="33">
        <v>2</v>
      </c>
      <c r="E47" s="34"/>
      <c r="F47" s="33" t="s">
        <v>30</v>
      </c>
      <c r="G47" s="34"/>
      <c r="H47" s="37">
        <v>2000</v>
      </c>
      <c r="I47" s="95" t="s">
        <v>38</v>
      </c>
      <c r="J47" s="93">
        <f t="shared" ref="J47:J59" si="2">H47*D47</f>
        <v>4000</v>
      </c>
      <c r="K47" s="102" t="s">
        <v>157</v>
      </c>
    </row>
    <row r="48" ht="14" spans="1:11">
      <c r="A48" s="136"/>
      <c r="B48" s="54" t="s">
        <v>78</v>
      </c>
      <c r="C48" s="135" t="s">
        <v>79</v>
      </c>
      <c r="D48" s="33">
        <v>8</v>
      </c>
      <c r="E48" s="34"/>
      <c r="F48" s="33" t="s">
        <v>30</v>
      </c>
      <c r="G48" s="34"/>
      <c r="H48" s="37">
        <v>800</v>
      </c>
      <c r="I48" s="95" t="s">
        <v>38</v>
      </c>
      <c r="J48" s="93">
        <f t="shared" si="2"/>
        <v>6400</v>
      </c>
      <c r="K48" s="102" t="s">
        <v>158</v>
      </c>
    </row>
    <row r="49" s="124" customFormat="1" ht="15.5" spans="1:11">
      <c r="A49" s="136"/>
      <c r="B49" s="54" t="s">
        <v>81</v>
      </c>
      <c r="C49" s="135" t="s">
        <v>79</v>
      </c>
      <c r="D49" s="33">
        <v>1</v>
      </c>
      <c r="E49" s="34"/>
      <c r="F49" s="33" t="s">
        <v>30</v>
      </c>
      <c r="G49" s="34"/>
      <c r="H49" s="37">
        <v>1100</v>
      </c>
      <c r="I49" s="95" t="s">
        <v>38</v>
      </c>
      <c r="J49" s="93">
        <f t="shared" si="2"/>
        <v>1100</v>
      </c>
      <c r="K49" s="102" t="s">
        <v>159</v>
      </c>
    </row>
    <row r="50" s="124" customFormat="1" ht="15.5" spans="1:11">
      <c r="A50" s="136"/>
      <c r="B50" s="54" t="s">
        <v>160</v>
      </c>
      <c r="C50" s="135" t="s">
        <v>79</v>
      </c>
      <c r="D50" s="33">
        <v>2</v>
      </c>
      <c r="E50" s="34"/>
      <c r="F50" s="33" t="s">
        <v>30</v>
      </c>
      <c r="G50" s="34"/>
      <c r="H50" s="37">
        <v>600</v>
      </c>
      <c r="I50" s="95" t="s">
        <v>38</v>
      </c>
      <c r="J50" s="93">
        <f t="shared" si="2"/>
        <v>1200</v>
      </c>
      <c r="K50" s="102" t="s">
        <v>161</v>
      </c>
    </row>
    <row r="51" s="124" customFormat="1" ht="15.5" spans="1:11">
      <c r="A51" s="136"/>
      <c r="B51" s="54" t="s">
        <v>162</v>
      </c>
      <c r="C51" s="135" t="s">
        <v>79</v>
      </c>
      <c r="D51" s="33">
        <v>2</v>
      </c>
      <c r="E51" s="34"/>
      <c r="F51" s="33" t="s">
        <v>30</v>
      </c>
      <c r="G51" s="34"/>
      <c r="H51" s="37">
        <v>3500</v>
      </c>
      <c r="I51" s="95" t="s">
        <v>38</v>
      </c>
      <c r="J51" s="93">
        <f t="shared" si="2"/>
        <v>7000</v>
      </c>
      <c r="K51" s="102" t="s">
        <v>163</v>
      </c>
    </row>
    <row r="52" s="124" customFormat="1" ht="15.5" spans="1:11">
      <c r="A52" s="136"/>
      <c r="B52" s="54" t="s">
        <v>164</v>
      </c>
      <c r="C52" s="135" t="s">
        <v>79</v>
      </c>
      <c r="D52" s="33">
        <v>8</v>
      </c>
      <c r="E52" s="34"/>
      <c r="F52" s="33" t="s">
        <v>30</v>
      </c>
      <c r="G52" s="34"/>
      <c r="H52" s="37">
        <v>600</v>
      </c>
      <c r="I52" s="95" t="s">
        <v>38</v>
      </c>
      <c r="J52" s="93">
        <f t="shared" si="2"/>
        <v>4800</v>
      </c>
      <c r="K52" s="102" t="s">
        <v>165</v>
      </c>
    </row>
    <row r="53" customFormat="1" ht="14" spans="1:11">
      <c r="A53" s="136"/>
      <c r="B53" s="54" t="s">
        <v>166</v>
      </c>
      <c r="C53" s="135" t="s">
        <v>79</v>
      </c>
      <c r="D53" s="33">
        <v>1</v>
      </c>
      <c r="E53" s="34"/>
      <c r="F53" s="33" t="s">
        <v>30</v>
      </c>
      <c r="G53" s="34"/>
      <c r="H53" s="37">
        <v>1600</v>
      </c>
      <c r="I53" s="95" t="s">
        <v>38</v>
      </c>
      <c r="J53" s="93">
        <f t="shared" si="2"/>
        <v>1600</v>
      </c>
      <c r="K53" s="102" t="s">
        <v>167</v>
      </c>
    </row>
    <row r="54" customFormat="1" ht="14" spans="1:11">
      <c r="A54" s="137"/>
      <c r="B54" s="54" t="s">
        <v>166</v>
      </c>
      <c r="C54" s="135" t="s">
        <v>79</v>
      </c>
      <c r="D54" s="33">
        <v>1</v>
      </c>
      <c r="E54" s="34"/>
      <c r="F54" s="33" t="s">
        <v>30</v>
      </c>
      <c r="G54" s="34"/>
      <c r="H54" s="37">
        <v>800</v>
      </c>
      <c r="I54" s="95" t="s">
        <v>38</v>
      </c>
      <c r="J54" s="93">
        <f t="shared" si="2"/>
        <v>800</v>
      </c>
      <c r="K54" s="102" t="s">
        <v>168</v>
      </c>
    </row>
    <row r="55" ht="14" spans="1:11">
      <c r="A55" s="63" t="s">
        <v>82</v>
      </c>
      <c r="B55" s="54" t="s">
        <v>83</v>
      </c>
      <c r="C55" s="60" t="s">
        <v>84</v>
      </c>
      <c r="D55" s="33">
        <v>8</v>
      </c>
      <c r="E55" s="34"/>
      <c r="F55" s="33" t="s">
        <v>30</v>
      </c>
      <c r="G55" s="34"/>
      <c r="H55" s="37">
        <v>100</v>
      </c>
      <c r="I55" s="95" t="s">
        <v>38</v>
      </c>
      <c r="J55" s="93">
        <f t="shared" si="2"/>
        <v>800</v>
      </c>
      <c r="K55" s="102" t="s">
        <v>169</v>
      </c>
    </row>
    <row r="56" ht="14" spans="1:11">
      <c r="A56" s="63"/>
      <c r="B56" s="54" t="s">
        <v>86</v>
      </c>
      <c r="C56" s="60" t="s">
        <v>84</v>
      </c>
      <c r="D56" s="33">
        <v>2</v>
      </c>
      <c r="E56" s="34"/>
      <c r="F56" s="33" t="s">
        <v>30</v>
      </c>
      <c r="G56" s="34"/>
      <c r="H56" s="37">
        <v>5000</v>
      </c>
      <c r="I56" s="95" t="s">
        <v>38</v>
      </c>
      <c r="J56" s="93">
        <f t="shared" si="2"/>
        <v>10000</v>
      </c>
      <c r="K56" s="102" t="s">
        <v>170</v>
      </c>
    </row>
    <row r="57" ht="14" spans="1:11">
      <c r="A57" s="63"/>
      <c r="B57" s="54" t="s">
        <v>88</v>
      </c>
      <c r="C57" s="60" t="s">
        <v>84</v>
      </c>
      <c r="D57" s="33">
        <v>3</v>
      </c>
      <c r="E57" s="34"/>
      <c r="F57" s="33" t="s">
        <v>30</v>
      </c>
      <c r="G57" s="34"/>
      <c r="H57" s="37">
        <v>600</v>
      </c>
      <c r="I57" s="95" t="s">
        <v>38</v>
      </c>
      <c r="J57" s="93">
        <f t="shared" si="2"/>
        <v>1800</v>
      </c>
      <c r="K57" s="102" t="s">
        <v>171</v>
      </c>
    </row>
    <row r="58" ht="14" spans="1:11">
      <c r="A58" s="63"/>
      <c r="B58" s="54" t="s">
        <v>90</v>
      </c>
      <c r="C58" s="60" t="s">
        <v>84</v>
      </c>
      <c r="D58" s="33">
        <v>8</v>
      </c>
      <c r="E58" s="34"/>
      <c r="F58" s="33" t="s">
        <v>30</v>
      </c>
      <c r="G58" s="34"/>
      <c r="H58" s="37">
        <v>100</v>
      </c>
      <c r="I58" s="95" t="s">
        <v>38</v>
      </c>
      <c r="J58" s="93">
        <f t="shared" si="2"/>
        <v>800</v>
      </c>
      <c r="K58" s="102" t="s">
        <v>169</v>
      </c>
    </row>
    <row r="59" ht="14" spans="1:11">
      <c r="A59" s="138"/>
      <c r="B59" s="54" t="s">
        <v>172</v>
      </c>
      <c r="C59" s="135" t="s">
        <v>84</v>
      </c>
      <c r="D59" s="33">
        <v>6</v>
      </c>
      <c r="E59" s="34"/>
      <c r="F59" s="33" t="s">
        <v>30</v>
      </c>
      <c r="G59" s="34"/>
      <c r="H59" s="37">
        <v>70</v>
      </c>
      <c r="I59" s="95" t="s">
        <v>38</v>
      </c>
      <c r="J59" s="93">
        <f t="shared" si="2"/>
        <v>420</v>
      </c>
      <c r="K59" s="102" t="s">
        <v>173</v>
      </c>
    </row>
    <row r="60" ht="14" spans="1:11">
      <c r="A60" s="38" t="s">
        <v>32</v>
      </c>
      <c r="B60" s="39"/>
      <c r="C60" s="39"/>
      <c r="D60" s="39"/>
      <c r="E60" s="39"/>
      <c r="F60" s="39"/>
      <c r="G60" s="39"/>
      <c r="H60" s="39" t="s">
        <v>43</v>
      </c>
      <c r="I60" s="90"/>
      <c r="J60" s="91">
        <f>SUM(J47:J59)</f>
        <v>40720</v>
      </c>
      <c r="K60" s="92"/>
    </row>
    <row r="61" ht="14" spans="1:11">
      <c r="A61" s="24" t="s">
        <v>20</v>
      </c>
      <c r="B61" s="25"/>
      <c r="C61" s="26" t="s">
        <v>51</v>
      </c>
      <c r="D61" s="27" t="s">
        <v>22</v>
      </c>
      <c r="E61" s="28"/>
      <c r="F61" s="27" t="s">
        <v>23</v>
      </c>
      <c r="G61" s="28"/>
      <c r="H61" s="27" t="s">
        <v>24</v>
      </c>
      <c r="I61" s="28"/>
      <c r="J61" s="85" t="s">
        <v>25</v>
      </c>
      <c r="K61" s="86" t="s">
        <v>26</v>
      </c>
    </row>
    <row r="62" ht="14" spans="1:11">
      <c r="A62" s="52" t="s">
        <v>92</v>
      </c>
      <c r="B62" s="34" t="s">
        <v>93</v>
      </c>
      <c r="C62" s="32" t="s">
        <v>84</v>
      </c>
      <c r="D62" s="54">
        <v>1</v>
      </c>
      <c r="E62" s="54"/>
      <c r="F62" s="54" t="s">
        <v>30</v>
      </c>
      <c r="G62" s="54"/>
      <c r="H62" s="37">
        <v>5000</v>
      </c>
      <c r="I62" s="111" t="s">
        <v>38</v>
      </c>
      <c r="J62" s="88">
        <f>H62*D62</f>
        <v>5000</v>
      </c>
      <c r="K62" s="102" t="s">
        <v>93</v>
      </c>
    </row>
    <row r="63" ht="14" spans="1:11">
      <c r="A63" s="52"/>
      <c r="B63" s="34" t="s">
        <v>174</v>
      </c>
      <c r="C63" s="32" t="s">
        <v>84</v>
      </c>
      <c r="D63" s="54">
        <v>23</v>
      </c>
      <c r="E63" s="54"/>
      <c r="F63" s="54" t="s">
        <v>30</v>
      </c>
      <c r="G63" s="54"/>
      <c r="H63" s="37">
        <v>20</v>
      </c>
      <c r="I63" s="111" t="s">
        <v>38</v>
      </c>
      <c r="J63" s="88">
        <f t="shared" ref="J63:J72" si="3">D63*H63</f>
        <v>460</v>
      </c>
      <c r="K63" s="102" t="s">
        <v>175</v>
      </c>
    </row>
    <row r="64" ht="14" spans="1:11">
      <c r="A64" s="52"/>
      <c r="B64" s="34" t="s">
        <v>176</v>
      </c>
      <c r="C64" s="32" t="s">
        <v>84</v>
      </c>
      <c r="D64" s="54">
        <v>23</v>
      </c>
      <c r="E64" s="54"/>
      <c r="F64" s="54" t="s">
        <v>30</v>
      </c>
      <c r="G64" s="54"/>
      <c r="H64" s="37">
        <v>28</v>
      </c>
      <c r="I64" s="111" t="s">
        <v>38</v>
      </c>
      <c r="J64" s="88">
        <f t="shared" si="3"/>
        <v>644</v>
      </c>
      <c r="K64" s="102" t="s">
        <v>177</v>
      </c>
    </row>
    <row r="65" ht="14" spans="1:11">
      <c r="A65" s="52"/>
      <c r="B65" s="34" t="s">
        <v>178</v>
      </c>
      <c r="C65" s="32" t="s">
        <v>84</v>
      </c>
      <c r="D65" s="54">
        <v>23</v>
      </c>
      <c r="E65" s="54"/>
      <c r="F65" s="54" t="s">
        <v>30</v>
      </c>
      <c r="G65" s="54"/>
      <c r="H65" s="37">
        <v>15</v>
      </c>
      <c r="I65" s="111" t="s">
        <v>38</v>
      </c>
      <c r="J65" s="88">
        <f t="shared" si="3"/>
        <v>345</v>
      </c>
      <c r="K65" s="102" t="s">
        <v>179</v>
      </c>
    </row>
    <row r="66" ht="14" spans="1:11">
      <c r="A66" s="52"/>
      <c r="B66" s="34" t="s">
        <v>180</v>
      </c>
      <c r="C66" s="32" t="s">
        <v>84</v>
      </c>
      <c r="D66" s="54">
        <v>23</v>
      </c>
      <c r="E66" s="54"/>
      <c r="F66" s="54" t="s">
        <v>30</v>
      </c>
      <c r="G66" s="54"/>
      <c r="H66" s="37">
        <v>20</v>
      </c>
      <c r="I66" s="111" t="s">
        <v>38</v>
      </c>
      <c r="J66" s="88">
        <f t="shared" si="3"/>
        <v>460</v>
      </c>
      <c r="K66" s="102" t="s">
        <v>181</v>
      </c>
    </row>
    <row r="67" ht="14" spans="1:11">
      <c r="A67" s="52"/>
      <c r="B67" s="34" t="s">
        <v>182</v>
      </c>
      <c r="C67" s="32" t="s">
        <v>84</v>
      </c>
      <c r="D67" s="54">
        <v>23</v>
      </c>
      <c r="E67" s="54"/>
      <c r="F67" s="54" t="s">
        <v>30</v>
      </c>
      <c r="G67" s="54"/>
      <c r="H67" s="37">
        <v>30</v>
      </c>
      <c r="I67" s="111" t="s">
        <v>38</v>
      </c>
      <c r="J67" s="88">
        <f t="shared" si="3"/>
        <v>690</v>
      </c>
      <c r="K67" s="102" t="s">
        <v>183</v>
      </c>
    </row>
    <row r="68" ht="14" spans="1:11">
      <c r="A68" s="52"/>
      <c r="B68" s="34" t="s">
        <v>184</v>
      </c>
      <c r="C68" s="32" t="s">
        <v>84</v>
      </c>
      <c r="D68" s="54">
        <v>1</v>
      </c>
      <c r="E68" s="54"/>
      <c r="F68" s="54" t="s">
        <v>30</v>
      </c>
      <c r="G68" s="54"/>
      <c r="H68" s="37">
        <v>300</v>
      </c>
      <c r="I68" s="111" t="s">
        <v>38</v>
      </c>
      <c r="J68" s="88">
        <f t="shared" si="3"/>
        <v>300</v>
      </c>
      <c r="K68" s="102"/>
    </row>
    <row r="69" ht="14" spans="1:11">
      <c r="A69" s="52"/>
      <c r="B69" s="34" t="s">
        <v>185</v>
      </c>
      <c r="C69" s="32" t="s">
        <v>84</v>
      </c>
      <c r="D69" s="54">
        <v>1</v>
      </c>
      <c r="E69" s="54"/>
      <c r="F69" s="54" t="s">
        <v>30</v>
      </c>
      <c r="G69" s="54"/>
      <c r="H69" s="37">
        <v>1000</v>
      </c>
      <c r="I69" s="111" t="s">
        <v>38</v>
      </c>
      <c r="J69" s="88">
        <f t="shared" si="3"/>
        <v>1000</v>
      </c>
      <c r="K69" s="102" t="s">
        <v>186</v>
      </c>
    </row>
    <row r="70" ht="14" spans="1:11">
      <c r="A70" s="52"/>
      <c r="B70" s="34" t="s">
        <v>187</v>
      </c>
      <c r="C70" s="32" t="s">
        <v>84</v>
      </c>
      <c r="D70" s="54">
        <v>1</v>
      </c>
      <c r="E70" s="54"/>
      <c r="F70" s="54" t="s">
        <v>30</v>
      </c>
      <c r="G70" s="54"/>
      <c r="H70" s="37">
        <v>800</v>
      </c>
      <c r="I70" s="111" t="s">
        <v>38</v>
      </c>
      <c r="J70" s="88">
        <f t="shared" si="3"/>
        <v>800</v>
      </c>
      <c r="K70" s="102" t="s">
        <v>188</v>
      </c>
    </row>
    <row r="71" ht="14" spans="1:11">
      <c r="A71" s="52"/>
      <c r="B71" s="34" t="s">
        <v>71</v>
      </c>
      <c r="C71" s="32" t="s">
        <v>84</v>
      </c>
      <c r="D71" s="54">
        <v>23</v>
      </c>
      <c r="E71" s="54"/>
      <c r="F71" s="54" t="s">
        <v>30</v>
      </c>
      <c r="G71" s="54"/>
      <c r="H71" s="37">
        <v>350</v>
      </c>
      <c r="I71" s="111" t="s">
        <v>38</v>
      </c>
      <c r="J71" s="88">
        <f t="shared" si="3"/>
        <v>8050</v>
      </c>
      <c r="K71" s="102" t="s">
        <v>189</v>
      </c>
    </row>
    <row r="72" ht="14" spans="1:11">
      <c r="A72" s="52"/>
      <c r="B72" s="34" t="s">
        <v>190</v>
      </c>
      <c r="C72" s="32" t="s">
        <v>84</v>
      </c>
      <c r="D72" s="54">
        <v>1</v>
      </c>
      <c r="E72" s="54"/>
      <c r="F72" s="54" t="s">
        <v>30</v>
      </c>
      <c r="G72" s="54"/>
      <c r="H72" s="37">
        <v>2000</v>
      </c>
      <c r="I72" s="111" t="s">
        <v>38</v>
      </c>
      <c r="J72" s="88">
        <f t="shared" si="3"/>
        <v>2000</v>
      </c>
      <c r="K72" s="102" t="s">
        <v>191</v>
      </c>
    </row>
    <row r="73" ht="14" spans="1:11">
      <c r="A73" s="52"/>
      <c r="B73" s="34" t="s">
        <v>97</v>
      </c>
      <c r="C73" s="32" t="s">
        <v>84</v>
      </c>
      <c r="D73" s="54">
        <v>30</v>
      </c>
      <c r="E73" s="54"/>
      <c r="F73" s="54" t="s">
        <v>30</v>
      </c>
      <c r="G73" s="54"/>
      <c r="H73" s="37">
        <v>80</v>
      </c>
      <c r="I73" s="111" t="s">
        <v>38</v>
      </c>
      <c r="J73" s="88">
        <f t="shared" ref="J73:J80" si="4">D73*H73</f>
        <v>2400</v>
      </c>
      <c r="K73" s="102" t="s">
        <v>192</v>
      </c>
    </row>
    <row r="74" ht="14" spans="1:11">
      <c r="A74" s="52"/>
      <c r="B74" s="34" t="s">
        <v>97</v>
      </c>
      <c r="C74" s="32" t="s">
        <v>84</v>
      </c>
      <c r="D74" s="54">
        <v>30</v>
      </c>
      <c r="E74" s="54"/>
      <c r="F74" s="54" t="s">
        <v>30</v>
      </c>
      <c r="G74" s="54"/>
      <c r="H74" s="37">
        <v>20</v>
      </c>
      <c r="I74" s="111" t="s">
        <v>38</v>
      </c>
      <c r="J74" s="88">
        <f t="shared" si="4"/>
        <v>600</v>
      </c>
      <c r="K74" s="102" t="s">
        <v>193</v>
      </c>
    </row>
    <row r="75" ht="14" spans="1:11">
      <c r="A75" s="52"/>
      <c r="B75" s="34" t="s">
        <v>97</v>
      </c>
      <c r="C75" s="32" t="s">
        <v>84</v>
      </c>
      <c r="D75" s="54">
        <v>30</v>
      </c>
      <c r="E75" s="54"/>
      <c r="F75" s="54" t="s">
        <v>30</v>
      </c>
      <c r="G75" s="54"/>
      <c r="H75" s="37">
        <v>70</v>
      </c>
      <c r="I75" s="111" t="s">
        <v>38</v>
      </c>
      <c r="J75" s="88">
        <f t="shared" si="4"/>
        <v>2100</v>
      </c>
      <c r="K75" s="102" t="s">
        <v>194</v>
      </c>
    </row>
    <row r="76" ht="14" spans="1:11">
      <c r="A76" s="52"/>
      <c r="B76" s="34" t="s">
        <v>97</v>
      </c>
      <c r="C76" s="32" t="s">
        <v>84</v>
      </c>
      <c r="D76" s="54">
        <v>15</v>
      </c>
      <c r="E76" s="54"/>
      <c r="F76" s="54" t="s">
        <v>30</v>
      </c>
      <c r="G76" s="54"/>
      <c r="H76" s="37">
        <v>150</v>
      </c>
      <c r="I76" s="111" t="s">
        <v>38</v>
      </c>
      <c r="J76" s="88">
        <f t="shared" si="4"/>
        <v>2250</v>
      </c>
      <c r="K76" s="102" t="s">
        <v>195</v>
      </c>
    </row>
    <row r="77" ht="14" spans="1:11">
      <c r="A77" s="52"/>
      <c r="B77" s="34" t="s">
        <v>97</v>
      </c>
      <c r="C77" s="32" t="s">
        <v>84</v>
      </c>
      <c r="D77" s="54">
        <v>15</v>
      </c>
      <c r="E77" s="54"/>
      <c r="F77" s="54" t="s">
        <v>30</v>
      </c>
      <c r="G77" s="54"/>
      <c r="H77" s="37">
        <v>50</v>
      </c>
      <c r="I77" s="111" t="s">
        <v>38</v>
      </c>
      <c r="J77" s="88">
        <f t="shared" si="4"/>
        <v>750</v>
      </c>
      <c r="K77" s="102" t="s">
        <v>196</v>
      </c>
    </row>
    <row r="78" ht="14" spans="1:11">
      <c r="A78" s="52"/>
      <c r="B78" s="34" t="s">
        <v>97</v>
      </c>
      <c r="C78" s="32" t="s">
        <v>84</v>
      </c>
      <c r="D78" s="54">
        <v>30</v>
      </c>
      <c r="E78" s="54"/>
      <c r="F78" s="54" t="s">
        <v>30</v>
      </c>
      <c r="G78" s="54"/>
      <c r="H78" s="37">
        <v>100</v>
      </c>
      <c r="I78" s="111" t="s">
        <v>38</v>
      </c>
      <c r="J78" s="88">
        <f t="shared" si="4"/>
        <v>3000</v>
      </c>
      <c r="K78" s="102" t="s">
        <v>197</v>
      </c>
    </row>
    <row r="79" ht="14" spans="1:11">
      <c r="A79" s="52"/>
      <c r="B79" s="34" t="s">
        <v>97</v>
      </c>
      <c r="C79" s="32" t="s">
        <v>84</v>
      </c>
      <c r="D79" s="54">
        <v>30</v>
      </c>
      <c r="E79" s="54"/>
      <c r="F79" s="54" t="s">
        <v>30</v>
      </c>
      <c r="G79" s="54"/>
      <c r="H79" s="37">
        <v>50</v>
      </c>
      <c r="I79" s="111" t="s">
        <v>38</v>
      </c>
      <c r="J79" s="88">
        <f t="shared" si="4"/>
        <v>1500</v>
      </c>
      <c r="K79" s="102" t="s">
        <v>198</v>
      </c>
    </row>
    <row r="80" ht="14" spans="1:11">
      <c r="A80" s="52"/>
      <c r="B80" s="34" t="s">
        <v>97</v>
      </c>
      <c r="C80" s="32" t="s">
        <v>84</v>
      </c>
      <c r="D80" s="54">
        <v>30</v>
      </c>
      <c r="E80" s="54"/>
      <c r="F80" s="54" t="s">
        <v>30</v>
      </c>
      <c r="G80" s="54"/>
      <c r="H80" s="37">
        <v>100</v>
      </c>
      <c r="I80" s="111" t="s">
        <v>38</v>
      </c>
      <c r="J80" s="88">
        <f t="shared" si="4"/>
        <v>3000</v>
      </c>
      <c r="K80" s="102" t="s">
        <v>199</v>
      </c>
    </row>
    <row r="81" ht="14" spans="1:11">
      <c r="A81" s="38" t="s">
        <v>32</v>
      </c>
      <c r="B81" s="39"/>
      <c r="C81" s="39"/>
      <c r="D81" s="39"/>
      <c r="E81" s="39"/>
      <c r="F81" s="39"/>
      <c r="G81" s="39"/>
      <c r="H81" s="39" t="s">
        <v>43</v>
      </c>
      <c r="I81" s="90"/>
      <c r="J81" s="91">
        <f>SUM(J62:J80)</f>
        <v>35349</v>
      </c>
      <c r="K81" s="92"/>
    </row>
    <row r="82" ht="14" spans="1:11">
      <c r="A82" s="68" t="s">
        <v>99</v>
      </c>
      <c r="B82" s="69"/>
      <c r="C82" s="69"/>
      <c r="D82" s="69"/>
      <c r="E82" s="69"/>
      <c r="F82" s="69"/>
      <c r="G82" s="69"/>
      <c r="H82" s="69"/>
      <c r="I82" s="112"/>
      <c r="J82" s="113">
        <f>J8+J20+J24+J27+J37+J40+J45+J60+J81</f>
        <v>439999</v>
      </c>
      <c r="K82" s="114"/>
    </row>
    <row r="83" ht="17" customHeight="1" spans="1:11">
      <c r="A83" s="70" t="s">
        <v>100</v>
      </c>
      <c r="B83" s="70"/>
      <c r="C83" s="70"/>
      <c r="D83" s="70"/>
      <c r="E83" s="70"/>
      <c r="F83" s="70"/>
      <c r="G83" s="70"/>
      <c r="H83" s="70"/>
      <c r="I83" s="115">
        <v>0.06</v>
      </c>
      <c r="J83" s="116">
        <f>J82*I83</f>
        <v>26399.94</v>
      </c>
      <c r="K83" s="117"/>
    </row>
    <row r="84" ht="14" spans="1:11">
      <c r="A84" s="71" t="s">
        <v>101</v>
      </c>
      <c r="B84" s="72"/>
      <c r="C84" s="72"/>
      <c r="D84" s="72"/>
      <c r="E84" s="72"/>
      <c r="F84" s="72"/>
      <c r="G84" s="72"/>
      <c r="H84" s="72"/>
      <c r="I84" s="118"/>
      <c r="J84" s="119">
        <f>(J82+J83)*6%</f>
        <v>27983.9364</v>
      </c>
      <c r="K84" s="120"/>
    </row>
    <row r="85" ht="17.25" spans="1:11">
      <c r="A85" s="73" t="s">
        <v>102</v>
      </c>
      <c r="B85" s="74"/>
      <c r="C85" s="74"/>
      <c r="D85" s="74"/>
      <c r="E85" s="74"/>
      <c r="F85" s="74"/>
      <c r="G85" s="74"/>
      <c r="H85" s="74"/>
      <c r="I85" s="121"/>
      <c r="J85" s="122">
        <f>SUM(J82:J84)</f>
        <v>494382.8764</v>
      </c>
      <c r="K85" s="123"/>
    </row>
  </sheetData>
  <mergeCells count="178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A8:I8"/>
    <mergeCell ref="A9:B9"/>
    <mergeCell ref="D9:E9"/>
    <mergeCell ref="F9:G9"/>
    <mergeCell ref="H9:I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A20:I20"/>
    <mergeCell ref="A21:B21"/>
    <mergeCell ref="D21:E21"/>
    <mergeCell ref="F21:G21"/>
    <mergeCell ref="H21:I21"/>
    <mergeCell ref="A24:I24"/>
    <mergeCell ref="A25:B25"/>
    <mergeCell ref="D25:E25"/>
    <mergeCell ref="F25:G25"/>
    <mergeCell ref="H25:I25"/>
    <mergeCell ref="D26:E26"/>
    <mergeCell ref="F26:G26"/>
    <mergeCell ref="A27:I27"/>
    <mergeCell ref="A28:B28"/>
    <mergeCell ref="D28:E28"/>
    <mergeCell ref="F28:G28"/>
    <mergeCell ref="H28:I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A37:I37"/>
    <mergeCell ref="A38:B38"/>
    <mergeCell ref="D38:E38"/>
    <mergeCell ref="F38:G38"/>
    <mergeCell ref="H38:I38"/>
    <mergeCell ref="D39:E39"/>
    <mergeCell ref="F39:G39"/>
    <mergeCell ref="A40:I40"/>
    <mergeCell ref="A41:B41"/>
    <mergeCell ref="D41:E41"/>
    <mergeCell ref="F41:G41"/>
    <mergeCell ref="H41:I41"/>
    <mergeCell ref="D42:E42"/>
    <mergeCell ref="F42:G42"/>
    <mergeCell ref="D43:E43"/>
    <mergeCell ref="F43:G43"/>
    <mergeCell ref="D44:E44"/>
    <mergeCell ref="F44:G44"/>
    <mergeCell ref="A45:I45"/>
    <mergeCell ref="A46:B46"/>
    <mergeCell ref="D46:E46"/>
    <mergeCell ref="F46:G46"/>
    <mergeCell ref="H46:I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  <mergeCell ref="D58:E58"/>
    <mergeCell ref="F58:G58"/>
    <mergeCell ref="D59:E59"/>
    <mergeCell ref="F59:G59"/>
    <mergeCell ref="A60:I60"/>
    <mergeCell ref="A61:B61"/>
    <mergeCell ref="D61:E61"/>
    <mergeCell ref="F61:G61"/>
    <mergeCell ref="H61:I61"/>
    <mergeCell ref="D62:E62"/>
    <mergeCell ref="F62:G62"/>
    <mergeCell ref="D63:E63"/>
    <mergeCell ref="F63:G63"/>
    <mergeCell ref="D64:E64"/>
    <mergeCell ref="F64:G64"/>
    <mergeCell ref="D65:E65"/>
    <mergeCell ref="F65:G65"/>
    <mergeCell ref="D66:E66"/>
    <mergeCell ref="F66:G66"/>
    <mergeCell ref="D67:E67"/>
    <mergeCell ref="F67:G67"/>
    <mergeCell ref="D68:E68"/>
    <mergeCell ref="F68:G68"/>
    <mergeCell ref="D69:E69"/>
    <mergeCell ref="F69:G69"/>
    <mergeCell ref="D70:E70"/>
    <mergeCell ref="F70:G70"/>
    <mergeCell ref="D71:E71"/>
    <mergeCell ref="F71:G71"/>
    <mergeCell ref="D72:E72"/>
    <mergeCell ref="F72:G72"/>
    <mergeCell ref="D73:E73"/>
    <mergeCell ref="F73:G73"/>
    <mergeCell ref="D74:E74"/>
    <mergeCell ref="F74:G74"/>
    <mergeCell ref="D75:E75"/>
    <mergeCell ref="F75:G75"/>
    <mergeCell ref="D76:E76"/>
    <mergeCell ref="F76:G76"/>
    <mergeCell ref="D77:E77"/>
    <mergeCell ref="F77:G77"/>
    <mergeCell ref="D78:E78"/>
    <mergeCell ref="F78:G78"/>
    <mergeCell ref="D79:E79"/>
    <mergeCell ref="F79:G79"/>
    <mergeCell ref="D80:E80"/>
    <mergeCell ref="F80:G80"/>
    <mergeCell ref="A81:I81"/>
    <mergeCell ref="A82:I82"/>
    <mergeCell ref="A83:H83"/>
    <mergeCell ref="A84:I84"/>
    <mergeCell ref="A85:I85"/>
    <mergeCell ref="A10:A18"/>
    <mergeCell ref="A22:A23"/>
    <mergeCell ref="A29:A36"/>
    <mergeCell ref="A42:A44"/>
    <mergeCell ref="A47:A54"/>
    <mergeCell ref="A55:A59"/>
    <mergeCell ref="A62:A80"/>
  </mergeCells>
  <dataValidations count="9">
    <dataValidation type="list" allowBlank="1" showInputMessage="1" showErrorMessage="1" sqref="C7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B19">
      <formula1>"车辆超公里费,4座普通小车,4座豪华小车,7座普通商务车,7座豪华商务车,19-22座普通小巴,19-22座豪华小巴,15座普通商务车,15座豪华商务车,33座中巴,37座中巴,45座大巴,53座大巴,57座大巴,车辆超时费,其他"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26">
      <formula1>"半日场租,全天场租,半天会议包价,全天会议包价,进场费,茶歇,投影仪,其他"</formula1>
    </dataValidation>
    <dataValidation type="list" allowBlank="1" showInputMessage="1" showErrorMessage="1" sqref="C39">
      <formula1>"签证服务费,旅游签证,商务签证,保险,其他"</formula1>
    </dataValidation>
    <dataValidation type="list" allowBlank="1" showInputMessage="1" showErrorMessage="1" sqref="C10:C19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22:C23">
      <formula1>"高级大床,高级双床,豪华大床,豪华双床,行政大床,行政双床,小套房,加床,加餐,WIFI,单人房差,其他"</formula1>
    </dataValidation>
    <dataValidation type="list" allowBlank="1" showInputMessage="1" showErrorMessage="1" sqref="C29:C36">
      <formula1>"酒店早餐,自助午餐,围桌午餐,自助晚餐,围桌晚餐,鸡尾酒会,酒水,特色餐,其他"</formula1>
    </dataValidation>
    <dataValidation type="list" allowBlank="1" showInputMessage="1" showErrorMessage="1" sqref="C42:C44">
      <formula1>"工作人员,餐费,住宿,交通,通信费,导游超时费,其他,物料"</formula1>
    </dataValidation>
    <dataValidation type="list" allowBlank="1" showInputMessage="1" showErrorMessage="1" sqref="C47:C59">
      <formula1>"工作人员,餐费,住宿,交通,通信费,导游超时费,其他"</formula1>
    </dataValidation>
  </dataValidations>
  <hyperlinks>
    <hyperlink ref="D4" r:id="rId1" display="zhangzhaojie@cct.cn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opLeftCell="B1" workbookViewId="0">
      <selection activeCell="A19" sqref="A19:I19"/>
    </sheetView>
  </sheetViews>
  <sheetFormatPr defaultColWidth="13.3333333333333" defaultRowHeight="16.5"/>
  <cols>
    <col min="1" max="1" width="21.75" style="1" customWidth="1"/>
    <col min="2" max="2" width="43.25" style="1" customWidth="1"/>
    <col min="3" max="3" width="20.4166666666667" style="1" customWidth="1"/>
    <col min="4" max="4" width="13.3333333333333" style="2"/>
    <col min="5" max="5" width="7" style="2" customWidth="1"/>
    <col min="6" max="6" width="12.75" style="1" customWidth="1"/>
    <col min="7" max="7" width="10.25" style="1" customWidth="1"/>
    <col min="8" max="8" width="16.3333333333333" style="1" customWidth="1"/>
    <col min="9" max="9" width="14.4166666666667" style="1" customWidth="1"/>
    <col min="10" max="10" width="18.9166666666667" style="1" customWidth="1"/>
    <col min="11" max="11" width="51.75" style="3" customWidth="1"/>
    <col min="12" max="16384" width="13.3333333333333" style="1"/>
  </cols>
  <sheetData>
    <row r="1" s="1" customFormat="1" ht="14" spans="1:11">
      <c r="A1" s="4" t="s">
        <v>0</v>
      </c>
      <c r="B1" s="5" t="s">
        <v>1</v>
      </c>
      <c r="C1" s="6"/>
      <c r="D1" s="6"/>
      <c r="E1" s="6"/>
      <c r="F1" s="7"/>
      <c r="G1" s="8" t="s">
        <v>2</v>
      </c>
      <c r="H1" s="5" t="s">
        <v>3</v>
      </c>
      <c r="I1" s="7"/>
      <c r="J1" s="76" t="s">
        <v>4</v>
      </c>
      <c r="K1" s="77"/>
    </row>
    <row r="2" s="1" customFormat="1" ht="14" spans="1:11">
      <c r="A2" s="4" t="s">
        <v>5</v>
      </c>
      <c r="B2" s="5" t="s">
        <v>6</v>
      </c>
      <c r="C2" s="6"/>
      <c r="D2" s="6"/>
      <c r="E2" s="6"/>
      <c r="F2" s="7"/>
      <c r="G2" s="8" t="s">
        <v>7</v>
      </c>
      <c r="H2" s="5" t="s">
        <v>8</v>
      </c>
      <c r="I2" s="7"/>
      <c r="J2" s="76" t="s">
        <v>4</v>
      </c>
      <c r="K2" s="77"/>
    </row>
    <row r="3" s="1" customFormat="1" ht="14.5" spans="1:11">
      <c r="A3" s="4" t="s">
        <v>9</v>
      </c>
      <c r="B3" s="9" t="s">
        <v>10</v>
      </c>
      <c r="C3" s="10" t="s">
        <v>11</v>
      </c>
      <c r="D3" s="11">
        <v>10</v>
      </c>
      <c r="E3" s="12"/>
      <c r="F3" s="13"/>
      <c r="G3" s="14" t="s">
        <v>12</v>
      </c>
      <c r="H3" s="15" t="s">
        <v>13</v>
      </c>
      <c r="I3" s="78"/>
      <c r="J3" s="20" t="s">
        <v>14</v>
      </c>
      <c r="K3" s="79" t="s">
        <v>15</v>
      </c>
    </row>
    <row r="4" s="1" customFormat="1" ht="14" spans="1:11">
      <c r="A4" s="4" t="s">
        <v>16</v>
      </c>
      <c r="B4" s="16" t="s">
        <v>3</v>
      </c>
      <c r="C4" s="10" t="s">
        <v>17</v>
      </c>
      <c r="D4" s="17" t="s">
        <v>18</v>
      </c>
      <c r="E4" s="18"/>
      <c r="F4" s="19"/>
      <c r="G4" s="20" t="s">
        <v>4</v>
      </c>
      <c r="H4" s="21"/>
      <c r="I4" s="80">
        <v>13811830485</v>
      </c>
      <c r="J4" s="81"/>
      <c r="K4" s="82"/>
    </row>
    <row r="5" s="1" customFormat="1" ht="14" spans="1:11">
      <c r="A5" s="22" t="s">
        <v>19</v>
      </c>
      <c r="B5" s="23"/>
      <c r="C5" s="23"/>
      <c r="D5" s="23"/>
      <c r="E5" s="23"/>
      <c r="F5" s="23"/>
      <c r="G5" s="23"/>
      <c r="H5" s="23"/>
      <c r="I5" s="23"/>
      <c r="J5" s="23"/>
      <c r="K5" s="83"/>
    </row>
    <row r="6" s="1" customFormat="1" ht="14" spans="1:11">
      <c r="A6" s="24" t="s">
        <v>20</v>
      </c>
      <c r="B6" s="25"/>
      <c r="C6" s="26" t="s">
        <v>21</v>
      </c>
      <c r="D6" s="27" t="s">
        <v>22</v>
      </c>
      <c r="E6" s="28"/>
      <c r="F6" s="27" t="s">
        <v>23</v>
      </c>
      <c r="G6" s="28"/>
      <c r="H6" s="29" t="s">
        <v>24</v>
      </c>
      <c r="I6" s="84"/>
      <c r="J6" s="85" t="s">
        <v>25</v>
      </c>
      <c r="K6" s="86" t="s">
        <v>26</v>
      </c>
    </row>
    <row r="7" s="1" customFormat="1" ht="14" spans="1:11">
      <c r="A7" s="30" t="s">
        <v>27</v>
      </c>
      <c r="B7" s="31" t="s">
        <v>200</v>
      </c>
      <c r="C7" s="32" t="s">
        <v>29</v>
      </c>
      <c r="D7" s="33">
        <v>10</v>
      </c>
      <c r="E7" s="34"/>
      <c r="F7" s="35" t="s">
        <v>30</v>
      </c>
      <c r="G7" s="36"/>
      <c r="H7" s="37">
        <v>5000</v>
      </c>
      <c r="I7" s="87" t="s">
        <v>38</v>
      </c>
      <c r="J7" s="88">
        <f>D7*H7</f>
        <v>50000</v>
      </c>
      <c r="K7" s="89" t="s">
        <v>31</v>
      </c>
    </row>
    <row r="8" s="1" customFormat="1" ht="14" spans="1:11">
      <c r="A8" s="38" t="s">
        <v>32</v>
      </c>
      <c r="B8" s="39"/>
      <c r="C8" s="39"/>
      <c r="D8" s="39"/>
      <c r="E8" s="39"/>
      <c r="F8" s="39"/>
      <c r="G8" s="39"/>
      <c r="H8" s="39"/>
      <c r="I8" s="90"/>
      <c r="J8" s="91">
        <f>SUM(J7:J7)</f>
        <v>50000</v>
      </c>
      <c r="K8" s="92"/>
    </row>
    <row r="9" s="1" customFormat="1" ht="30" customHeight="1" spans="1:11">
      <c r="A9" s="24" t="s">
        <v>20</v>
      </c>
      <c r="B9" s="25"/>
      <c r="C9" s="26" t="s">
        <v>33</v>
      </c>
      <c r="D9" s="27" t="s">
        <v>22</v>
      </c>
      <c r="E9" s="28"/>
      <c r="F9" s="27" t="s">
        <v>23</v>
      </c>
      <c r="G9" s="28"/>
      <c r="H9" s="27" t="s">
        <v>24</v>
      </c>
      <c r="I9" s="28"/>
      <c r="J9" s="85" t="s">
        <v>25</v>
      </c>
      <c r="K9" s="86" t="s">
        <v>26</v>
      </c>
    </row>
    <row r="10" s="1" customFormat="1" ht="30" customHeight="1" spans="1:11">
      <c r="A10" s="40" t="s">
        <v>34</v>
      </c>
      <c r="B10" s="41" t="s">
        <v>40</v>
      </c>
      <c r="C10" s="32" t="s">
        <v>36</v>
      </c>
      <c r="D10" s="42">
        <v>2</v>
      </c>
      <c r="E10" s="42"/>
      <c r="F10" s="43" t="s">
        <v>112</v>
      </c>
      <c r="G10" s="43"/>
      <c r="H10" s="37">
        <v>2200</v>
      </c>
      <c r="I10" s="87" t="s">
        <v>38</v>
      </c>
      <c r="J10" s="93">
        <f>D10*H10</f>
        <v>4400</v>
      </c>
      <c r="K10" s="94" t="s">
        <v>201</v>
      </c>
    </row>
    <row r="11" s="1" customFormat="1" ht="14" spans="1:11">
      <c r="A11" s="44"/>
      <c r="B11" s="41" t="s">
        <v>35</v>
      </c>
      <c r="C11" s="32" t="s">
        <v>36</v>
      </c>
      <c r="D11" s="42">
        <v>8</v>
      </c>
      <c r="E11" s="42"/>
      <c r="F11" s="43" t="s">
        <v>112</v>
      </c>
      <c r="G11" s="43"/>
      <c r="H11" s="37">
        <v>1600</v>
      </c>
      <c r="I11" s="87" t="s">
        <v>38</v>
      </c>
      <c r="J11" s="93">
        <f>SUM(D11*H11)</f>
        <v>12800</v>
      </c>
      <c r="K11" s="94" t="s">
        <v>202</v>
      </c>
    </row>
    <row r="12" s="1" customFormat="1" ht="14" spans="1:11">
      <c r="A12" s="38" t="s">
        <v>32</v>
      </c>
      <c r="B12" s="39"/>
      <c r="C12" s="39"/>
      <c r="D12" s="39"/>
      <c r="E12" s="39"/>
      <c r="F12" s="39"/>
      <c r="G12" s="39"/>
      <c r="H12" s="39"/>
      <c r="I12" s="90"/>
      <c r="J12" s="91">
        <f>SUM(J10:J11)</f>
        <v>17200</v>
      </c>
      <c r="K12" s="92"/>
    </row>
    <row r="13" s="1" customFormat="1" ht="14" spans="1:11">
      <c r="A13" s="24" t="s">
        <v>20</v>
      </c>
      <c r="B13" s="25"/>
      <c r="C13" s="26" t="s">
        <v>44</v>
      </c>
      <c r="D13" s="27" t="s">
        <v>22</v>
      </c>
      <c r="E13" s="28"/>
      <c r="F13" s="27" t="s">
        <v>23</v>
      </c>
      <c r="G13" s="28"/>
      <c r="H13" s="27" t="s">
        <v>24</v>
      </c>
      <c r="I13" s="28"/>
      <c r="J13" s="85" t="s">
        <v>25</v>
      </c>
      <c r="K13" s="86" t="s">
        <v>26</v>
      </c>
    </row>
    <row r="14" s="1" customFormat="1" ht="14" spans="1:11">
      <c r="A14" s="30" t="s">
        <v>45</v>
      </c>
      <c r="B14" s="45" t="s">
        <v>203</v>
      </c>
      <c r="C14" s="45" t="s">
        <v>47</v>
      </c>
      <c r="D14" s="46">
        <v>10</v>
      </c>
      <c r="E14" s="45" t="s">
        <v>48</v>
      </c>
      <c r="F14" s="46">
        <v>1</v>
      </c>
      <c r="G14" s="45" t="s">
        <v>49</v>
      </c>
      <c r="H14" s="47">
        <v>1100</v>
      </c>
      <c r="I14" s="95" t="s">
        <v>38</v>
      </c>
      <c r="J14" s="88">
        <f>D14*F14*H14</f>
        <v>11000</v>
      </c>
      <c r="K14" s="96" t="s">
        <v>204</v>
      </c>
    </row>
    <row r="15" s="1" customFormat="1" ht="14" spans="1:11">
      <c r="A15" s="38" t="s">
        <v>32</v>
      </c>
      <c r="B15" s="39"/>
      <c r="C15" s="39"/>
      <c r="D15" s="39"/>
      <c r="E15" s="39"/>
      <c r="F15" s="39"/>
      <c r="G15" s="39"/>
      <c r="H15" s="39"/>
      <c r="I15" s="90"/>
      <c r="J15" s="91">
        <f>SUM(J14:J14)</f>
        <v>11000</v>
      </c>
      <c r="K15" s="92"/>
    </row>
    <row r="16" s="1" customFormat="1" ht="14" spans="1:11">
      <c r="A16" s="24" t="s">
        <v>20</v>
      </c>
      <c r="B16" s="25"/>
      <c r="C16" s="26" t="s">
        <v>51</v>
      </c>
      <c r="D16" s="27" t="s">
        <v>22</v>
      </c>
      <c r="E16" s="28"/>
      <c r="F16" s="27" t="s">
        <v>23</v>
      </c>
      <c r="G16" s="28"/>
      <c r="H16" s="27" t="s">
        <v>24</v>
      </c>
      <c r="I16" s="28"/>
      <c r="J16" s="85" t="s">
        <v>25</v>
      </c>
      <c r="K16" s="86" t="s">
        <v>26</v>
      </c>
    </row>
    <row r="17" s="1" customFormat="1" ht="14" spans="1:11">
      <c r="A17" s="44" t="s">
        <v>52</v>
      </c>
      <c r="B17" s="32" t="s">
        <v>203</v>
      </c>
      <c r="C17" s="32" t="s">
        <v>53</v>
      </c>
      <c r="D17" s="48">
        <v>1</v>
      </c>
      <c r="E17" s="49"/>
      <c r="F17" s="50" t="s">
        <v>54</v>
      </c>
      <c r="G17" s="51"/>
      <c r="H17" s="47">
        <v>7000</v>
      </c>
      <c r="I17" s="95" t="s">
        <v>38</v>
      </c>
      <c r="J17" s="88">
        <f>D17*H17</f>
        <v>7000</v>
      </c>
      <c r="K17" s="97" t="s">
        <v>55</v>
      </c>
    </row>
    <row r="18" s="1" customFormat="1" ht="14" spans="1:11">
      <c r="A18" s="44"/>
      <c r="B18" s="32" t="s">
        <v>57</v>
      </c>
      <c r="C18" s="32" t="s">
        <v>57</v>
      </c>
      <c r="D18" s="48">
        <v>10</v>
      </c>
      <c r="E18" s="49"/>
      <c r="F18" s="50" t="s">
        <v>54</v>
      </c>
      <c r="G18" s="51"/>
      <c r="H18" s="47">
        <v>138</v>
      </c>
      <c r="I18" s="95" t="s">
        <v>38</v>
      </c>
      <c r="J18" s="88">
        <f>D18*H18</f>
        <v>1380</v>
      </c>
      <c r="K18" s="97"/>
    </row>
    <row r="19" s="1" customFormat="1" ht="14" spans="1:11">
      <c r="A19" s="38" t="s">
        <v>32</v>
      </c>
      <c r="B19" s="39"/>
      <c r="C19" s="39"/>
      <c r="D19" s="39"/>
      <c r="E19" s="39"/>
      <c r="F19" s="39"/>
      <c r="G19" s="39"/>
      <c r="H19" s="39"/>
      <c r="I19" s="90"/>
      <c r="J19" s="91">
        <f>SUM(J17:J18)</f>
        <v>8380</v>
      </c>
      <c r="K19" s="92"/>
    </row>
    <row r="20" s="1" customFormat="1" ht="14" spans="1:11">
      <c r="A20" s="24" t="s">
        <v>20</v>
      </c>
      <c r="B20" s="25"/>
      <c r="C20" s="26" t="s">
        <v>51</v>
      </c>
      <c r="D20" s="27" t="s">
        <v>22</v>
      </c>
      <c r="E20" s="28"/>
      <c r="F20" s="27" t="s">
        <v>23</v>
      </c>
      <c r="G20" s="28"/>
      <c r="H20" s="27" t="s">
        <v>24</v>
      </c>
      <c r="I20" s="28"/>
      <c r="J20" s="85" t="s">
        <v>25</v>
      </c>
      <c r="K20" s="86" t="s">
        <v>26</v>
      </c>
    </row>
    <row r="21" s="1" customFormat="1" ht="14" spans="1:11">
      <c r="A21" s="52" t="s">
        <v>58</v>
      </c>
      <c r="B21" s="53" t="s">
        <v>203</v>
      </c>
      <c r="C21" s="53" t="s">
        <v>139</v>
      </c>
      <c r="D21" s="48">
        <v>10</v>
      </c>
      <c r="E21" s="49"/>
      <c r="F21" s="48" t="s">
        <v>30</v>
      </c>
      <c r="G21" s="49"/>
      <c r="H21" s="47">
        <v>500</v>
      </c>
      <c r="I21" s="98" t="s">
        <v>38</v>
      </c>
      <c r="J21" s="37">
        <f>D21*H21</f>
        <v>5000</v>
      </c>
      <c r="K21" s="99" t="s">
        <v>205</v>
      </c>
    </row>
    <row r="22" s="1" customFormat="1" ht="14" spans="1:11">
      <c r="A22" s="52"/>
      <c r="B22" s="45" t="s">
        <v>203</v>
      </c>
      <c r="C22" s="53" t="s">
        <v>139</v>
      </c>
      <c r="D22" s="48">
        <v>10</v>
      </c>
      <c r="E22" s="49"/>
      <c r="F22" s="48" t="s">
        <v>30</v>
      </c>
      <c r="G22" s="49"/>
      <c r="H22" s="47">
        <v>800</v>
      </c>
      <c r="I22" s="98" t="s">
        <v>38</v>
      </c>
      <c r="J22" s="37">
        <f>D22*H22</f>
        <v>8000</v>
      </c>
      <c r="K22" s="100" t="s">
        <v>206</v>
      </c>
    </row>
    <row r="23" s="1" customFormat="1" ht="14" spans="1:11">
      <c r="A23" s="52"/>
      <c r="B23" s="54" t="s">
        <v>59</v>
      </c>
      <c r="C23" s="54" t="s">
        <v>63</v>
      </c>
      <c r="D23" s="48">
        <v>10</v>
      </c>
      <c r="E23" s="49"/>
      <c r="F23" s="33" t="s">
        <v>30</v>
      </c>
      <c r="G23" s="34"/>
      <c r="H23" s="55">
        <v>1000</v>
      </c>
      <c r="I23" s="101" t="s">
        <v>38</v>
      </c>
      <c r="J23" s="88">
        <f>D23*H23</f>
        <v>10000</v>
      </c>
      <c r="K23" s="102" t="s">
        <v>64</v>
      </c>
    </row>
    <row r="24" s="1" customFormat="1" ht="14" spans="1:11">
      <c r="A24" s="52"/>
      <c r="B24" s="54" t="s">
        <v>207</v>
      </c>
      <c r="C24" s="54" t="s">
        <v>65</v>
      </c>
      <c r="D24" s="33">
        <v>30</v>
      </c>
      <c r="E24" s="34"/>
      <c r="F24" s="33" t="s">
        <v>30</v>
      </c>
      <c r="G24" s="34"/>
      <c r="H24" s="55">
        <v>500</v>
      </c>
      <c r="I24" s="101" t="s">
        <v>38</v>
      </c>
      <c r="J24" s="88">
        <f>D24*H24</f>
        <v>15000</v>
      </c>
      <c r="K24" s="103" t="s">
        <v>66</v>
      </c>
    </row>
    <row r="25" s="1" customFormat="1" ht="14" spans="1:11">
      <c r="A25" s="38" t="s">
        <v>32</v>
      </c>
      <c r="B25" s="39"/>
      <c r="C25" s="39"/>
      <c r="D25" s="39"/>
      <c r="E25" s="39"/>
      <c r="F25" s="39"/>
      <c r="G25" s="39"/>
      <c r="H25" s="39"/>
      <c r="I25" s="90"/>
      <c r="J25" s="91">
        <f>SUM(J21:J24)</f>
        <v>38000</v>
      </c>
      <c r="K25" s="92"/>
    </row>
    <row r="26" s="1" customFormat="1" ht="14" spans="1:11">
      <c r="A26" s="24" t="s">
        <v>20</v>
      </c>
      <c r="B26" s="25"/>
      <c r="C26" s="26" t="s">
        <v>51</v>
      </c>
      <c r="D26" s="27" t="s">
        <v>22</v>
      </c>
      <c r="E26" s="28"/>
      <c r="F26" s="27" t="s">
        <v>23</v>
      </c>
      <c r="G26" s="28"/>
      <c r="H26" s="27" t="s">
        <v>24</v>
      </c>
      <c r="I26" s="28"/>
      <c r="J26" s="85" t="s">
        <v>25</v>
      </c>
      <c r="K26" s="86" t="s">
        <v>26</v>
      </c>
    </row>
    <row r="27" s="1" customFormat="1" ht="14" spans="1:11">
      <c r="A27" s="56" t="s">
        <v>67</v>
      </c>
      <c r="B27" s="54" t="s">
        <v>68</v>
      </c>
      <c r="C27" s="32" t="s">
        <v>67</v>
      </c>
      <c r="D27" s="33">
        <v>10</v>
      </c>
      <c r="E27" s="34"/>
      <c r="F27" s="33" t="s">
        <v>30</v>
      </c>
      <c r="G27" s="34"/>
      <c r="H27" s="57">
        <v>60</v>
      </c>
      <c r="I27" s="104" t="s">
        <v>38</v>
      </c>
      <c r="J27" s="105">
        <f>H27*D27</f>
        <v>600</v>
      </c>
      <c r="K27" s="106" t="s">
        <v>69</v>
      </c>
    </row>
    <row r="28" s="1" customFormat="1" ht="14" spans="1:11">
      <c r="A28" s="38" t="s">
        <v>32</v>
      </c>
      <c r="B28" s="39"/>
      <c r="C28" s="39"/>
      <c r="D28" s="39"/>
      <c r="E28" s="39"/>
      <c r="F28" s="39"/>
      <c r="G28" s="39"/>
      <c r="H28" s="39"/>
      <c r="I28" s="90"/>
      <c r="J28" s="91">
        <f>SUM(J27:J27)</f>
        <v>600</v>
      </c>
      <c r="K28" s="92"/>
    </row>
    <row r="29" s="1" customFormat="1" ht="14" spans="1:11">
      <c r="A29" s="24" t="s">
        <v>20</v>
      </c>
      <c r="B29" s="25"/>
      <c r="C29" s="26" t="s">
        <v>51</v>
      </c>
      <c r="D29" s="27" t="s">
        <v>22</v>
      </c>
      <c r="E29" s="28"/>
      <c r="F29" s="27" t="s">
        <v>23</v>
      </c>
      <c r="G29" s="28"/>
      <c r="H29" s="27" t="s">
        <v>24</v>
      </c>
      <c r="I29" s="28"/>
      <c r="J29" s="85" t="s">
        <v>25</v>
      </c>
      <c r="K29" s="86" t="s">
        <v>26</v>
      </c>
    </row>
    <row r="30" s="1" customFormat="1" ht="14" spans="1:11">
      <c r="A30" s="58" t="s">
        <v>70</v>
      </c>
      <c r="B30" s="59" t="s">
        <v>71</v>
      </c>
      <c r="C30" s="60" t="s">
        <v>72</v>
      </c>
      <c r="D30" s="33">
        <v>10</v>
      </c>
      <c r="E30" s="34"/>
      <c r="F30" s="35" t="s">
        <v>73</v>
      </c>
      <c r="G30" s="36"/>
      <c r="H30" s="37">
        <v>1000</v>
      </c>
      <c r="I30" s="107" t="s">
        <v>38</v>
      </c>
      <c r="J30" s="108">
        <f>D30*H30</f>
        <v>10000</v>
      </c>
      <c r="K30" s="89" t="s">
        <v>74</v>
      </c>
    </row>
    <row r="31" s="1" customFormat="1" ht="18" customHeight="1" spans="1:11">
      <c r="A31" s="61"/>
      <c r="B31" s="59" t="s">
        <v>75</v>
      </c>
      <c r="C31" s="60" t="s">
        <v>72</v>
      </c>
      <c r="D31" s="33">
        <v>1</v>
      </c>
      <c r="E31" s="34"/>
      <c r="F31" s="35" t="s">
        <v>76</v>
      </c>
      <c r="G31" s="36"/>
      <c r="H31" s="37">
        <v>2000</v>
      </c>
      <c r="I31" s="107" t="s">
        <v>38</v>
      </c>
      <c r="J31" s="108">
        <f>D31*H31</f>
        <v>2000</v>
      </c>
      <c r="K31" s="109" t="s">
        <v>77</v>
      </c>
    </row>
    <row r="32" s="1" customFormat="1" ht="14" spans="1:11">
      <c r="A32" s="38" t="s">
        <v>32</v>
      </c>
      <c r="B32" s="39"/>
      <c r="C32" s="39"/>
      <c r="D32" s="39"/>
      <c r="E32" s="39"/>
      <c r="F32" s="39"/>
      <c r="G32" s="39"/>
      <c r="H32" s="39"/>
      <c r="I32" s="90"/>
      <c r="J32" s="91">
        <f>SUM(J30:J31)</f>
        <v>12000</v>
      </c>
      <c r="K32" s="92"/>
    </row>
    <row r="33" s="1" customFormat="1" ht="14" spans="1:11">
      <c r="A33" s="24" t="s">
        <v>20</v>
      </c>
      <c r="B33" s="25"/>
      <c r="C33" s="26" t="s">
        <v>51</v>
      </c>
      <c r="D33" s="27" t="s">
        <v>22</v>
      </c>
      <c r="E33" s="28"/>
      <c r="F33" s="27" t="s">
        <v>23</v>
      </c>
      <c r="G33" s="28"/>
      <c r="H33" s="27" t="s">
        <v>24</v>
      </c>
      <c r="I33" s="28"/>
      <c r="J33" s="85" t="s">
        <v>25</v>
      </c>
      <c r="K33" s="86" t="s">
        <v>26</v>
      </c>
    </row>
    <row r="34" s="1" customFormat="1" ht="14" spans="1:11">
      <c r="A34" s="62" t="s">
        <v>79</v>
      </c>
      <c r="B34" s="54" t="s">
        <v>78</v>
      </c>
      <c r="C34" s="60" t="s">
        <v>79</v>
      </c>
      <c r="D34" s="33">
        <v>8</v>
      </c>
      <c r="E34" s="34"/>
      <c r="F34" s="33" t="s">
        <v>30</v>
      </c>
      <c r="G34" s="34"/>
      <c r="H34" s="37">
        <v>800</v>
      </c>
      <c r="I34" s="95" t="s">
        <v>38</v>
      </c>
      <c r="J34" s="93">
        <f t="shared" ref="J34:J39" si="0">H34*D34</f>
        <v>6400</v>
      </c>
      <c r="K34" s="102" t="s">
        <v>80</v>
      </c>
    </row>
    <row r="35" s="1" customFormat="1" ht="14" spans="1:11">
      <c r="A35" s="62"/>
      <c r="B35" s="54" t="s">
        <v>81</v>
      </c>
      <c r="C35" s="60" t="s">
        <v>79</v>
      </c>
      <c r="D35" s="33">
        <v>1</v>
      </c>
      <c r="E35" s="34"/>
      <c r="F35" s="33" t="s">
        <v>30</v>
      </c>
      <c r="G35" s="34"/>
      <c r="H35" s="37">
        <v>3000</v>
      </c>
      <c r="I35" s="95" t="s">
        <v>38</v>
      </c>
      <c r="J35" s="93">
        <f t="shared" si="0"/>
        <v>3000</v>
      </c>
      <c r="K35" s="102"/>
    </row>
    <row r="36" s="1" customFormat="1" ht="14.5" spans="1:11">
      <c r="A36" s="63" t="s">
        <v>82</v>
      </c>
      <c r="B36" s="54" t="s">
        <v>83</v>
      </c>
      <c r="C36" s="60" t="s">
        <v>84</v>
      </c>
      <c r="D36" s="33">
        <v>8</v>
      </c>
      <c r="E36" s="34"/>
      <c r="F36" s="33" t="s">
        <v>30</v>
      </c>
      <c r="G36" s="34"/>
      <c r="H36" s="37">
        <v>100</v>
      </c>
      <c r="I36" s="95" t="s">
        <v>38</v>
      </c>
      <c r="J36" s="93">
        <f t="shared" si="0"/>
        <v>800</v>
      </c>
      <c r="K36" s="110" t="s">
        <v>208</v>
      </c>
    </row>
    <row r="37" s="1" customFormat="1" ht="14.5" spans="1:11">
      <c r="A37" s="63"/>
      <c r="B37" s="54" t="s">
        <v>86</v>
      </c>
      <c r="C37" s="60" t="s">
        <v>84</v>
      </c>
      <c r="D37" s="33">
        <v>1</v>
      </c>
      <c r="E37" s="34"/>
      <c r="F37" s="33" t="s">
        <v>30</v>
      </c>
      <c r="G37" s="34"/>
      <c r="H37" s="37">
        <v>5000</v>
      </c>
      <c r="I37" s="95" t="s">
        <v>38</v>
      </c>
      <c r="J37" s="93">
        <f t="shared" si="0"/>
        <v>5000</v>
      </c>
      <c r="K37" s="110" t="s">
        <v>209</v>
      </c>
    </row>
    <row r="38" s="1" customFormat="1" ht="14.5" spans="1:11">
      <c r="A38" s="63"/>
      <c r="B38" s="54" t="s">
        <v>88</v>
      </c>
      <c r="C38" s="60" t="s">
        <v>84</v>
      </c>
      <c r="D38" s="33">
        <v>3</v>
      </c>
      <c r="E38" s="34"/>
      <c r="F38" s="33" t="s">
        <v>30</v>
      </c>
      <c r="G38" s="34"/>
      <c r="H38" s="37">
        <v>800</v>
      </c>
      <c r="I38" s="95" t="s">
        <v>38</v>
      </c>
      <c r="J38" s="93">
        <f t="shared" si="0"/>
        <v>2400</v>
      </c>
      <c r="K38" s="110" t="s">
        <v>89</v>
      </c>
    </row>
    <row r="39" s="1" customFormat="1" ht="14.5" spans="1:11">
      <c r="A39" s="63"/>
      <c r="B39" s="54" t="s">
        <v>90</v>
      </c>
      <c r="C39" s="60" t="s">
        <v>84</v>
      </c>
      <c r="D39" s="33">
        <v>8</v>
      </c>
      <c r="E39" s="34"/>
      <c r="F39" s="33" t="s">
        <v>30</v>
      </c>
      <c r="G39" s="34"/>
      <c r="H39" s="37">
        <v>100</v>
      </c>
      <c r="I39" s="95" t="s">
        <v>38</v>
      </c>
      <c r="J39" s="93">
        <f t="shared" si="0"/>
        <v>800</v>
      </c>
      <c r="K39" s="110" t="s">
        <v>210</v>
      </c>
    </row>
    <row r="40" s="1" customFormat="1" ht="14" spans="1:11">
      <c r="A40" s="38" t="s">
        <v>32</v>
      </c>
      <c r="B40" s="39"/>
      <c r="C40" s="39"/>
      <c r="D40" s="39"/>
      <c r="E40" s="39"/>
      <c r="F40" s="39"/>
      <c r="G40" s="39"/>
      <c r="H40" s="39"/>
      <c r="I40" s="90"/>
      <c r="J40" s="91">
        <f>SUM(J34:J39)</f>
        <v>18400</v>
      </c>
      <c r="K40" s="92"/>
    </row>
    <row r="41" s="1" customFormat="1" ht="14" spans="1:11">
      <c r="A41" s="24" t="s">
        <v>20</v>
      </c>
      <c r="B41" s="25"/>
      <c r="C41" s="26" t="s">
        <v>51</v>
      </c>
      <c r="D41" s="27" t="s">
        <v>22</v>
      </c>
      <c r="E41" s="28"/>
      <c r="F41" s="27" t="s">
        <v>23</v>
      </c>
      <c r="G41" s="28"/>
      <c r="H41" s="27" t="s">
        <v>24</v>
      </c>
      <c r="I41" s="28"/>
      <c r="J41" s="85" t="s">
        <v>25</v>
      </c>
      <c r="K41" s="86" t="s">
        <v>26</v>
      </c>
    </row>
    <row r="42" s="1" customFormat="1" ht="14" spans="1:11">
      <c r="A42" s="64" t="s">
        <v>92</v>
      </c>
      <c r="B42" s="54" t="s">
        <v>93</v>
      </c>
      <c r="C42" s="32" t="s">
        <v>84</v>
      </c>
      <c r="D42" s="54">
        <v>1</v>
      </c>
      <c r="E42" s="54"/>
      <c r="F42" s="54" t="s">
        <v>94</v>
      </c>
      <c r="G42" s="54"/>
      <c r="H42" s="65">
        <v>10000</v>
      </c>
      <c r="I42" s="111" t="s">
        <v>38</v>
      </c>
      <c r="J42" s="88">
        <f t="shared" ref="J42:J48" si="1">D42*H42</f>
        <v>10000</v>
      </c>
      <c r="K42" s="103"/>
    </row>
    <row r="43" s="1" customFormat="1" ht="14" spans="1:11">
      <c r="A43" s="66"/>
      <c r="B43" s="54" t="s">
        <v>95</v>
      </c>
      <c r="C43" s="32" t="s">
        <v>84</v>
      </c>
      <c r="D43" s="54">
        <v>10</v>
      </c>
      <c r="E43" s="54"/>
      <c r="F43" s="54" t="s">
        <v>30</v>
      </c>
      <c r="G43" s="54"/>
      <c r="H43" s="65">
        <v>100</v>
      </c>
      <c r="I43" s="111" t="s">
        <v>38</v>
      </c>
      <c r="J43" s="88">
        <f t="shared" si="1"/>
        <v>1000</v>
      </c>
      <c r="K43" s="103" t="s">
        <v>211</v>
      </c>
    </row>
    <row r="44" s="1" customFormat="1" ht="14" spans="1:11">
      <c r="A44" s="66"/>
      <c r="B44" s="54" t="s">
        <v>97</v>
      </c>
      <c r="C44" s="32" t="s">
        <v>84</v>
      </c>
      <c r="D44" s="54">
        <v>10</v>
      </c>
      <c r="E44" s="54"/>
      <c r="F44" s="54" t="s">
        <v>30</v>
      </c>
      <c r="G44" s="54"/>
      <c r="H44" s="67">
        <v>160</v>
      </c>
      <c r="I44" s="111" t="s">
        <v>38</v>
      </c>
      <c r="J44" s="88">
        <f t="shared" si="1"/>
        <v>1600</v>
      </c>
      <c r="K44" s="103" t="s">
        <v>212</v>
      </c>
    </row>
    <row r="45" s="1" customFormat="1" ht="14" spans="1:11">
      <c r="A45" s="66"/>
      <c r="B45" s="54" t="s">
        <v>97</v>
      </c>
      <c r="C45" s="32" t="s">
        <v>84</v>
      </c>
      <c r="D45" s="54">
        <v>10</v>
      </c>
      <c r="E45" s="54"/>
      <c r="F45" s="54" t="s">
        <v>30</v>
      </c>
      <c r="G45" s="54"/>
      <c r="H45" s="67">
        <v>260</v>
      </c>
      <c r="I45" s="111" t="s">
        <v>38</v>
      </c>
      <c r="J45" s="88">
        <f t="shared" si="1"/>
        <v>2600</v>
      </c>
      <c r="K45" s="103" t="s">
        <v>213</v>
      </c>
    </row>
    <row r="46" s="1" customFormat="1" ht="14" spans="1:11">
      <c r="A46" s="66"/>
      <c r="B46" s="54" t="s">
        <v>97</v>
      </c>
      <c r="C46" s="32" t="s">
        <v>84</v>
      </c>
      <c r="D46" s="54">
        <v>10</v>
      </c>
      <c r="E46" s="54"/>
      <c r="F46" s="54" t="s">
        <v>30</v>
      </c>
      <c r="G46" s="54"/>
      <c r="H46" s="67">
        <v>65</v>
      </c>
      <c r="I46" s="111" t="s">
        <v>38</v>
      </c>
      <c r="J46" s="88">
        <f t="shared" si="1"/>
        <v>650</v>
      </c>
      <c r="K46" s="103" t="s">
        <v>214</v>
      </c>
    </row>
    <row r="47" s="1" customFormat="1" ht="14" spans="1:11">
      <c r="A47" s="66"/>
      <c r="B47" s="54" t="s">
        <v>97</v>
      </c>
      <c r="C47" s="32" t="s">
        <v>84</v>
      </c>
      <c r="D47" s="54">
        <v>10</v>
      </c>
      <c r="E47" s="54"/>
      <c r="F47" s="54" t="s">
        <v>30</v>
      </c>
      <c r="G47" s="54"/>
      <c r="H47" s="67">
        <v>35</v>
      </c>
      <c r="I47" s="111" t="s">
        <v>38</v>
      </c>
      <c r="J47" s="88">
        <f t="shared" si="1"/>
        <v>350</v>
      </c>
      <c r="K47" s="103" t="s">
        <v>215</v>
      </c>
    </row>
    <row r="48" s="1" customFormat="1" ht="14" spans="1:11">
      <c r="A48" s="66"/>
      <c r="B48" s="54" t="s">
        <v>97</v>
      </c>
      <c r="C48" s="32" t="s">
        <v>84</v>
      </c>
      <c r="D48" s="54">
        <v>10</v>
      </c>
      <c r="E48" s="54"/>
      <c r="F48" s="54" t="s">
        <v>30</v>
      </c>
      <c r="G48" s="54"/>
      <c r="H48" s="67">
        <v>150</v>
      </c>
      <c r="I48" s="111" t="s">
        <v>38</v>
      </c>
      <c r="J48" s="88">
        <f t="shared" si="1"/>
        <v>1500</v>
      </c>
      <c r="K48" s="103" t="s">
        <v>216</v>
      </c>
    </row>
    <row r="49" s="1" customFormat="1" ht="14" spans="1:11">
      <c r="A49" s="38" t="s">
        <v>32</v>
      </c>
      <c r="B49" s="39"/>
      <c r="C49" s="39"/>
      <c r="D49" s="39"/>
      <c r="E49" s="39"/>
      <c r="F49" s="39"/>
      <c r="G49" s="39"/>
      <c r="H49" s="39"/>
      <c r="I49" s="90"/>
      <c r="J49" s="91">
        <f>SUM(J42:J48)</f>
        <v>17700</v>
      </c>
      <c r="K49" s="92"/>
    </row>
    <row r="50" s="1" customFormat="1" ht="14" spans="1:11">
      <c r="A50" s="68" t="s">
        <v>99</v>
      </c>
      <c r="B50" s="69"/>
      <c r="C50" s="69"/>
      <c r="D50" s="69"/>
      <c r="E50" s="69"/>
      <c r="F50" s="69"/>
      <c r="G50" s="69"/>
      <c r="H50" s="69"/>
      <c r="I50" s="112"/>
      <c r="J50" s="113">
        <f>J8+J12+J15+J19+J25+J28+J32+J40+J49</f>
        <v>173280</v>
      </c>
      <c r="K50" s="114"/>
    </row>
    <row r="51" s="1" customFormat="1" ht="17" customHeight="1" spans="1:11">
      <c r="A51" s="70" t="s">
        <v>100</v>
      </c>
      <c r="B51" s="70"/>
      <c r="C51" s="70"/>
      <c r="D51" s="70"/>
      <c r="E51" s="70"/>
      <c r="F51" s="70"/>
      <c r="G51" s="70"/>
      <c r="H51" s="70"/>
      <c r="I51" s="115">
        <v>0.06</v>
      </c>
      <c r="J51" s="116">
        <f>J50*I51</f>
        <v>10396.8</v>
      </c>
      <c r="K51" s="117"/>
    </row>
    <row r="52" s="1" customFormat="1" ht="14" spans="1:11">
      <c r="A52" s="71" t="s">
        <v>101</v>
      </c>
      <c r="B52" s="72"/>
      <c r="C52" s="72"/>
      <c r="D52" s="72"/>
      <c r="E52" s="72"/>
      <c r="F52" s="72"/>
      <c r="G52" s="72"/>
      <c r="H52" s="72"/>
      <c r="I52" s="118"/>
      <c r="J52" s="119">
        <f>(J50+J51)*6%</f>
        <v>11020.608</v>
      </c>
      <c r="K52" s="120"/>
    </row>
    <row r="53" s="1" customFormat="1" ht="17.25" spans="1:11">
      <c r="A53" s="73" t="s">
        <v>102</v>
      </c>
      <c r="B53" s="74"/>
      <c r="C53" s="74"/>
      <c r="D53" s="74"/>
      <c r="E53" s="74"/>
      <c r="F53" s="74"/>
      <c r="G53" s="74"/>
      <c r="H53" s="74"/>
      <c r="I53" s="121"/>
      <c r="J53" s="122">
        <f>SUM(J50:J52)</f>
        <v>194697.408</v>
      </c>
      <c r="K53" s="123"/>
    </row>
    <row r="54" s="1" customFormat="1" spans="4:11">
      <c r="D54" s="2"/>
      <c r="E54" s="2"/>
      <c r="K54" s="3"/>
    </row>
    <row r="55" s="1" customFormat="1" spans="4:11">
      <c r="D55" s="2"/>
      <c r="E55" s="2"/>
      <c r="K55" s="3"/>
    </row>
    <row r="56" s="1" customFormat="1" spans="4:11">
      <c r="D56" s="2"/>
      <c r="E56" s="2"/>
      <c r="K56" s="3"/>
    </row>
    <row r="57" s="1" customFormat="1" spans="4:11">
      <c r="D57" s="2"/>
      <c r="E57" s="2"/>
      <c r="K57" s="3"/>
    </row>
    <row r="58" s="1" customFormat="1" spans="4:11">
      <c r="D58" s="2"/>
      <c r="E58" s="2"/>
      <c r="K58" s="3"/>
    </row>
    <row r="59" s="1" customFormat="1" spans="4:11">
      <c r="D59" s="2"/>
      <c r="E59" s="2"/>
      <c r="K59" s="3"/>
    </row>
    <row r="60" s="1" customFormat="1" spans="4:11">
      <c r="D60" s="2"/>
      <c r="E60" s="2"/>
      <c r="K60" s="3"/>
    </row>
    <row r="61" s="1" customFormat="1" spans="4:11">
      <c r="D61" s="2"/>
      <c r="E61" s="2"/>
      <c r="K61" s="3"/>
    </row>
    <row r="62" s="1" customFormat="1" spans="4:11">
      <c r="D62" s="2"/>
      <c r="E62" s="2"/>
      <c r="K62" s="3"/>
    </row>
    <row r="63" s="1" customFormat="1" spans="4:11">
      <c r="D63" s="2"/>
      <c r="E63" s="2"/>
      <c r="K63" s="3"/>
    </row>
    <row r="64" s="1" customFormat="1" spans="2:11">
      <c r="B64" s="75" t="s">
        <v>217</v>
      </c>
      <c r="D64" s="2"/>
      <c r="E64" s="2"/>
      <c r="K64" s="3"/>
    </row>
  </sheetData>
  <mergeCells count="116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A8:I8"/>
    <mergeCell ref="A9:B9"/>
    <mergeCell ref="D9:E9"/>
    <mergeCell ref="F9:G9"/>
    <mergeCell ref="H9:I9"/>
    <mergeCell ref="D10:E10"/>
    <mergeCell ref="F10:G10"/>
    <mergeCell ref="D11:E11"/>
    <mergeCell ref="F11:G11"/>
    <mergeCell ref="A12:I12"/>
    <mergeCell ref="A13:B13"/>
    <mergeCell ref="D13:E13"/>
    <mergeCell ref="F13:G13"/>
    <mergeCell ref="H13:I13"/>
    <mergeCell ref="A15:I15"/>
    <mergeCell ref="A16:B16"/>
    <mergeCell ref="D16:E16"/>
    <mergeCell ref="F16:G16"/>
    <mergeCell ref="H16:I16"/>
    <mergeCell ref="D17:E17"/>
    <mergeCell ref="F17:G17"/>
    <mergeCell ref="D18:E18"/>
    <mergeCell ref="F18:G18"/>
    <mergeCell ref="A19:I19"/>
    <mergeCell ref="A20:B20"/>
    <mergeCell ref="D20:E20"/>
    <mergeCell ref="F20:G20"/>
    <mergeCell ref="H20:I20"/>
    <mergeCell ref="D21:E21"/>
    <mergeCell ref="F21:G21"/>
    <mergeCell ref="D22:E22"/>
    <mergeCell ref="F22:G22"/>
    <mergeCell ref="D23:E23"/>
    <mergeCell ref="F23:G23"/>
    <mergeCell ref="D24:E24"/>
    <mergeCell ref="F24:G24"/>
    <mergeCell ref="A25:I25"/>
    <mergeCell ref="A26:B26"/>
    <mergeCell ref="D26:E26"/>
    <mergeCell ref="F26:G26"/>
    <mergeCell ref="H26:I26"/>
    <mergeCell ref="D27:E27"/>
    <mergeCell ref="F27:G27"/>
    <mergeCell ref="A28:I28"/>
    <mergeCell ref="A29:B29"/>
    <mergeCell ref="D29:E29"/>
    <mergeCell ref="F29:G29"/>
    <mergeCell ref="H29:I29"/>
    <mergeCell ref="D30:E30"/>
    <mergeCell ref="F30:G30"/>
    <mergeCell ref="D31:E31"/>
    <mergeCell ref="F31:G31"/>
    <mergeCell ref="A32:I32"/>
    <mergeCell ref="A33:B33"/>
    <mergeCell ref="D33:E33"/>
    <mergeCell ref="F33:G33"/>
    <mergeCell ref="H33:I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A40:I40"/>
    <mergeCell ref="A41:B41"/>
    <mergeCell ref="D41:E41"/>
    <mergeCell ref="F41:G41"/>
    <mergeCell ref="H41:I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A49:I49"/>
    <mergeCell ref="A50:I50"/>
    <mergeCell ref="A51:H51"/>
    <mergeCell ref="A52:I52"/>
    <mergeCell ref="A53:I53"/>
    <mergeCell ref="A10:A11"/>
    <mergeCell ref="A17:A18"/>
    <mergeCell ref="A21:A24"/>
    <mergeCell ref="A30:A31"/>
    <mergeCell ref="A34:A35"/>
    <mergeCell ref="A36:A39"/>
    <mergeCell ref="A42:A48"/>
  </mergeCells>
  <dataValidations count="8">
    <dataValidation type="list" allowBlank="1" showInputMessage="1" showErrorMessage="1" sqref="C7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4">
      <formula1>"高级大床,高级双床,豪华大床,豪华双床,行政大床,行政双床,小套房,加床,加餐,WIFI,单人房差,其他"</formula1>
    </dataValidation>
    <dataValidation type="list" allowBlank="1" showInputMessage="1" showErrorMessage="1" sqref="C27">
      <formula1>"签证服务费,旅游签证,商务签证,保险,其他"</formula1>
    </dataValidation>
    <dataValidation type="list" allowBlank="1" showInputMessage="1" showErrorMessage="1" sqref="C10:C11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:C18">
      <formula1>"半日场租,全天场租,半天会议包价,全天会议包价,进场费,茶歇,投影仪,其他"</formula1>
    </dataValidation>
    <dataValidation type="list" allowBlank="1" showInputMessage="1" showErrorMessage="1" sqref="C21:C24">
      <formula1>"酒店早餐,自助午餐,围桌午餐,自助晚餐,围桌晚餐,鸡尾酒会,酒水,特色餐,其他"</formula1>
    </dataValidation>
    <dataValidation type="list" allowBlank="1" showInputMessage="1" showErrorMessage="1" sqref="C30:C31">
      <formula1>"工作人员,餐费,住宿,交通,通信费,导游超时费,其他,物料"</formula1>
    </dataValidation>
    <dataValidation type="list" allowBlank="1" showInputMessage="1" showErrorMessage="1" sqref="C34:C39">
      <formula1>"工作人员,餐费,住宿,交通,通信费,导游超时费,其他"</formula1>
    </dataValidation>
  </dataValidations>
  <hyperlinks>
    <hyperlink ref="D4" r:id="rId1" display="xuyan@kuaishou.com" tooltip="mailto:xuyan@kuaishou.com"/>
    <hyperlink ref="B64" r:id="rId2" display="https://docs.qingque.cn/d/home/eZQDR-3BT2m1TwGYSwg_ZorJ8?identityId=23D3anandjQ#section=h.k1hast8sbpev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西双版纳行程报价</vt:lpstr>
      <vt:lpstr>丽江行程报价</vt:lpstr>
      <vt:lpstr>大理行程报价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微信用户</cp:lastModifiedBy>
  <dcterms:created xsi:type="dcterms:W3CDTF">2015-06-05T18:19:00Z</dcterms:created>
  <cp:lastPrinted>2023-09-15T02:00:00Z</cp:lastPrinted>
  <dcterms:modified xsi:type="dcterms:W3CDTF">2025-05-14T03:21:18Z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3478CC8D991541F9B4395905DB508742_13</vt:lpwstr>
  </property>
  <property fmtid="{D5CDD505-2E9C-101B-9397-08002B2CF9AE}" pid="3" name="KSOProductBuildVer">
    <vt:lpwstr>2052-12.1.0.21171</vt:lpwstr>
  </property>
</Properties>
</file>