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showInkAnnotation="0" codeName="ThisWorkbook"/>
  <mc:AlternateContent xmlns:mc="http://schemas.openxmlformats.org/markup-compatibility/2006">
    <mc:Choice Requires="x15">
      <x15ac:absPath xmlns:x15ac="http://schemas.microsoft.com/office/spreadsheetml/2010/11/ac" url="C:\Users\86139\Desktop\报价ING\"/>
    </mc:Choice>
  </mc:AlternateContent>
  <xr:revisionPtr revIDLastSave="0" documentId="13_ncr:1_{A8345561-04EE-43BF-BB74-D08400C8F35D}" xr6:coauthVersionLast="45" xr6:coauthVersionMax="45" xr10:uidLastSave="{00000000-0000-0000-0000-000000000000}"/>
  <bookViews>
    <workbookView xWindow="-103" yWindow="-103" windowWidth="16663" windowHeight="8863" firstSheet="1" activeTab="1" xr2:uid="{00000000-000D-0000-FFFF-FFFF00000000}"/>
  </bookViews>
  <sheets>
    <sheet name="旅行社（湖州住宿） 三批" sheetId="30" state="hidden" r:id="rId1"/>
    <sheet name="旅行社（湖州住宿）四批" sheetId="29" r:id="rId2"/>
    <sheet name="希尔顿" sheetId="8" state="hidden" r:id="rId3"/>
    <sheet name="Airfare" sheetId="9" state="hidden" r:id="rId4"/>
  </sheets>
  <definedNames>
    <definedName name="CLIENTMEDIA" localSheetId="0">#REF!</definedName>
    <definedName name="CLIENTMEDIA">#REF!</definedName>
    <definedName name="_xlnm.Print_Area" localSheetId="0">'旅行社（湖州住宿） 三批'!$A$1:$H$46</definedName>
    <definedName name="_xlnm.Print_Area" localSheetId="1">'旅行社（湖州住宿）四批'!$A$1:$H$44</definedName>
  </definedNames>
  <calcPr calcId="181029"/>
</workbook>
</file>

<file path=xl/calcChain.xml><?xml version="1.0" encoding="utf-8"?>
<calcChain xmlns="http://schemas.openxmlformats.org/spreadsheetml/2006/main">
  <c r="G32" i="29" l="1"/>
  <c r="G15" i="29"/>
  <c r="G18" i="29"/>
  <c r="G19" i="29"/>
  <c r="G22" i="29"/>
  <c r="G23" i="29"/>
  <c r="G26" i="29"/>
  <c r="G27" i="29"/>
  <c r="G40" i="29"/>
  <c r="G39" i="29"/>
  <c r="G37" i="29"/>
  <c r="G35" i="29"/>
  <c r="G34" i="29"/>
  <c r="G33" i="29"/>
  <c r="G31" i="29"/>
  <c r="G30" i="29"/>
  <c r="G28" i="29"/>
  <c r="G25" i="29"/>
  <c r="G24" i="29"/>
  <c r="G21" i="29"/>
  <c r="G20" i="29"/>
  <c r="G17" i="29"/>
  <c r="G16" i="29"/>
  <c r="G14" i="29"/>
  <c r="G13" i="29"/>
  <c r="G12" i="29"/>
  <c r="G11" i="29"/>
  <c r="G7" i="29"/>
  <c r="G8" i="29"/>
  <c r="G9" i="29"/>
  <c r="G10" i="29"/>
  <c r="G6" i="29"/>
  <c r="G8" i="30"/>
  <c r="G9" i="30"/>
  <c r="G10" i="30"/>
  <c r="G11" i="30"/>
  <c r="G12" i="30"/>
  <c r="G13" i="30"/>
  <c r="G14" i="30"/>
  <c r="G15" i="30"/>
  <c r="G16" i="30"/>
  <c r="G17" i="30"/>
  <c r="G18" i="30"/>
  <c r="G19" i="30"/>
  <c r="G20" i="30"/>
  <c r="G21" i="30"/>
  <c r="G22" i="30"/>
  <c r="G23" i="30"/>
  <c r="G24" i="30"/>
  <c r="G25" i="30"/>
  <c r="G26" i="30"/>
  <c r="G27" i="30"/>
  <c r="G28" i="30"/>
  <c r="G29" i="30"/>
  <c r="G30" i="30"/>
  <c r="G32" i="30"/>
  <c r="G33" i="30"/>
  <c r="G34" i="30"/>
  <c r="G35" i="30"/>
  <c r="G36" i="30"/>
  <c r="G37" i="30"/>
  <c r="G39" i="30"/>
  <c r="G41" i="30"/>
  <c r="G43" i="30"/>
  <c r="G44" i="30"/>
  <c r="G45" i="30"/>
  <c r="G46" i="30"/>
  <c r="G9" i="8"/>
  <c r="G10" i="8"/>
  <c r="G11" i="8"/>
  <c r="G12" i="8"/>
  <c r="G13" i="8"/>
  <c r="G14" i="8"/>
  <c r="G15" i="8"/>
  <c r="G16" i="8"/>
  <c r="G17" i="8"/>
  <c r="G19" i="8"/>
  <c r="G21" i="8"/>
  <c r="G22" i="8"/>
  <c r="G23" i="8"/>
  <c r="G24" i="8"/>
  <c r="G25" i="8"/>
  <c r="G26" i="8"/>
  <c r="G27" i="8"/>
  <c r="G28" i="8"/>
  <c r="G29" i="8"/>
  <c r="G30" i="8"/>
  <c r="G31" i="8"/>
  <c r="G32" i="8"/>
  <c r="G33" i="8"/>
  <c r="G34" i="8"/>
  <c r="G35" i="8"/>
  <c r="G36" i="8"/>
  <c r="G37" i="8"/>
  <c r="G38" i="8"/>
  <c r="G40" i="8"/>
  <c r="G41" i="8"/>
  <c r="G43" i="8"/>
  <c r="G44" i="8"/>
  <c r="G45" i="8"/>
  <c r="G46" i="8"/>
  <c r="H7" i="9"/>
  <c r="H8" i="9"/>
  <c r="H9" i="9"/>
  <c r="H10" i="9"/>
  <c r="H11" i="9"/>
  <c r="H12" i="9"/>
  <c r="H13" i="9"/>
  <c r="G47" i="8"/>
  <c r="G48" i="8"/>
  <c r="G49" i="8"/>
  <c r="G41" i="29" l="1"/>
  <c r="G42" i="29" s="1"/>
  <c r="G43" i="29" s="1"/>
</calcChain>
</file>

<file path=xl/sharedStrings.xml><?xml version="1.0" encoding="utf-8"?>
<sst xmlns="http://schemas.openxmlformats.org/spreadsheetml/2006/main" count="277" uniqueCount="177">
  <si>
    <t>Client:</t>
  </si>
  <si>
    <r>
      <rPr>
        <sz val="9"/>
        <rFont val="hyjh35j Regular"/>
        <family val="2"/>
      </rPr>
      <t>凯迪拉克</t>
    </r>
  </si>
  <si>
    <t>To:</t>
  </si>
  <si>
    <t>Fax:</t>
  </si>
  <si>
    <t>From:</t>
  </si>
  <si>
    <t>Date:2017/12/6</t>
  </si>
  <si>
    <t>Project:</t>
  </si>
  <si>
    <r>
      <rPr>
        <b/>
        <sz val="9"/>
        <color indexed="9"/>
        <rFont val="宋体"/>
        <family val="3"/>
        <charset val="134"/>
      </rPr>
      <t>编号</t>
    </r>
    <r>
      <rPr>
        <b/>
        <sz val="9"/>
        <color indexed="9"/>
        <rFont val="Arial"/>
        <family val="2"/>
      </rPr>
      <t>No.</t>
    </r>
  </si>
  <si>
    <r>
      <rPr>
        <b/>
        <sz val="9"/>
        <color indexed="9"/>
        <rFont val="宋体"/>
        <family val="3"/>
        <charset val="134"/>
      </rPr>
      <t>项目</t>
    </r>
    <r>
      <rPr>
        <b/>
        <sz val="9"/>
        <color indexed="9"/>
        <rFont val="Arial"/>
        <family val="2"/>
      </rPr>
      <t xml:space="preserve"> Item </t>
    </r>
  </si>
  <si>
    <r>
      <rPr>
        <b/>
        <sz val="9"/>
        <color indexed="9"/>
        <rFont val="宋体"/>
        <family val="3"/>
        <charset val="134"/>
      </rPr>
      <t>明细</t>
    </r>
    <r>
      <rPr>
        <b/>
        <sz val="9"/>
        <color indexed="9"/>
        <rFont val="Arial"/>
        <family val="2"/>
      </rPr>
      <t xml:space="preserve"> Description</t>
    </r>
  </si>
  <si>
    <r>
      <rPr>
        <b/>
        <sz val="9"/>
        <color indexed="9"/>
        <rFont val="宋体"/>
        <family val="3"/>
        <charset val="134"/>
      </rPr>
      <t>说明</t>
    </r>
    <r>
      <rPr>
        <b/>
        <sz val="9"/>
        <color indexed="9"/>
        <rFont val="Arial"/>
        <family val="2"/>
      </rPr>
      <t xml:space="preserve"> Remark</t>
    </r>
  </si>
  <si>
    <r>
      <rPr>
        <sz val="9"/>
        <rFont val="宋体"/>
        <family val="3"/>
        <charset val="134"/>
      </rPr>
      <t>媒体机票</t>
    </r>
    <r>
      <rPr>
        <sz val="9"/>
        <rFont val="Arial"/>
        <family val="2"/>
      </rPr>
      <t xml:space="preserve"> 
Media airfare </t>
    </r>
  </si>
  <si>
    <r>
      <rPr>
        <b/>
        <sz val="9"/>
        <color indexed="9"/>
        <rFont val="宋体"/>
        <family val="3"/>
        <charset val="134"/>
      </rPr>
      <t xml:space="preserve">总计
</t>
    </r>
    <r>
      <rPr>
        <b/>
        <sz val="9"/>
        <color indexed="9"/>
        <rFont val="Arial"/>
        <family val="2"/>
      </rPr>
      <t>Grand Total</t>
    </r>
  </si>
  <si>
    <t xml:space="preserve">Event:                 </t>
  </si>
  <si>
    <t xml:space="preserve">Date:                  </t>
  </si>
  <si>
    <t xml:space="preserve">VENUE:                  </t>
  </si>
  <si>
    <t xml:space="preserve">Project No:               </t>
  </si>
  <si>
    <t xml:space="preserve">Number of person:       </t>
  </si>
  <si>
    <t xml:space="preserve">项目 Item </t>
  </si>
  <si>
    <t>数量 Qty.</t>
  </si>
  <si>
    <t>合计 Total</t>
  </si>
  <si>
    <t>备注 Remark</t>
  </si>
  <si>
    <t>公付房费</t>
  </si>
  <si>
    <t>Transportation/大巴需求（根据媒体具体航班调整需求）</t>
  </si>
  <si>
    <t>About Media/媒体相关</t>
  </si>
  <si>
    <t>实报实销</t>
  </si>
  <si>
    <t>Final Image</t>
  </si>
  <si>
    <t>固定费用</t>
  </si>
  <si>
    <t>SGM2017成都车展&amp;凯迪拉克XT5试驾</t>
  </si>
  <si>
    <t>8月23日-27日</t>
  </si>
  <si>
    <t>项目</t>
  </si>
  <si>
    <t>规格</t>
  </si>
  <si>
    <t>单价</t>
  </si>
  <si>
    <t>次数</t>
  </si>
  <si>
    <t>数量</t>
  </si>
  <si>
    <t>合计</t>
  </si>
  <si>
    <t>备注</t>
  </si>
  <si>
    <t>酒店相关：希尔顿</t>
  </si>
  <si>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</si>
  <si>
    <t>8月23日大床房</t>
  </si>
  <si>
    <t>8月24日大床房</t>
  </si>
  <si>
    <t>8月25日大床房</t>
  </si>
  <si>
    <t>8月26日大床房</t>
  </si>
  <si>
    <t>工作人员标间8月22日-27日</t>
  </si>
  <si>
    <t>工作人员标间8月23日-25日</t>
  </si>
  <si>
    <t>会议室门口媒体签到台，允许背板搭建，酒店提供签到桌、桌布座椅、鲜花，酒店大堂不允许有其他竞品的相关签到物品</t>
  </si>
  <si>
    <t>300平米的纳斯卡厅  8月22日入场搭建
8月23日-26日四天会议室晚上撤场</t>
  </si>
  <si>
    <t>房内welcome package</t>
  </si>
  <si>
    <t>会议室及用餐
1、餐厅门口需放置与活动相关的指示牌，方便客人找寻。
2、酒店需事先准备自助午餐和晚餐券。酒店在媒体用餐后根据收集到的实际餐券与SGM结算费用。</t>
  </si>
  <si>
    <r>
      <t xml:space="preserve">媒体自助餐
</t>
    </r>
    <r>
      <rPr>
        <sz val="9"/>
        <color indexed="10"/>
        <rFont val="微软雅黑"/>
        <family val="2"/>
        <charset val="134"/>
      </rPr>
      <t>需</t>
    </r>
    <r>
      <rPr>
        <sz val="9"/>
        <color indexed="10"/>
        <rFont val="微软雅黑"/>
        <family val="2"/>
        <charset val="134"/>
      </rPr>
      <t>均含软饮畅饮</t>
    </r>
  </si>
  <si>
    <t>酒店自助餐
8月23日  25人25餐
8月24日  78人78餐
8月25日  75人75餐
8月26日  24人24餐</t>
  </si>
  <si>
    <t>储藏室
提供一间较大的空置会议室</t>
  </si>
  <si>
    <t>存放媒体礼品等物料</t>
  </si>
  <si>
    <t>大巴需求（根据媒体具体航班调整需求）</t>
  </si>
  <si>
    <t>8月22日 下午工作人员踩点</t>
  </si>
  <si>
    <t>考斯特（全天）</t>
  </si>
  <si>
    <t>8月23日第一批试驾媒体接机（机场-酒店）</t>
  </si>
  <si>
    <t>考斯特（仅接机）</t>
  </si>
  <si>
    <t>GL8全天</t>
  </si>
  <si>
    <t>8月24日媒体（酒店-展馆-酒店）</t>
  </si>
  <si>
    <t>大巴</t>
  </si>
  <si>
    <t>8月26日第一批试驾媒体送机（酒店-机场）</t>
  </si>
  <si>
    <t>大巴（仅送机）</t>
  </si>
  <si>
    <t>考斯特全天</t>
  </si>
  <si>
    <t>8月24日第二批试驾媒体\雪佛兰实拍媒体接机（机场--酒店）</t>
  </si>
  <si>
    <t>大巴（仅接机）</t>
  </si>
  <si>
    <t>8月25日媒体（酒店-展馆-酒店）</t>
  </si>
  <si>
    <t>80人，45座旅游大巴</t>
  </si>
  <si>
    <t>8月26日第二批试驾媒体送机（酒店-机场）</t>
  </si>
  <si>
    <t>8月25日第三批试驾媒体接机（机场-酒店）</t>
  </si>
  <si>
    <t>8月25日雪佛兰实拍媒体送机（机场-酒店-酒店）</t>
  </si>
  <si>
    <t>考斯特（仅送机）</t>
  </si>
  <si>
    <t>8月27日第三批试驾媒体送机（酒店-机场）</t>
  </si>
  <si>
    <t>媒体相关</t>
  </si>
  <si>
    <t>第一、三批试驾媒体午餐及过路过桥费用报销（以实际支出报销）（以车为单位）</t>
  </si>
  <si>
    <t>第二批试驾媒体过路过桥费用报销（以实际支出报销）（以车为单位）</t>
  </si>
  <si>
    <t>其他</t>
  </si>
  <si>
    <t>车内备品</t>
  </si>
  <si>
    <t>摄像费</t>
  </si>
  <si>
    <t>媒体交通费用报销</t>
  </si>
  <si>
    <r>
      <rPr>
        <sz val="9"/>
        <rFont val="微软雅黑"/>
        <family val="2"/>
        <charset val="134"/>
      </rPr>
      <t>总计（Net）</t>
    </r>
  </si>
  <si>
    <t>服务费</t>
  </si>
  <si>
    <t>税金</t>
  </si>
  <si>
    <r>
      <rPr>
        <b/>
        <sz val="9"/>
        <rFont val="宋体"/>
        <family val="3"/>
        <charset val="134"/>
      </rPr>
      <t>总计</t>
    </r>
  </si>
  <si>
    <t>凯迪拉克业务沟通会＋新年音乐会</t>
  </si>
  <si>
    <r>
      <rPr>
        <b/>
        <sz val="9"/>
        <color indexed="9"/>
        <rFont val="宋体"/>
        <family val="3"/>
        <charset val="134"/>
      </rPr>
      <t>单价</t>
    </r>
    <r>
      <rPr>
        <b/>
        <sz val="9"/>
        <color indexed="9"/>
        <rFont val="Arial"/>
        <family val="2"/>
      </rPr>
      <t>Unit Price</t>
    </r>
  </si>
  <si>
    <r>
      <rPr>
        <b/>
        <sz val="9"/>
        <color indexed="9"/>
        <rFont val="宋体"/>
        <family val="3"/>
        <charset val="134"/>
      </rPr>
      <t>数目</t>
    </r>
    <r>
      <rPr>
        <b/>
        <sz val="9"/>
        <color indexed="9"/>
        <rFont val="Arial"/>
        <family val="2"/>
      </rPr>
      <t>/</t>
    </r>
    <r>
      <rPr>
        <b/>
        <sz val="9"/>
        <color indexed="9"/>
        <rFont val="宋体"/>
        <family val="3"/>
        <charset val="134"/>
      </rPr>
      <t>单位</t>
    </r>
    <r>
      <rPr>
        <b/>
        <sz val="9"/>
        <color indexed="9"/>
        <rFont val="Arial"/>
        <family val="2"/>
      </rPr>
      <t xml:space="preserve"> Qty.</t>
    </r>
  </si>
  <si>
    <r>
      <rPr>
        <b/>
        <sz val="9"/>
        <color indexed="9"/>
        <rFont val="宋体"/>
        <family val="3"/>
        <charset val="134"/>
      </rPr>
      <t>小计</t>
    </r>
    <r>
      <rPr>
        <b/>
        <sz val="9"/>
        <color indexed="9"/>
        <rFont val="Arial"/>
        <family val="2"/>
      </rPr>
      <t>Total</t>
    </r>
  </si>
  <si>
    <r>
      <t xml:space="preserve"> </t>
    </r>
    <r>
      <rPr>
        <b/>
        <sz val="9"/>
        <rFont val="宋体"/>
        <family val="3"/>
        <charset val="134"/>
      </rPr>
      <t>交通</t>
    </r>
    <r>
      <rPr>
        <b/>
        <sz val="9"/>
        <rFont val="Arial"/>
        <family val="2"/>
      </rPr>
      <t xml:space="preserve"> </t>
    </r>
  </si>
  <si>
    <r>
      <rPr>
        <sz val="9"/>
        <rFont val="宋体"/>
        <family val="3"/>
        <charset val="134"/>
      </rPr>
      <t>媒体往返机票
（</t>
    </r>
    <r>
      <rPr>
        <sz val="9"/>
        <rFont val="Arial"/>
        <family val="2"/>
      </rPr>
      <t xml:space="preserve">BJ-SH-BJ) Economy </t>
    </r>
  </si>
  <si>
    <r>
      <rPr>
        <sz val="9"/>
        <rFont val="hyjh35j Regular"/>
        <family val="2"/>
      </rPr>
      <t>人次</t>
    </r>
  </si>
  <si>
    <r>
      <rPr>
        <sz val="9"/>
        <rFont val="宋体"/>
        <family val="3"/>
        <charset val="134"/>
      </rPr>
      <t>媒体往返机票
（</t>
    </r>
    <r>
      <rPr>
        <sz val="9"/>
        <rFont val="Arial"/>
        <family val="2"/>
      </rPr>
      <t xml:space="preserve">GZ-SH-GZ) Economy </t>
    </r>
  </si>
  <si>
    <r>
      <rPr>
        <sz val="9"/>
        <rFont val="宋体"/>
        <family val="3"/>
        <charset val="134"/>
      </rPr>
      <t>媒体往返机票
（</t>
    </r>
    <r>
      <rPr>
        <sz val="9"/>
        <rFont val="Arial"/>
        <family val="2"/>
      </rPr>
      <t xml:space="preserve">CD-SH-CD) Economy </t>
    </r>
  </si>
  <si>
    <r>
      <rPr>
        <sz val="9"/>
        <rFont val="宋体"/>
        <family val="3"/>
        <charset val="134"/>
      </rPr>
      <t>人次</t>
    </r>
  </si>
  <si>
    <r>
      <rPr>
        <sz val="9"/>
        <rFont val="宋体"/>
        <family val="3"/>
        <charset val="134"/>
      </rPr>
      <t>媒体往返机票
（</t>
    </r>
    <r>
      <rPr>
        <sz val="9"/>
        <rFont val="Arial"/>
        <family val="2"/>
      </rPr>
      <t xml:space="preserve">CQ-SH-CQ) Economy </t>
    </r>
  </si>
  <si>
    <r>
      <rPr>
        <sz val="9"/>
        <rFont val="宋体"/>
        <family val="3"/>
        <charset val="134"/>
      </rPr>
      <t xml:space="preserve">媒体机票
</t>
    </r>
    <r>
      <rPr>
        <sz val="9"/>
        <rFont val="Arial"/>
        <family val="2"/>
      </rPr>
      <t xml:space="preserve">Media airfare </t>
    </r>
  </si>
  <si>
    <r>
      <rPr>
        <sz val="9"/>
        <rFont val="宋体"/>
        <family val="3"/>
        <charset val="134"/>
      </rPr>
      <t>媒体往返机票
（</t>
    </r>
    <r>
      <rPr>
        <sz val="9"/>
        <rFont val="Arial"/>
        <family val="2"/>
      </rPr>
      <t xml:space="preserve">CS-SH-CS) Economy </t>
    </r>
  </si>
  <si>
    <t>人次</t>
  </si>
  <si>
    <r>
      <rPr>
        <sz val="9"/>
        <rFont val="宋体"/>
        <family val="3"/>
        <charset val="134"/>
      </rPr>
      <t>工作人员机票</t>
    </r>
    <r>
      <rPr>
        <sz val="9"/>
        <rFont val="Arial"/>
        <family val="2"/>
      </rPr>
      <t xml:space="preserve"> 
Media airfare </t>
    </r>
  </si>
  <si>
    <r>
      <rPr>
        <sz val="9"/>
        <rFont val="宋体"/>
        <family val="3"/>
        <charset val="134"/>
      </rPr>
      <t>往返机票
（</t>
    </r>
    <r>
      <rPr>
        <sz val="9"/>
        <rFont val="Arial"/>
        <family val="2"/>
      </rPr>
      <t xml:space="preserve">BJ-SH-BJ) Economy </t>
    </r>
  </si>
  <si>
    <t xml:space="preserve">VENUE:                  </t>
    <phoneticPr fontId="7" type="noConversion"/>
  </si>
  <si>
    <t xml:space="preserve">Project No:               </t>
    <phoneticPr fontId="7" type="noConversion"/>
  </si>
  <si>
    <t xml:space="preserve">Number of person:       </t>
    <phoneticPr fontId="7" type="noConversion"/>
  </si>
  <si>
    <t>房内welcome package：甜点、水果等Dessert, fruit, etc</t>
    <phoneticPr fontId="7" type="noConversion"/>
  </si>
  <si>
    <t>媒体欢迎小食
welcome package</t>
    <phoneticPr fontId="7" type="noConversion"/>
  </si>
  <si>
    <t>房内
welcome package</t>
    <phoneticPr fontId="7" type="noConversion"/>
  </si>
  <si>
    <t>GL8</t>
    <phoneticPr fontId="7" type="noConversion"/>
  </si>
  <si>
    <t>明细 Description</t>
  </si>
  <si>
    <t>单价 Unit Cost</t>
  </si>
  <si>
    <t>次数 Time/天</t>
    <phoneticPr fontId="7" type="noConversion"/>
  </si>
  <si>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8、酒店大堂门口媒体签到台，允许免费背板搭建，酒店提供签到桌、桌布座椅、鲜花，酒店大堂不允许有其他品牌的相关签到物品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
9.酒店应该</t>
    <phoneticPr fontId="7" type="noConversion"/>
  </si>
  <si>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phoneticPr fontId="7" type="noConversion"/>
  </si>
  <si>
    <t>Transportation/大巴需求（根据媒体具体航班调整需求）</t>
    <phoneticPr fontId="7" type="noConversion"/>
  </si>
  <si>
    <t>19座考斯特（仅送机）/19 seat bus</t>
    <phoneticPr fontId="7" type="noConversion"/>
  </si>
  <si>
    <t>工作人员用车
(全天）
Shuttle bus</t>
    <phoneticPr fontId="7" type="noConversion"/>
  </si>
  <si>
    <t>旅行社服务服务人员餐费、住宿等全费用
Travel agency meal&amp;holiday</t>
    <phoneticPr fontId="7" type="noConversion"/>
  </si>
  <si>
    <r>
      <rPr>
        <b/>
        <sz val="9"/>
        <rFont val="微软雅黑"/>
        <family val="2"/>
        <charset val="134"/>
      </rPr>
      <t>含旅行社全部人员住宿、通讯、餐费、接送机、交通等全部费用，不得额外增加</t>
    </r>
    <r>
      <rPr>
        <sz val="9"/>
        <rFont val="微软雅黑"/>
        <family val="2"/>
        <charset val="134"/>
      </rPr>
      <t xml:space="preserve">
Accommodation including all personnel of travel agency is not allowed to increase</t>
    </r>
    <phoneticPr fontId="7" type="noConversion"/>
  </si>
  <si>
    <t>媒体交通费用报销 
Transportation Reimbursement</t>
  </si>
  <si>
    <t xml:space="preserve">
实报实销
Not more than 500 yuan ,Invoice reimbursement 
</t>
  </si>
  <si>
    <t>服务费</t>
    <phoneticPr fontId="7" type="noConversion"/>
  </si>
  <si>
    <t>总计（不含增值税6%）</t>
  </si>
  <si>
    <t>媒体午餐</t>
    <phoneticPr fontId="7" type="noConversion"/>
  </si>
  <si>
    <t>媒体晚餐</t>
    <phoneticPr fontId="7" type="noConversion"/>
  </si>
  <si>
    <t>19座考斯特（仅接机）/19 seat bus</t>
    <phoneticPr fontId="7" type="noConversion"/>
  </si>
  <si>
    <t>Hotel-酒店住宿-湖州喜来登</t>
    <phoneticPr fontId="7" type="noConversion"/>
  </si>
  <si>
    <t>媒体接机
虹桥机场-酒店
Shuttle bus</t>
    <phoneticPr fontId="7" type="noConversion"/>
  </si>
  <si>
    <t>媒体送机
酒店-虹桥机场
Shuttle bus</t>
    <phoneticPr fontId="7" type="noConversion"/>
  </si>
  <si>
    <t>工作人员标间Standard room</t>
    <phoneticPr fontId="7" type="noConversion"/>
  </si>
  <si>
    <t>含一天搭建（Including one day Set-up)</t>
    <phoneticPr fontId="7" type="noConversion"/>
  </si>
  <si>
    <t>广德试车场茶歇tea break</t>
    <phoneticPr fontId="7" type="noConversion"/>
  </si>
  <si>
    <t>Event:                 Cadillac RWD Sedan test drive-travel</t>
    <phoneticPr fontId="7" type="noConversion"/>
  </si>
  <si>
    <t>媒体大床房
（第四批媒体D2)
one-bed room</t>
    <phoneticPr fontId="7" type="noConversion"/>
  </si>
  <si>
    <t>媒体大床房-（第一批媒体D1)-9月21日
one-bed room</t>
    <phoneticPr fontId="7" type="noConversion"/>
  </si>
  <si>
    <t>媒体大床房
(第一批媒体D2+第二批媒体D1)-9月22日
one-bed room湖景房</t>
    <phoneticPr fontId="7" type="noConversion"/>
  </si>
  <si>
    <t>媒体大床房
(第二批媒体D2+第三批媒体D1)-9月23日
one-bed room</t>
    <phoneticPr fontId="7" type="noConversion"/>
  </si>
  <si>
    <t>媒体大床房
（第三批媒体D2+第三批媒体D1)-9月24日
one-bed room</t>
    <phoneticPr fontId="7" type="noConversion"/>
  </si>
  <si>
    <t>第一批媒体D1-9月21日
酒店自助</t>
    <phoneticPr fontId="7" type="noConversion"/>
  </si>
  <si>
    <t>第一批媒体D2-9月22日
广德桌餐</t>
    <phoneticPr fontId="7" type="noConversion"/>
  </si>
  <si>
    <t>第一批媒体D2-9月22日
甘溪会馆桌餐</t>
    <phoneticPr fontId="7" type="noConversion"/>
  </si>
  <si>
    <t>第一批媒体D2-9月22日
媒体晚餐</t>
    <phoneticPr fontId="7" type="noConversion"/>
  </si>
  <si>
    <t>第二批媒体D1-9月22日
酒店自助</t>
    <phoneticPr fontId="7" type="noConversion"/>
  </si>
  <si>
    <t>第二批媒体D2-9月23日
媒体晚餐</t>
    <phoneticPr fontId="7" type="noConversion"/>
  </si>
  <si>
    <t>第三批媒体D1-9月23日
酒店自助</t>
    <phoneticPr fontId="7" type="noConversion"/>
  </si>
  <si>
    <t>第三批媒体D2-9月24日
媒体晚餐</t>
    <phoneticPr fontId="7" type="noConversion"/>
  </si>
  <si>
    <t>第四批媒体D1-9月24日
酒店自助</t>
    <phoneticPr fontId="7" type="noConversion"/>
  </si>
  <si>
    <t>第三批媒体-9月24日
广德桌餐</t>
    <phoneticPr fontId="7" type="noConversion"/>
  </si>
  <si>
    <t>第二批媒体-9月23日
广德桌餐</t>
    <phoneticPr fontId="7" type="noConversion"/>
  </si>
  <si>
    <t>第四批媒体D2-9月25日
广德桌餐</t>
    <phoneticPr fontId="7" type="noConversion"/>
  </si>
  <si>
    <t>第四批媒体D2-9月25日
甘溪会馆</t>
    <phoneticPr fontId="7" type="noConversion"/>
  </si>
  <si>
    <t>场地租赁
Site lease</t>
    <phoneticPr fontId="7" type="noConversion"/>
  </si>
  <si>
    <t>第二批媒体D2-9月23日
甘溪会馆桌餐</t>
    <phoneticPr fontId="7" type="noConversion"/>
  </si>
  <si>
    <t>第三批媒体D2-9月24日
甘溪会馆桌餐</t>
    <phoneticPr fontId="7" type="noConversion"/>
  </si>
  <si>
    <t>第四批媒体D2-9月25日
媒体晚餐</t>
    <phoneticPr fontId="7" type="noConversion"/>
  </si>
  <si>
    <r>
      <t xml:space="preserve">公付房费
</t>
    </r>
    <r>
      <rPr>
        <b/>
        <sz val="9"/>
        <color rgb="FFFF0000"/>
        <rFont val="微软雅黑"/>
        <family val="2"/>
        <charset val="134"/>
      </rPr>
      <t>湖州 皇冠假日酒店</t>
    </r>
    <phoneticPr fontId="7" type="noConversion"/>
  </si>
  <si>
    <t>酒店门口停车区 （道旗、立体字）</t>
    <phoneticPr fontId="7" type="noConversion"/>
  </si>
  <si>
    <t>需要撤出卡丁车、自行车、小火车物品
摆放立体字</t>
    <phoneticPr fontId="7" type="noConversion"/>
  </si>
  <si>
    <t>宴会厅-1（9月20日凌晨搭建、9月24日晚间12：00后撤）</t>
    <phoneticPr fontId="7" type="noConversion"/>
  </si>
  <si>
    <t>场地租赁-QA场地
Site lease</t>
    <phoneticPr fontId="7" type="noConversion"/>
  </si>
  <si>
    <t>100平米 多功能厅（9月25日）</t>
    <phoneticPr fontId="7" type="noConversion"/>
  </si>
  <si>
    <t>活动备用金（Standby Fee)</t>
    <phoneticPr fontId="7" type="noConversion"/>
  </si>
  <si>
    <t>媒体大床房
(第一批媒体D2+第二批媒体D1)-9月22日
one-bed room</t>
    <phoneticPr fontId="7" type="noConversion"/>
  </si>
  <si>
    <t xml:space="preserve">Date:           Sep. 21-26       </t>
    <phoneticPr fontId="7" type="noConversion"/>
  </si>
  <si>
    <t>Hotel-酒店住宿</t>
    <phoneticPr fontId="7" type="noConversion"/>
  </si>
  <si>
    <t>酒店门口停车区 （道旗、立体字）
Parking area</t>
    <phoneticPr fontId="7" type="noConversion"/>
  </si>
  <si>
    <t>宴会厅-1（9月20日凌晨搭建、9月24日晚间12：00后撤）</t>
    <phoneticPr fontId="7" type="noConversion"/>
  </si>
  <si>
    <t>Travel agency  fee</t>
    <phoneticPr fontId="7" type="noConversion"/>
  </si>
  <si>
    <t xml:space="preserve">VENUE:        Shanghai-Huzhou-Guangde   </t>
    <phoneticPr fontId="7" type="noConversion"/>
  </si>
  <si>
    <t>Event:         Cadillac RWD Sedan test drive-travel</t>
    <phoneticPr fontId="7" type="noConversion"/>
  </si>
  <si>
    <r>
      <t xml:space="preserve">公付房费
</t>
    </r>
    <r>
      <rPr>
        <b/>
        <sz val="11"/>
        <color rgb="FFFF0000"/>
        <rFont val="微软雅黑"/>
        <family val="2"/>
        <charset val="134"/>
      </rPr>
      <t>湖州 皇冠假日酒店</t>
    </r>
    <phoneticPr fontId="7" type="noConversion"/>
  </si>
  <si>
    <r>
      <rPr>
        <b/>
        <sz val="11"/>
        <rFont val="微软雅黑"/>
        <family val="2"/>
        <charset val="134"/>
      </rPr>
      <t>含旅行社全部人员住宿、通讯、餐费、接送机、交通等全部费用，不得额外增加</t>
    </r>
    <r>
      <rPr>
        <sz val="11"/>
        <rFont val="微软雅黑"/>
        <family val="2"/>
        <charset val="134"/>
      </rPr>
      <t xml:space="preserve">
Accommodation including all personnel of travel agency is not allowed to increase</t>
    </r>
    <phoneticPr fontId="7" type="noConversion"/>
  </si>
  <si>
    <r>
      <rPr>
        <sz val="11"/>
        <rFont val="微软雅黑"/>
        <family val="2"/>
        <charset val="134"/>
      </rPr>
      <t>总计（Net）</t>
    </r>
  </si>
  <si>
    <t>需要撤出卡丁车、自行车、小火车物品 摆放立体字</t>
    <phoneticPr fontId="7" type="noConversion"/>
  </si>
  <si>
    <t xml:space="preserve">实报实销
Not more than 500 yuan ,Invoice reimbursement 
</t>
    <phoneticPr fontId="7" type="noConversion"/>
  </si>
  <si>
    <t>康辉集团北京国际会议展览有限公司</t>
    <phoneticPr fontId="7" type="noConversion"/>
  </si>
  <si>
    <t>2020.9.21-26</t>
    <phoneticPr fontId="7" type="noConversion"/>
  </si>
  <si>
    <t>凯迪拉克新美式豪华后驱轿车家族试驾</t>
    <phoneticPr fontId="7" type="noConversion"/>
  </si>
  <si>
    <t>优惠总计（不含增值税6%）</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</si>
</sst>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quot;¥&quot;* #,##0.00_ ;_ &quot;¥&quot;* \-#,##0.00_ ;_ &quot;¥&quot;* &quot;-&quot;??_ ;_ @_ "/>
    <numFmt numFmtId="43" formatCode="_ * #,##0.00_ ;_ * \-#,##0.00_ ;_ * &quot;-&quot;??_ ;_ @_ "/>
    <numFmt numFmtId="176" formatCode="0_);[Red]\(0\)"/>
    <numFmt numFmtId="177" formatCode="#,##0_ "/>
    <numFmt numFmtId="178" formatCode="[$¥-804]#,##0;[Red][$¥-804]#,##0"/>
    <numFmt numFmtId="179" formatCode="#,##0;[Red]#,##0"/>
  </numFmts>
  <fonts count="48">
    <font>
      <sz val="12"/>
      <name val="宋体"/>
      <charset val="134"/>
    </font>
    <font>
      <sz val="11"/>
      <color theme="1"/>
      <name val="宋体"/>
      <family val="2"/>
      <scheme val="minor"/>
    </font>
    <font>
      <sz val="9"/>
      <name val="Arial"/>
      <family val="2"/>
    </font>
    <font>
      <b/>
      <sz val="9"/>
      <name val="Arial"/>
      <family val="2"/>
    </font>
    <font>
      <sz val="9"/>
      <name val="微软雅黑"/>
      <family val="2"/>
      <charset val="134"/>
    </font>
    <font>
      <b/>
      <sz val="9"/>
      <color indexed="9"/>
      <name val="Arial"/>
      <family val="2"/>
    </font>
    <font>
      <sz val="12"/>
      <name val="Arial"/>
      <family val="2"/>
    </font>
    <font>
      <sz val="9"/>
      <name val="宋体"/>
      <family val="3"/>
      <charset val="134"/>
    </font>
    <font>
      <b/>
      <sz val="9"/>
      <name val="微软雅黑"/>
      <family val="2"/>
      <charset val="134"/>
    </font>
    <font>
      <b/>
      <sz val="11"/>
      <name val="微软雅黑"/>
      <family val="2"/>
      <charset val="134"/>
    </font>
    <font>
      <sz val="9"/>
      <color indexed="10"/>
      <name val="微软雅黑"/>
      <family val="2"/>
      <charset val="134"/>
    </font>
    <font>
      <sz val="9"/>
      <color indexed="8"/>
      <name val="微软雅黑"/>
      <family val="2"/>
      <charset val="134"/>
    </font>
    <font>
      <sz val="11"/>
      <color indexed="9"/>
      <name val="宋体"/>
      <family val="3"/>
      <charset val="134"/>
    </font>
    <font>
      <sz val="11"/>
      <color indexed="8"/>
      <name val="宋体"/>
      <family val="3"/>
      <charset val="134"/>
    </font>
    <font>
      <b/>
      <sz val="11"/>
      <color indexed="8"/>
      <name val="宋体"/>
      <family val="3"/>
      <charset val="134"/>
    </font>
    <font>
      <sz val="11"/>
      <color indexed="62"/>
      <name val="宋体"/>
      <family val="3"/>
      <charset val="134"/>
    </font>
    <font>
      <b/>
      <sz val="11"/>
      <color indexed="9"/>
      <name val="宋体"/>
      <family val="3"/>
      <charset val="134"/>
    </font>
    <font>
      <b/>
      <sz val="11"/>
      <color indexed="63"/>
      <name val="宋体"/>
      <family val="3"/>
      <charset val="134"/>
    </font>
    <font>
      <sz val="10"/>
      <name val="Arial"/>
      <family val="2"/>
    </font>
    <font>
      <b/>
      <sz val="11"/>
      <color indexed="56"/>
      <name val="宋体"/>
      <family val="3"/>
      <charset val="134"/>
    </font>
    <font>
      <sz val="11"/>
      <color indexed="20"/>
      <name val="宋体"/>
      <family val="3"/>
      <charset val="134"/>
    </font>
    <font>
      <sz val="11"/>
      <color indexed="60"/>
      <name val="宋体"/>
      <family val="3"/>
      <charset val="134"/>
    </font>
    <font>
      <b/>
      <sz val="18"/>
      <color indexed="56"/>
      <name val="宋体"/>
      <family val="3"/>
      <charset val="134"/>
    </font>
    <font>
      <sz val="11"/>
      <color indexed="10"/>
      <name val="宋体"/>
      <family val="3"/>
      <charset val="134"/>
    </font>
    <font>
      <sz val="11"/>
      <color indexed="52"/>
      <name val="宋体"/>
      <family val="3"/>
      <charset val="134"/>
    </font>
    <font>
      <sz val="12"/>
      <name val="Times New Roman"/>
      <family val="1"/>
    </font>
    <font>
      <sz val="10"/>
      <name val="Verdana"/>
      <family val="2"/>
    </font>
    <font>
      <sz val="11"/>
      <color indexed="17"/>
      <name val="宋体"/>
      <family val="3"/>
      <charset val="134"/>
    </font>
    <font>
      <b/>
      <sz val="11"/>
      <color indexed="52"/>
      <name val="宋体"/>
      <family val="3"/>
      <charset val="134"/>
    </font>
    <font>
      <i/>
      <sz val="11"/>
      <color indexed="23"/>
      <name val="宋体"/>
      <family val="3"/>
      <charset val="134"/>
    </font>
    <font>
      <b/>
      <sz val="15"/>
      <color indexed="56"/>
      <name val="宋体"/>
      <family val="3"/>
      <charset val="134"/>
    </font>
    <font>
      <b/>
      <sz val="13"/>
      <color indexed="56"/>
      <name val="宋体"/>
      <family val="3"/>
      <charset val="134"/>
    </font>
    <font>
      <sz val="9"/>
      <name val="hyjh35j Regular"/>
      <family val="2"/>
    </font>
    <font>
      <b/>
      <sz val="9"/>
      <color indexed="9"/>
      <name val="宋体"/>
      <family val="3"/>
      <charset val="134"/>
    </font>
    <font>
      <sz val="12"/>
      <name val="宋体"/>
      <family val="3"/>
      <charset val="134"/>
    </font>
    <font>
      <sz val="9"/>
      <name val="宋体"/>
      <family val="3"/>
      <charset val="134"/>
    </font>
    <font>
      <b/>
      <sz val="9"/>
      <name val="宋体"/>
      <family val="3"/>
      <charset val="134"/>
    </font>
    <font>
      <sz val="10"/>
      <name val="宋体"/>
      <family val="3"/>
      <charset val="134"/>
    </font>
    <font>
      <b/>
      <sz val="9"/>
      <color theme="0"/>
      <name val="微软雅黑"/>
      <family val="2"/>
      <charset val="134"/>
    </font>
    <font>
      <sz val="9"/>
      <color theme="0"/>
      <name val="微软雅黑"/>
      <family val="2"/>
      <charset val="134"/>
    </font>
    <font>
      <sz val="9"/>
      <color rgb="FFFF0000"/>
      <name val="微软雅黑"/>
      <family val="2"/>
      <charset val="134"/>
    </font>
    <font>
      <b/>
      <sz val="9"/>
      <color rgb="FFFF0000"/>
      <name val="微软雅黑"/>
      <family val="2"/>
      <charset val="134"/>
    </font>
    <font>
      <sz val="11"/>
      <name val="微软雅黑"/>
      <family val="2"/>
      <charset val="134"/>
    </font>
    <font>
      <b/>
      <sz val="11"/>
      <color theme="0"/>
      <name val="微软雅黑"/>
      <family val="2"/>
      <charset val="134"/>
    </font>
    <font>
      <sz val="11"/>
      <color theme="0"/>
      <name val="微软雅黑"/>
      <family val="2"/>
      <charset val="134"/>
    </font>
    <font>
      <b/>
      <sz val="11"/>
      <color rgb="FFFF0000"/>
      <name val="微软雅黑"/>
      <family val="2"/>
      <charset val="134"/>
    </font>
    <font>
      <sz val="11"/>
      <color rgb="FFFF0000"/>
      <name val="微软雅黑"/>
      <family val="2"/>
      <charset val="134"/>
    </font>
    <font>
      <sz val="11"/>
      <color indexed="8"/>
      <name val="微软雅黑"/>
      <family val="2"/>
      <charset val="134"/>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63"/>
        <bgColor indexed="64"/>
      </patternFill>
    </fill>
    <fill>
      <patternFill patternType="solid">
        <fgColor indexed="13"/>
        <bgColor indexed="64"/>
      </patternFill>
    </fill>
    <fill>
      <patternFill patternType="solid">
        <fgColor indexed="8"/>
        <bgColor indexed="64"/>
      </patternFill>
    </fill>
    <fill>
      <patternFill patternType="solid">
        <fgColor theme="0"/>
        <bgColor indexed="64"/>
      </patternFill>
    </fill>
    <fill>
      <patternFill patternType="solid">
        <fgColor theme="1"/>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rgb="FFFFCC99"/>
        <bgColor indexed="64"/>
      </patternFill>
    </fill>
    <fill>
      <patternFill patternType="solid">
        <fgColor theme="0" tint="-0.14999847407452621"/>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indexed="64"/>
      </top>
      <bottom style="hair">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4">
    <xf numFmtId="0" fontId="0" fillId="0" borderId="0">
      <alignment vertical="center"/>
    </xf>
    <xf numFmtId="0" fontId="18" fillId="0" borderId="0" applyNumberFormat="0" applyBorder="0" applyAlignment="0" applyProtection="0">
      <alignment vertical="center"/>
    </xf>
    <xf numFmtId="0" fontId="2" fillId="0" borderId="0"/>
    <xf numFmtId="0" fontId="34" fillId="0" borderId="0"/>
    <xf numFmtId="0" fontId="25" fillId="0" borderId="0" applyNumberFormat="0" applyBorder="0" applyAlignment="0" applyProtection="0">
      <alignment vertical="center"/>
    </xf>
    <xf numFmtId="0" fontId="13" fillId="2" borderId="0" applyNumberFormat="0" applyBorder="0" applyProtection="0">
      <alignment vertical="center"/>
    </xf>
    <xf numFmtId="0" fontId="13" fillId="3" borderId="0" applyNumberFormat="0" applyBorder="0" applyProtection="0">
      <alignment vertical="center"/>
    </xf>
    <xf numFmtId="0" fontId="13" fillId="4" borderId="0" applyNumberFormat="0" applyBorder="0" applyProtection="0">
      <alignment vertical="center"/>
    </xf>
    <xf numFmtId="0" fontId="13" fillId="5" borderId="0" applyNumberFormat="0" applyBorder="0" applyProtection="0">
      <alignment vertical="center"/>
    </xf>
    <xf numFmtId="0" fontId="13" fillId="6" borderId="0" applyNumberFormat="0" applyBorder="0" applyProtection="0">
      <alignment vertical="center"/>
    </xf>
    <xf numFmtId="0" fontId="13" fillId="7" borderId="0" applyNumberFormat="0" applyBorder="0" applyProtection="0">
      <alignment vertical="center"/>
    </xf>
    <xf numFmtId="0" fontId="13" fillId="8" borderId="0" applyNumberFormat="0" applyBorder="0" applyProtection="0">
      <alignment vertical="center"/>
    </xf>
    <xf numFmtId="0" fontId="13" fillId="9" borderId="0" applyNumberFormat="0" applyBorder="0" applyProtection="0">
      <alignment vertical="center"/>
    </xf>
    <xf numFmtId="0" fontId="13" fillId="10" borderId="0" applyNumberFormat="0" applyBorder="0" applyProtection="0">
      <alignment vertical="center"/>
    </xf>
    <xf numFmtId="0" fontId="13" fillId="5" borderId="0" applyNumberFormat="0" applyBorder="0" applyProtection="0">
      <alignment vertical="center"/>
    </xf>
    <xf numFmtId="0" fontId="13" fillId="8" borderId="0" applyNumberFormat="0" applyBorder="0" applyProtection="0">
      <alignment vertical="center"/>
    </xf>
    <xf numFmtId="0" fontId="13" fillId="11" borderId="0" applyNumberFormat="0" applyBorder="0" applyProtection="0">
      <alignment vertical="center"/>
    </xf>
    <xf numFmtId="0" fontId="12" fillId="12" borderId="0" applyNumberFormat="0" applyBorder="0" applyProtection="0">
      <alignment vertical="center"/>
    </xf>
    <xf numFmtId="0" fontId="12" fillId="9" borderId="0" applyNumberFormat="0" applyBorder="0" applyProtection="0">
      <alignment vertical="center"/>
    </xf>
    <xf numFmtId="0" fontId="12" fillId="10" borderId="0" applyNumberFormat="0" applyBorder="0" applyProtection="0">
      <alignment vertical="center"/>
    </xf>
    <xf numFmtId="0" fontId="12" fillId="13" borderId="0" applyNumberFormat="0" applyBorder="0" applyProtection="0">
      <alignment vertical="center"/>
    </xf>
    <xf numFmtId="0" fontId="12" fillId="14" borderId="0" applyNumberFormat="0" applyBorder="0" applyProtection="0">
      <alignment vertical="center"/>
    </xf>
    <xf numFmtId="0" fontId="12" fillId="15" borderId="0" applyNumberFormat="0" applyBorder="0" applyProtection="0">
      <alignment vertical="center"/>
    </xf>
    <xf numFmtId="0" fontId="12" fillId="16" borderId="0" applyNumberFormat="0" applyBorder="0" applyProtection="0">
      <alignment vertical="center"/>
    </xf>
    <xf numFmtId="0" fontId="12" fillId="17" borderId="0" applyNumberFormat="0" applyBorder="0" applyProtection="0">
      <alignment vertical="center"/>
    </xf>
    <xf numFmtId="0" fontId="12" fillId="18" borderId="0" applyNumberFormat="0" applyBorder="0" applyProtection="0">
      <alignment vertical="center"/>
    </xf>
    <xf numFmtId="0" fontId="12" fillId="13" borderId="0" applyNumberFormat="0" applyBorder="0" applyProtection="0">
      <alignment vertical="center"/>
    </xf>
    <xf numFmtId="0" fontId="12" fillId="14" borderId="0" applyNumberFormat="0" applyBorder="0" applyProtection="0">
      <alignment vertical="center"/>
    </xf>
    <xf numFmtId="0" fontId="12" fillId="19" borderId="0" applyNumberFormat="0" applyBorder="0" applyProtection="0">
      <alignment vertical="center"/>
    </xf>
    <xf numFmtId="0" fontId="20" fillId="3" borderId="0" applyNumberFormat="0" applyBorder="0" applyProtection="0">
      <alignment vertical="center"/>
    </xf>
    <xf numFmtId="0" fontId="28" fillId="20" borderId="1" applyNumberFormat="0" applyProtection="0">
      <alignment vertical="center"/>
    </xf>
    <xf numFmtId="0" fontId="16" fillId="21" borderId="2" applyNumberFormat="0" applyProtection="0">
      <alignment vertical="center"/>
    </xf>
    <xf numFmtId="43" fontId="34" fillId="0" borderId="0" applyFont="0" applyFill="0" applyBorder="0" applyAlignment="0" applyProtection="0">
      <alignment vertical="center"/>
    </xf>
    <xf numFmtId="44" fontId="34" fillId="0" borderId="0" applyFont="0" applyFill="0" applyBorder="0" applyAlignment="0" applyProtection="0"/>
    <xf numFmtId="0" fontId="29" fillId="0" borderId="0" applyNumberFormat="0" applyBorder="0" applyProtection="0">
      <alignment vertical="center"/>
    </xf>
    <xf numFmtId="0" fontId="27" fillId="4" borderId="0" applyNumberFormat="0" applyBorder="0" applyProtection="0">
      <alignment vertical="center"/>
    </xf>
    <xf numFmtId="0" fontId="30" fillId="0" borderId="3" applyNumberFormat="0" applyProtection="0">
      <alignment vertical="center"/>
    </xf>
    <xf numFmtId="0" fontId="31" fillId="0" borderId="4" applyNumberFormat="0" applyProtection="0">
      <alignment vertical="center"/>
    </xf>
    <xf numFmtId="0" fontId="19" fillId="0" borderId="5" applyNumberFormat="0" applyProtection="0">
      <alignment vertical="center"/>
    </xf>
    <xf numFmtId="0" fontId="19" fillId="0" borderId="0" applyNumberFormat="0" applyBorder="0" applyProtection="0">
      <alignment vertical="center"/>
    </xf>
    <xf numFmtId="0" fontId="15" fillId="7" borderId="1" applyNumberFormat="0" applyProtection="0">
      <alignment vertical="center"/>
    </xf>
    <xf numFmtId="0" fontId="24" fillId="0" borderId="6" applyNumberFormat="0" applyProtection="0">
      <alignment vertical="center"/>
    </xf>
    <xf numFmtId="0" fontId="21" fillId="22" borderId="0" applyNumberFormat="0" applyBorder="0" applyProtection="0">
      <alignment vertical="center"/>
    </xf>
    <xf numFmtId="0" fontId="26" fillId="0" borderId="0"/>
    <xf numFmtId="0" fontId="34" fillId="23" borderId="7" applyNumberFormat="0" applyProtection="0">
      <alignment vertical="center"/>
    </xf>
    <xf numFmtId="0" fontId="17" fillId="20" borderId="8" applyNumberFormat="0" applyProtection="0">
      <alignment vertical="center"/>
    </xf>
    <xf numFmtId="0" fontId="18" fillId="0" borderId="0"/>
    <xf numFmtId="0" fontId="22" fillId="0" borderId="0" applyNumberFormat="0" applyBorder="0" applyProtection="0">
      <alignment vertical="center"/>
    </xf>
    <xf numFmtId="0" fontId="14" fillId="0" borderId="9" applyNumberFormat="0" applyProtection="0">
      <alignment vertical="center"/>
    </xf>
    <xf numFmtId="0" fontId="23" fillId="0" borderId="0" applyNumberFormat="0" applyBorder="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34" fillId="0" borderId="0">
      <alignment vertical="center"/>
    </xf>
    <xf numFmtId="0" fontId="34" fillId="0" borderId="0"/>
    <xf numFmtId="0" fontId="27" fillId="4" borderId="0" applyNumberFormat="0" applyBorder="0" applyAlignment="0" applyProtection="0">
      <alignment vertical="center"/>
    </xf>
    <xf numFmtId="0" fontId="27" fillId="4" borderId="0" applyNumberFormat="0" applyBorder="0" applyAlignment="0" applyProtection="0">
      <alignment vertical="center"/>
    </xf>
    <xf numFmtId="0" fontId="25" fillId="0" borderId="0" applyNumberFormat="0" applyBorder="0" applyAlignment="0" applyProtection="0">
      <alignment vertical="center"/>
    </xf>
    <xf numFmtId="0" fontId="25" fillId="0" borderId="0"/>
    <xf numFmtId="0" fontId="18" fillId="0" borderId="0" applyNumberFormat="0" applyBorder="0" applyAlignment="0" applyProtection="0">
      <alignment vertical="center"/>
    </xf>
    <xf numFmtId="0" fontId="34" fillId="0" borderId="0">
      <alignment vertical="center"/>
    </xf>
    <xf numFmtId="178" fontId="37" fillId="0" borderId="0"/>
    <xf numFmtId="0" fontId="34" fillId="0" borderId="0"/>
    <xf numFmtId="0" fontId="26" fillId="0" borderId="0"/>
    <xf numFmtId="0" fontId="1" fillId="0" borderId="0"/>
  </cellStyleXfs>
  <cellXfs count="236">
    <xf numFmtId="0" fontId="0" fillId="0" borderId="0" xfId="0">
      <alignment vertical="center"/>
    </xf>
    <xf numFmtId="0" fontId="2" fillId="0" borderId="0" xfId="2" applyFont="1"/>
    <xf numFmtId="0" fontId="3" fillId="0" borderId="0" xfId="2" applyFont="1" applyAlignment="1">
      <alignment vertical="center"/>
    </xf>
    <xf numFmtId="0" fontId="3" fillId="0" borderId="0" xfId="2" applyFont="1" applyFill="1" applyAlignment="1">
      <alignment vertical="center"/>
    </xf>
    <xf numFmtId="0" fontId="2" fillId="0" borderId="0" xfId="2" applyFont="1" applyFill="1" applyAlignment="1">
      <alignment vertical="center"/>
    </xf>
    <xf numFmtId="0" fontId="2" fillId="0" borderId="0" xfId="2" applyFont="1" applyAlignment="1">
      <alignment vertical="center"/>
    </xf>
    <xf numFmtId="40" fontId="2" fillId="0" borderId="0" xfId="2" applyNumberFormat="1" applyFont="1" applyAlignment="1">
      <alignment horizontal="right" vertical="center"/>
    </xf>
    <xf numFmtId="0" fontId="2" fillId="0" borderId="0" xfId="2" applyFont="1" applyAlignment="1">
      <alignment horizontal="center" vertical="center"/>
    </xf>
    <xf numFmtId="40" fontId="2" fillId="0" borderId="0" xfId="2" applyNumberFormat="1" applyFont="1" applyBorder="1" applyAlignment="1">
      <alignment horizontal="right" vertical="center"/>
    </xf>
    <xf numFmtId="49" fontId="2" fillId="0" borderId="10" xfId="2" applyNumberFormat="1" applyFont="1" applyFill="1" applyBorder="1" applyAlignment="1">
      <alignment horizontal="left" vertical="top"/>
    </xf>
    <xf numFmtId="0" fontId="2" fillId="24" borderId="10" xfId="2" applyFont="1" applyFill="1" applyBorder="1" applyAlignment="1">
      <alignment horizontal="left" vertical="top"/>
    </xf>
    <xf numFmtId="40" fontId="2" fillId="24" borderId="10" xfId="2" applyNumberFormat="1" applyFont="1" applyFill="1" applyBorder="1" applyAlignment="1">
      <alignment horizontal="right"/>
    </xf>
    <xf numFmtId="0" fontId="2" fillId="24" borderId="10" xfId="2" applyFont="1" applyFill="1" applyBorder="1" applyAlignment="1">
      <alignment horizontal="left" vertical="top" wrapText="1"/>
    </xf>
    <xf numFmtId="49" fontId="2" fillId="0" borderId="11" xfId="2" applyNumberFormat="1" applyFont="1" applyFill="1" applyBorder="1" applyAlignment="1">
      <alignment horizontal="left" vertical="top"/>
    </xf>
    <xf numFmtId="0" fontId="4" fillId="24" borderId="10" xfId="2" applyFont="1" applyFill="1" applyBorder="1" applyAlignment="1">
      <alignment horizontal="left" vertical="top"/>
    </xf>
    <xf numFmtId="40" fontId="2" fillId="24" borderId="11" xfId="2" applyNumberFormat="1" applyFont="1" applyFill="1" applyBorder="1" applyAlignment="1">
      <alignment horizontal="right"/>
    </xf>
    <xf numFmtId="0" fontId="5" fillId="25" borderId="12" xfId="0" applyFont="1" applyFill="1" applyBorder="1" applyAlignment="1">
      <alignment vertical="center"/>
    </xf>
    <xf numFmtId="0" fontId="5" fillId="25" borderId="13" xfId="0" applyFont="1" applyFill="1" applyBorder="1" applyAlignment="1">
      <alignment vertical="center"/>
    </xf>
    <xf numFmtId="40" fontId="5" fillId="25" borderId="13" xfId="32" applyNumberFormat="1" applyFont="1" applyFill="1" applyBorder="1" applyAlignment="1">
      <alignment horizontal="right" vertical="center"/>
    </xf>
    <xf numFmtId="40" fontId="5" fillId="25" borderId="14" xfId="32" applyNumberFormat="1" applyFont="1" applyFill="1" applyBorder="1" applyAlignment="1">
      <alignment horizontal="right" vertical="center"/>
    </xf>
    <xf numFmtId="0" fontId="3" fillId="21" borderId="15" xfId="0" applyFont="1" applyFill="1" applyBorder="1" applyAlignment="1">
      <alignment horizontal="left" vertical="center"/>
    </xf>
    <xf numFmtId="0" fontId="3" fillId="21" borderId="10" xfId="0" applyFont="1" applyFill="1" applyBorder="1" applyAlignment="1">
      <alignment vertical="center"/>
    </xf>
    <xf numFmtId="40" fontId="3" fillId="21" borderId="16" xfId="0" applyNumberFormat="1" applyFont="1" applyFill="1" applyBorder="1" applyAlignment="1">
      <alignment horizontal="right" vertical="center"/>
    </xf>
    <xf numFmtId="0" fontId="6" fillId="0" borderId="15" xfId="0" applyFont="1" applyFill="1" applyBorder="1" applyAlignment="1">
      <alignment horizontal="center" vertical="center"/>
    </xf>
    <xf numFmtId="0" fontId="2" fillId="0" borderId="17" xfId="0" applyFont="1" applyFill="1" applyBorder="1" applyAlignment="1" applyProtection="1">
      <alignment horizontal="left" vertical="center" wrapText="1"/>
      <protection hidden="1"/>
    </xf>
    <xf numFmtId="0" fontId="2" fillId="0" borderId="17" xfId="53" applyFont="1" applyFill="1" applyBorder="1" applyAlignment="1" applyProtection="1">
      <alignment horizontal="left" vertical="center" wrapText="1"/>
      <protection locked="0"/>
    </xf>
    <xf numFmtId="0" fontId="6" fillId="0" borderId="17" xfId="0" applyFont="1" applyFill="1" applyBorder="1" applyAlignment="1" applyProtection="1">
      <alignment horizontal="left" vertical="center" wrapText="1"/>
      <protection hidden="1"/>
    </xf>
    <xf numFmtId="40" fontId="2" fillId="0" borderId="17" xfId="32" applyNumberFormat="1" applyFont="1" applyFill="1" applyBorder="1" applyAlignment="1">
      <alignment horizontal="right" vertical="center"/>
    </xf>
    <xf numFmtId="0" fontId="2" fillId="0" borderId="17" xfId="0" applyFont="1" applyFill="1" applyBorder="1" applyAlignment="1">
      <alignment vertical="center"/>
    </xf>
    <xf numFmtId="0" fontId="2" fillId="0" borderId="18" xfId="0" applyFont="1" applyFill="1" applyBorder="1" applyAlignment="1">
      <alignment horizontal="center" vertical="center"/>
    </xf>
    <xf numFmtId="40" fontId="2" fillId="0" borderId="16" xfId="0" applyNumberFormat="1" applyFont="1" applyFill="1" applyBorder="1" applyAlignment="1">
      <alignment horizontal="right" vertical="center"/>
    </xf>
    <xf numFmtId="0" fontId="7" fillId="0" borderId="18" xfId="0" applyFont="1" applyFill="1" applyBorder="1" applyAlignment="1">
      <alignment horizontal="center" vertical="center"/>
    </xf>
    <xf numFmtId="0" fontId="3" fillId="26" borderId="15" xfId="0" applyFont="1" applyFill="1" applyBorder="1" applyAlignment="1">
      <alignment horizontal="left" vertical="center"/>
    </xf>
    <xf numFmtId="40" fontId="3" fillId="26" borderId="16" xfId="0" applyNumberFormat="1" applyFont="1" applyFill="1" applyBorder="1" applyAlignment="1">
      <alignment horizontal="right" vertical="center"/>
    </xf>
    <xf numFmtId="0" fontId="6" fillId="0" borderId="19" xfId="0" applyFont="1" applyFill="1" applyBorder="1" applyAlignment="1">
      <alignment vertical="center"/>
    </xf>
    <xf numFmtId="0" fontId="6" fillId="0" borderId="10" xfId="0" applyFont="1" applyFill="1" applyBorder="1" applyAlignment="1">
      <alignment vertical="center"/>
    </xf>
    <xf numFmtId="40" fontId="6" fillId="0" borderId="10" xfId="0" applyNumberFormat="1" applyFont="1" applyFill="1" applyBorder="1" applyAlignment="1">
      <alignment vertical="center"/>
    </xf>
    <xf numFmtId="0" fontId="3" fillId="0" borderId="10" xfId="0" applyFont="1" applyFill="1" applyBorder="1" applyAlignment="1">
      <alignment horizontal="center" vertical="center"/>
    </xf>
    <xf numFmtId="40" fontId="6" fillId="0" borderId="16" xfId="0" applyNumberFormat="1" applyFont="1" applyFill="1" applyBorder="1" applyAlignment="1">
      <alignment vertical="center"/>
    </xf>
    <xf numFmtId="40" fontId="5" fillId="27" borderId="16" xfId="32" applyNumberFormat="1" applyFont="1" applyFill="1" applyBorder="1" applyAlignment="1">
      <alignment horizontal="right" vertical="center"/>
    </xf>
    <xf numFmtId="0" fontId="3" fillId="0" borderId="0" xfId="2" applyFont="1" applyAlignment="1">
      <alignment horizontal="center" vertical="center"/>
    </xf>
    <xf numFmtId="0" fontId="4" fillId="24" borderId="0" xfId="0" applyFont="1" applyFill="1" applyAlignment="1">
      <alignment horizontal="center" vertical="center"/>
    </xf>
    <xf numFmtId="0" fontId="4" fillId="0" borderId="0" xfId="0" applyFont="1" applyFill="1" applyAlignment="1">
      <alignment horizontal="center" vertical="center"/>
    </xf>
    <xf numFmtId="0" fontId="2" fillId="24" borderId="0" xfId="0" applyNumberFormat="1" applyFont="1" applyFill="1" applyBorder="1" applyAlignment="1">
      <alignment vertical="center"/>
    </xf>
    <xf numFmtId="0" fontId="4" fillId="24" borderId="0" xfId="0" applyFont="1" applyFill="1" applyAlignment="1">
      <alignment vertical="center"/>
    </xf>
    <xf numFmtId="0" fontId="4" fillId="24" borderId="0" xfId="0" applyFont="1" applyFill="1" applyAlignment="1">
      <alignment horizontal="left" vertical="center"/>
    </xf>
    <xf numFmtId="177" fontId="4" fillId="24" borderId="0" xfId="0" applyNumberFormat="1" applyFont="1" applyFill="1" applyAlignment="1">
      <alignment horizontal="center" vertical="center"/>
    </xf>
    <xf numFmtId="0" fontId="4" fillId="24" borderId="0" xfId="0" applyFont="1" applyFill="1" applyAlignment="1">
      <alignment vertical="center" wrapText="1"/>
    </xf>
    <xf numFmtId="0" fontId="4" fillId="24" borderId="0" xfId="0" applyFont="1" applyFill="1">
      <alignment vertical="center"/>
    </xf>
    <xf numFmtId="57" fontId="4" fillId="24" borderId="0" xfId="0" applyNumberFormat="1" applyFont="1" applyFill="1" applyAlignment="1">
      <alignment horizontal="left" vertical="center"/>
    </xf>
    <xf numFmtId="0" fontId="8" fillId="24" borderId="20" xfId="0" applyFont="1" applyFill="1" applyBorder="1" applyAlignment="1">
      <alignment horizontal="center" vertical="center" wrapText="1"/>
    </xf>
    <xf numFmtId="177" fontId="8" fillId="24" borderId="20" xfId="0" applyNumberFormat="1" applyFont="1" applyFill="1" applyBorder="1" applyAlignment="1">
      <alignment horizontal="center" vertical="center"/>
    </xf>
    <xf numFmtId="0" fontId="4" fillId="24" borderId="20" xfId="0" applyFont="1" applyFill="1" applyBorder="1" applyAlignment="1">
      <alignment horizontal="center" vertical="center" wrapText="1"/>
    </xf>
    <xf numFmtId="0" fontId="9" fillId="20" borderId="20" xfId="0" applyFont="1" applyFill="1" applyBorder="1" applyAlignment="1">
      <alignment horizontal="left" vertical="center" wrapText="1"/>
    </xf>
    <xf numFmtId="0" fontId="4" fillId="21" borderId="20" xfId="0" applyFont="1" applyFill="1" applyBorder="1" applyAlignment="1">
      <alignment horizontal="center" vertical="center" wrapText="1"/>
    </xf>
    <xf numFmtId="58" fontId="4" fillId="0" borderId="20" xfId="0" applyNumberFormat="1" applyFont="1" applyFill="1" applyBorder="1" applyAlignment="1">
      <alignment horizontal="left" vertical="center" wrapText="1"/>
    </xf>
    <xf numFmtId="177" fontId="4" fillId="0" borderId="20" xfId="0" applyNumberFormat="1" applyFont="1" applyFill="1" applyBorder="1" applyAlignment="1">
      <alignment horizontal="center" vertical="center"/>
    </xf>
    <xf numFmtId="0" fontId="4" fillId="0" borderId="20" xfId="0" applyFont="1" applyFill="1" applyBorder="1" applyAlignment="1">
      <alignment horizontal="center" vertical="center" wrapText="1"/>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wrapText="1"/>
    </xf>
    <xf numFmtId="0" fontId="4" fillId="0" borderId="20" xfId="0" applyFont="1" applyFill="1" applyBorder="1" applyAlignment="1">
      <alignment horizontal="left" vertical="center" wrapText="1"/>
    </xf>
    <xf numFmtId="0" fontId="4" fillId="0" borderId="20" xfId="0" applyFont="1" applyFill="1" applyBorder="1" applyAlignment="1">
      <alignment horizontal="left" vertical="center"/>
    </xf>
    <xf numFmtId="177" fontId="10" fillId="0" borderId="20" xfId="0" applyNumberFormat="1" applyFont="1" applyFill="1" applyBorder="1" applyAlignment="1">
      <alignment horizontal="center" vertical="center"/>
    </xf>
    <xf numFmtId="0" fontId="4" fillId="21" borderId="20" xfId="0" applyFont="1" applyFill="1" applyBorder="1" applyAlignment="1">
      <alignment horizontal="left" vertical="center" wrapText="1"/>
    </xf>
    <xf numFmtId="0" fontId="4" fillId="0" borderId="20" xfId="0" applyFont="1" applyFill="1" applyBorder="1" applyAlignment="1">
      <alignment horizontal="left" vertical="center" wrapText="1" readingOrder="1"/>
    </xf>
    <xf numFmtId="177" fontId="4" fillId="0" borderId="22" xfId="0" applyNumberFormat="1" applyFont="1" applyFill="1" applyBorder="1" applyAlignment="1">
      <alignment horizontal="center" vertical="center"/>
    </xf>
    <xf numFmtId="0" fontId="11" fillId="7" borderId="20" xfId="0" applyNumberFormat="1" applyFont="1" applyFill="1" applyBorder="1" applyAlignment="1">
      <alignment horizontal="center" vertical="center"/>
    </xf>
    <xf numFmtId="177" fontId="11" fillId="7" borderId="20" xfId="0" applyNumberFormat="1" applyFont="1" applyFill="1" applyBorder="1" applyAlignment="1">
      <alignment horizontal="center" vertical="center"/>
    </xf>
    <xf numFmtId="177" fontId="3" fillId="17" borderId="20" xfId="0" applyNumberFormat="1" applyFont="1" applyFill="1" applyBorder="1" applyAlignment="1">
      <alignment horizontal="center" vertical="center"/>
    </xf>
    <xf numFmtId="0" fontId="4" fillId="24" borderId="0" xfId="52" applyFont="1" applyFill="1" applyAlignment="1">
      <alignment horizontal="center" vertical="center"/>
    </xf>
    <xf numFmtId="0" fontId="4" fillId="24" borderId="0" xfId="52" applyFont="1" applyFill="1" applyAlignment="1">
      <alignment horizontal="left" vertical="center"/>
    </xf>
    <xf numFmtId="177" fontId="4" fillId="24" borderId="0" xfId="52" applyNumberFormat="1" applyFont="1" applyFill="1" applyAlignment="1">
      <alignment horizontal="center" vertical="center"/>
    </xf>
    <xf numFmtId="0" fontId="4" fillId="24" borderId="0" xfId="52" applyFont="1" applyFill="1" applyAlignment="1">
      <alignment vertical="center" wrapText="1"/>
    </xf>
    <xf numFmtId="0" fontId="4" fillId="24" borderId="0" xfId="52" applyFont="1" applyFill="1">
      <alignment vertical="center"/>
    </xf>
    <xf numFmtId="0" fontId="4" fillId="21" borderId="20" xfId="52" applyFont="1" applyFill="1" applyBorder="1" applyAlignment="1">
      <alignment horizontal="left" vertical="center" wrapText="1"/>
    </xf>
    <xf numFmtId="0" fontId="4" fillId="24" borderId="34" xfId="52" applyFont="1" applyFill="1" applyBorder="1" applyAlignment="1">
      <alignment horizontal="left" vertical="center"/>
    </xf>
    <xf numFmtId="0" fontId="4" fillId="24" borderId="35" xfId="52" applyFont="1" applyFill="1" applyBorder="1" applyAlignment="1">
      <alignment vertical="center" wrapText="1"/>
    </xf>
    <xf numFmtId="0" fontId="4" fillId="24" borderId="36" xfId="52" applyFont="1" applyFill="1" applyBorder="1" applyAlignment="1">
      <alignment vertical="center" wrapText="1"/>
    </xf>
    <xf numFmtId="0" fontId="4" fillId="24" borderId="34" xfId="52" applyFont="1" applyFill="1" applyBorder="1" applyAlignment="1">
      <alignment horizontal="left" vertical="center" wrapText="1" indent="1"/>
    </xf>
    <xf numFmtId="0" fontId="4" fillId="24" borderId="18" xfId="52" applyFont="1" applyFill="1" applyBorder="1" applyAlignment="1">
      <alignment horizontal="left" vertical="center"/>
    </xf>
    <xf numFmtId="0" fontId="4" fillId="24" borderId="34" xfId="52" applyFont="1" applyFill="1" applyBorder="1" applyAlignment="1">
      <alignment vertical="center" wrapText="1"/>
    </xf>
    <xf numFmtId="31" fontId="4" fillId="24" borderId="34" xfId="52" applyNumberFormat="1" applyFont="1" applyFill="1" applyBorder="1" applyAlignment="1">
      <alignment horizontal="left" vertical="center" wrapText="1" indent="1"/>
    </xf>
    <xf numFmtId="0" fontId="4" fillId="24" borderId="37" xfId="52" applyFont="1" applyFill="1" applyBorder="1" applyAlignment="1">
      <alignment horizontal="left" vertical="center"/>
    </xf>
    <xf numFmtId="0" fontId="4" fillId="24" borderId="33" xfId="52" applyFont="1" applyFill="1" applyBorder="1" applyAlignment="1">
      <alignment horizontal="left" vertical="center"/>
    </xf>
    <xf numFmtId="177" fontId="38" fillId="29" borderId="20" xfId="59" applyNumberFormat="1" applyFont="1" applyFill="1" applyBorder="1" applyAlignment="1">
      <alignment horizontal="center" vertical="center"/>
    </xf>
    <xf numFmtId="0" fontId="39" fillId="29" borderId="20" xfId="59" applyFont="1" applyFill="1" applyBorder="1" applyAlignment="1">
      <alignment horizontal="center" vertical="center" wrapText="1"/>
    </xf>
    <xf numFmtId="0" fontId="4" fillId="24" borderId="0" xfId="59" applyFont="1" applyFill="1" applyAlignment="1">
      <alignment horizontal="center" vertical="center"/>
    </xf>
    <xf numFmtId="14" fontId="4" fillId="0" borderId="20" xfId="59" applyNumberFormat="1" applyFont="1" applyBorder="1" applyAlignment="1">
      <alignment horizontal="left" vertical="center" wrapText="1"/>
    </xf>
    <xf numFmtId="177" fontId="4" fillId="0" borderId="20" xfId="59" applyNumberFormat="1" applyFont="1" applyBorder="1" applyAlignment="1">
      <alignment horizontal="center" vertical="center"/>
    </xf>
    <xf numFmtId="0" fontId="40" fillId="0" borderId="20" xfId="59" applyFont="1" applyBorder="1" applyAlignment="1">
      <alignment horizontal="center" vertical="center" wrapText="1"/>
    </xf>
    <xf numFmtId="0" fontId="4" fillId="0" borderId="0" xfId="59" applyFont="1" applyAlignment="1">
      <alignment horizontal="center" vertical="center"/>
    </xf>
    <xf numFmtId="0" fontId="4" fillId="0" borderId="20" xfId="52" applyFont="1" applyBorder="1" applyAlignment="1">
      <alignment vertical="center" wrapText="1"/>
    </xf>
    <xf numFmtId="0" fontId="4" fillId="0" borderId="20" xfId="52" applyFont="1" applyBorder="1" applyAlignment="1">
      <alignment horizontal="center" vertical="center" wrapText="1"/>
    </xf>
    <xf numFmtId="58" fontId="4" fillId="0" borderId="20" xfId="52" applyNumberFormat="1" applyFont="1" applyBorder="1" applyAlignment="1">
      <alignment horizontal="left" vertical="center" wrapText="1"/>
    </xf>
    <xf numFmtId="177" fontId="4" fillId="0" borderId="20" xfId="52" applyNumberFormat="1" applyFont="1" applyBorder="1" applyAlignment="1">
      <alignment horizontal="center" vertical="center"/>
    </xf>
    <xf numFmtId="0" fontId="4" fillId="0" borderId="20" xfId="52" applyFont="1" applyBorder="1" applyAlignment="1">
      <alignment horizontal="center" vertical="center"/>
    </xf>
    <xf numFmtId="0" fontId="4" fillId="0" borderId="0" xfId="52" applyFont="1" applyAlignment="1">
      <alignment horizontal="center" vertical="center"/>
    </xf>
    <xf numFmtId="0" fontId="4" fillId="0" borderId="20" xfId="52" applyFont="1" applyBorder="1" applyAlignment="1">
      <alignment horizontal="left" vertical="center"/>
    </xf>
    <xf numFmtId="0" fontId="4" fillId="0" borderId="20" xfId="59" applyFont="1" applyBorder="1" applyAlignment="1">
      <alignment horizontal="center" vertical="center"/>
    </xf>
    <xf numFmtId="0" fontId="9" fillId="30" borderId="31" xfId="59" applyFont="1" applyFill="1" applyBorder="1" applyAlignment="1">
      <alignment vertical="center" wrapText="1"/>
    </xf>
    <xf numFmtId="0" fontId="9" fillId="30" borderId="24" xfId="59" applyFont="1" applyFill="1" applyBorder="1" applyAlignment="1">
      <alignment vertical="center" wrapText="1"/>
    </xf>
    <xf numFmtId="0" fontId="9" fillId="30" borderId="25" xfId="59" applyFont="1" applyFill="1" applyBorder="1" applyAlignment="1">
      <alignment vertical="center" wrapText="1"/>
    </xf>
    <xf numFmtId="0" fontId="4" fillId="0" borderId="21" xfId="59" applyFont="1" applyBorder="1" applyAlignment="1">
      <alignment horizontal="center" vertical="center" wrapText="1"/>
    </xf>
    <xf numFmtId="0" fontId="4" fillId="0" borderId="20" xfId="59" applyFont="1" applyBorder="1" applyAlignment="1">
      <alignment horizontal="left" vertical="center" wrapText="1" readingOrder="1"/>
    </xf>
    <xf numFmtId="177" fontId="11" fillId="7" borderId="20" xfId="59" applyNumberFormat="1" applyFont="1" applyFill="1" applyBorder="1" applyAlignment="1">
      <alignment horizontal="center" vertical="center"/>
    </xf>
    <xf numFmtId="0" fontId="4" fillId="24" borderId="0" xfId="59" applyFont="1" applyFill="1">
      <alignment vertical="center"/>
    </xf>
    <xf numFmtId="179" fontId="11" fillId="7" borderId="20" xfId="59" applyNumberFormat="1" applyFont="1" applyFill="1" applyBorder="1" applyAlignment="1">
      <alignment horizontal="center" vertical="center"/>
    </xf>
    <xf numFmtId="177" fontId="8" fillId="31" borderId="20" xfId="59" applyNumberFormat="1" applyFont="1" applyFill="1" applyBorder="1" applyAlignment="1">
      <alignment horizontal="center" vertical="center"/>
    </xf>
    <xf numFmtId="0" fontId="4" fillId="32" borderId="0" xfId="59" applyFont="1" applyFill="1">
      <alignment vertical="center"/>
    </xf>
    <xf numFmtId="0" fontId="4" fillId="24" borderId="0" xfId="59" applyFont="1" applyFill="1" applyAlignment="1">
      <alignment horizontal="left" vertical="center"/>
    </xf>
    <xf numFmtId="177" fontId="4" fillId="24" borderId="0" xfId="59" applyNumberFormat="1" applyFont="1" applyFill="1" applyAlignment="1">
      <alignment horizontal="center" vertical="center"/>
    </xf>
    <xf numFmtId="0" fontId="4" fillId="24" borderId="0" xfId="59" applyFont="1" applyFill="1" applyAlignment="1">
      <alignment vertical="center" wrapText="1"/>
    </xf>
    <xf numFmtId="0" fontId="4" fillId="0" borderId="20" xfId="52" applyFont="1" applyBorder="1" applyAlignment="1">
      <alignment horizontal="left" vertical="center" wrapText="1"/>
    </xf>
    <xf numFmtId="14" fontId="4" fillId="28" borderId="20" xfId="59" applyNumberFormat="1" applyFont="1" applyFill="1" applyBorder="1" applyAlignment="1">
      <alignment horizontal="left" vertical="center" wrapText="1"/>
    </xf>
    <xf numFmtId="177" fontId="4" fillId="28" borderId="20" xfId="59" applyNumberFormat="1" applyFont="1" applyFill="1" applyBorder="1" applyAlignment="1">
      <alignment horizontal="center" vertical="center"/>
    </xf>
    <xf numFmtId="0" fontId="4" fillId="28" borderId="20" xfId="59" applyFont="1" applyFill="1" applyBorder="1" applyAlignment="1">
      <alignment horizontal="center" vertical="center" wrapText="1"/>
    </xf>
    <xf numFmtId="0" fontId="4" fillId="0" borderId="22" xfId="52" applyFont="1" applyBorder="1" applyAlignment="1">
      <alignment horizontal="center" vertical="center" wrapText="1"/>
    </xf>
    <xf numFmtId="0" fontId="38" fillId="29" borderId="20" xfId="59" applyFont="1" applyFill="1" applyBorder="1" applyAlignment="1">
      <alignment horizontal="center" vertical="center" wrapText="1"/>
    </xf>
    <xf numFmtId="0" fontId="4" fillId="0" borderId="20" xfId="59" applyFont="1" applyBorder="1" applyAlignment="1">
      <alignment horizontal="center" vertical="center" wrapText="1"/>
    </xf>
    <xf numFmtId="14" fontId="41" fillId="0" borderId="20" xfId="59" applyNumberFormat="1" applyFont="1" applyBorder="1" applyAlignment="1">
      <alignment horizontal="left" vertical="center" wrapText="1"/>
    </xf>
    <xf numFmtId="0" fontId="9" fillId="30" borderId="20" xfId="59" applyFont="1" applyFill="1" applyBorder="1" applyAlignment="1">
      <alignment vertical="center" wrapText="1"/>
    </xf>
    <xf numFmtId="0" fontId="9" fillId="30" borderId="39" xfId="59" applyFont="1" applyFill="1" applyBorder="1" applyAlignment="1">
      <alignment vertical="center" wrapText="1"/>
    </xf>
    <xf numFmtId="0" fontId="9" fillId="30" borderId="41" xfId="59" applyFont="1" applyFill="1" applyBorder="1" applyAlignment="1">
      <alignment vertical="center" wrapText="1"/>
    </xf>
    <xf numFmtId="0" fontId="42" fillId="24" borderId="0" xfId="52" applyFont="1" applyFill="1" applyBorder="1" applyAlignment="1">
      <alignment horizontal="left" vertical="center"/>
    </xf>
    <xf numFmtId="0" fontId="42" fillId="24" borderId="0" xfId="52" applyFont="1" applyFill="1" applyBorder="1" applyAlignment="1">
      <alignment vertical="center" wrapText="1"/>
    </xf>
    <xf numFmtId="0" fontId="42" fillId="24" borderId="0" xfId="52" applyFont="1" applyFill="1" applyBorder="1" applyAlignment="1">
      <alignment horizontal="left" vertical="center" wrapText="1" indent="1"/>
    </xf>
    <xf numFmtId="0" fontId="42" fillId="24" borderId="0" xfId="52" applyFont="1" applyFill="1">
      <alignment vertical="center"/>
    </xf>
    <xf numFmtId="31" fontId="42" fillId="24" borderId="0" xfId="52" applyNumberFormat="1" applyFont="1" applyFill="1" applyBorder="1" applyAlignment="1">
      <alignment horizontal="left" vertical="center" wrapText="1" indent="1"/>
    </xf>
    <xf numFmtId="0" fontId="43" fillId="29" borderId="22" xfId="59" applyFont="1" applyFill="1" applyBorder="1" applyAlignment="1">
      <alignment horizontal="center" vertical="center" wrapText="1"/>
    </xf>
    <xf numFmtId="177" fontId="43" fillId="29" borderId="22" xfId="59" applyNumberFormat="1" applyFont="1" applyFill="1" applyBorder="1" applyAlignment="1">
      <alignment horizontal="center" vertical="center"/>
    </xf>
    <xf numFmtId="0" fontId="44" fillId="29" borderId="40" xfId="59" applyFont="1" applyFill="1" applyBorder="1" applyAlignment="1">
      <alignment horizontal="center" vertical="center" wrapText="1"/>
    </xf>
    <xf numFmtId="0" fontId="42" fillId="24" borderId="0" xfId="59" applyFont="1" applyFill="1" applyAlignment="1">
      <alignment horizontal="center" vertical="center"/>
    </xf>
    <xf numFmtId="14" fontId="42" fillId="0" borderId="20" xfId="59" applyNumberFormat="1" applyFont="1" applyBorder="1" applyAlignment="1">
      <alignment horizontal="left" vertical="center" wrapText="1"/>
    </xf>
    <xf numFmtId="177" fontId="42" fillId="0" borderId="20" xfId="59" applyNumberFormat="1" applyFont="1" applyBorder="1" applyAlignment="1">
      <alignment horizontal="center" vertical="center"/>
    </xf>
    <xf numFmtId="0" fontId="42" fillId="0" borderId="0" xfId="59" applyFont="1" applyAlignment="1">
      <alignment horizontal="center" vertical="center"/>
    </xf>
    <xf numFmtId="14" fontId="42" fillId="33" borderId="20" xfId="59" applyNumberFormat="1" applyFont="1" applyFill="1" applyBorder="1" applyAlignment="1">
      <alignment horizontal="left" vertical="center" wrapText="1"/>
    </xf>
    <xf numFmtId="177" fontId="42" fillId="33" borderId="20" xfId="59" applyNumberFormat="1" applyFont="1" applyFill="1" applyBorder="1" applyAlignment="1">
      <alignment horizontal="center" vertical="center"/>
    </xf>
    <xf numFmtId="0" fontId="45" fillId="28" borderId="41" xfId="59" applyFont="1" applyFill="1" applyBorder="1" applyAlignment="1">
      <alignment horizontal="center" vertical="center" wrapText="1"/>
    </xf>
    <xf numFmtId="0" fontId="42" fillId="0" borderId="39" xfId="52" applyFont="1" applyBorder="1" applyAlignment="1">
      <alignment vertical="center" wrapText="1"/>
    </xf>
    <xf numFmtId="0" fontId="42" fillId="0" borderId="20" xfId="52" applyFont="1" applyBorder="1" applyAlignment="1">
      <alignment horizontal="left" vertical="center" wrapText="1"/>
    </xf>
    <xf numFmtId="58" fontId="42" fillId="0" borderId="20" xfId="52" applyNumberFormat="1" applyFont="1" applyBorder="1" applyAlignment="1">
      <alignment horizontal="left" vertical="center" wrapText="1"/>
    </xf>
    <xf numFmtId="0" fontId="42" fillId="0" borderId="41" xfId="52" applyFont="1" applyBorder="1" applyAlignment="1">
      <alignment horizontal="center" vertical="center" wrapText="1"/>
    </xf>
    <xf numFmtId="177" fontId="42" fillId="0" borderId="20" xfId="52" applyNumberFormat="1" applyFont="1" applyBorder="1" applyAlignment="1">
      <alignment horizontal="center" vertical="center"/>
    </xf>
    <xf numFmtId="0" fontId="42" fillId="0" borderId="20" xfId="52" applyFont="1" applyBorder="1" applyAlignment="1">
      <alignment horizontal="center" vertical="center"/>
    </xf>
    <xf numFmtId="0" fontId="42" fillId="0" borderId="0" xfId="52" applyFont="1" applyAlignment="1">
      <alignment horizontal="center" vertical="center"/>
    </xf>
    <xf numFmtId="0" fontId="42" fillId="21" borderId="20" xfId="52" applyFont="1" applyFill="1" applyBorder="1" applyAlignment="1">
      <alignment horizontal="left" vertical="center" wrapText="1"/>
    </xf>
    <xf numFmtId="0" fontId="42" fillId="21" borderId="41" xfId="52" applyFont="1" applyFill="1" applyBorder="1" applyAlignment="1">
      <alignment horizontal="left" vertical="center" wrapText="1"/>
    </xf>
    <xf numFmtId="0" fontId="42" fillId="24" borderId="0" xfId="52" applyFont="1" applyFill="1" applyAlignment="1">
      <alignment horizontal="center" vertical="center"/>
    </xf>
    <xf numFmtId="0" fontId="42" fillId="0" borderId="20" xfId="52" applyFont="1" applyBorder="1" applyAlignment="1">
      <alignment horizontal="left" vertical="center"/>
    </xf>
    <xf numFmtId="0" fontId="46" fillId="0" borderId="41" xfId="59" applyFont="1" applyBorder="1" applyAlignment="1">
      <alignment horizontal="center" vertical="center" wrapText="1"/>
    </xf>
    <xf numFmtId="14" fontId="45" fillId="0" borderId="20" xfId="59" applyNumberFormat="1" applyFont="1" applyBorder="1" applyAlignment="1">
      <alignment horizontal="left" vertical="center" wrapText="1"/>
    </xf>
    <xf numFmtId="0" fontId="42" fillId="0" borderId="20" xfId="59" applyFont="1" applyBorder="1" applyAlignment="1">
      <alignment horizontal="center" vertical="center"/>
    </xf>
    <xf numFmtId="0" fontId="42" fillId="0" borderId="41" xfId="59" applyFont="1" applyBorder="1" applyAlignment="1">
      <alignment horizontal="center" vertical="center" wrapText="1"/>
    </xf>
    <xf numFmtId="0" fontId="42" fillId="33" borderId="20" xfId="59" applyFont="1" applyFill="1" applyBorder="1" applyAlignment="1">
      <alignment horizontal="center" vertical="center"/>
    </xf>
    <xf numFmtId="0" fontId="42" fillId="0" borderId="20" xfId="59" applyFont="1" applyBorder="1" applyAlignment="1">
      <alignment horizontal="left" vertical="center" wrapText="1" readingOrder="1"/>
    </xf>
    <xf numFmtId="177" fontId="47" fillId="7" borderId="20" xfId="59" applyNumberFormat="1" applyFont="1" applyFill="1" applyBorder="1" applyAlignment="1">
      <alignment horizontal="center" vertical="center"/>
    </xf>
    <xf numFmtId="0" fontId="42" fillId="24" borderId="0" xfId="59" applyFont="1" applyFill="1">
      <alignment vertical="center"/>
    </xf>
    <xf numFmtId="179" fontId="47" fillId="7" borderId="20" xfId="59" applyNumberFormat="1" applyFont="1" applyFill="1" applyBorder="1" applyAlignment="1">
      <alignment horizontal="center" vertical="center"/>
    </xf>
    <xf numFmtId="177" fontId="9" fillId="31" borderId="44" xfId="59" applyNumberFormat="1" applyFont="1" applyFill="1" applyBorder="1" applyAlignment="1">
      <alignment horizontal="center" vertical="center"/>
    </xf>
    <xf numFmtId="0" fontId="42" fillId="32" borderId="0" xfId="59" applyFont="1" applyFill="1">
      <alignment vertical="center"/>
    </xf>
    <xf numFmtId="0" fontId="42" fillId="24" borderId="0" xfId="59" applyFont="1" applyFill="1" applyAlignment="1">
      <alignment horizontal="left" vertical="center"/>
    </xf>
    <xf numFmtId="177" fontId="42" fillId="24" borderId="0" xfId="59" applyNumberFormat="1" applyFont="1" applyFill="1" applyAlignment="1">
      <alignment horizontal="center" vertical="center"/>
    </xf>
    <xf numFmtId="0" fontId="42" fillId="24" borderId="0" xfId="59" applyFont="1" applyFill="1" applyAlignment="1">
      <alignment vertical="center" wrapText="1"/>
    </xf>
    <xf numFmtId="0" fontId="42" fillId="0" borderId="41" xfId="59" applyFont="1" applyBorder="1" applyAlignment="1">
      <alignment horizontal="left" vertical="center" wrapText="1"/>
    </xf>
    <xf numFmtId="0" fontId="4" fillId="0" borderId="24" xfId="59" applyFont="1" applyBorder="1" applyAlignment="1">
      <alignment horizontal="left" vertical="center" wrapText="1"/>
    </xf>
    <xf numFmtId="0" fontId="4" fillId="0" borderId="25" xfId="59" applyFont="1" applyBorder="1" applyAlignment="1">
      <alignment horizontal="left" vertical="center" wrapText="1"/>
    </xf>
    <xf numFmtId="0" fontId="11" fillId="7" borderId="20" xfId="59" applyFont="1" applyFill="1" applyBorder="1" applyAlignment="1">
      <alignment horizontal="center" vertical="center"/>
    </xf>
    <xf numFmtId="0" fontId="4" fillId="24" borderId="21" xfId="59" applyFont="1" applyFill="1" applyBorder="1" applyAlignment="1">
      <alignment horizontal="center" vertical="center"/>
    </xf>
    <xf numFmtId="0" fontId="4" fillId="24" borderId="32" xfId="59" applyFont="1" applyFill="1" applyBorder="1" applyAlignment="1">
      <alignment horizontal="center" vertical="center"/>
    </xf>
    <xf numFmtId="0" fontId="4" fillId="24" borderId="22" xfId="59" applyFont="1" applyFill="1" applyBorder="1" applyAlignment="1">
      <alignment horizontal="center" vertical="center"/>
    </xf>
    <xf numFmtId="0" fontId="11" fillId="7" borderId="20" xfId="52" applyFont="1" applyFill="1" applyBorder="1" applyAlignment="1">
      <alignment horizontal="center" vertical="center"/>
    </xf>
    <xf numFmtId="0" fontId="8" fillId="31" borderId="20" xfId="52" applyFont="1" applyFill="1" applyBorder="1" applyAlignment="1">
      <alignment horizontal="center" vertical="center"/>
    </xf>
    <xf numFmtId="0" fontId="4" fillId="0" borderId="21" xfId="52" applyFont="1" applyBorder="1" applyAlignment="1">
      <alignment horizontal="center" vertical="center" wrapText="1"/>
    </xf>
    <xf numFmtId="0" fontId="4" fillId="0" borderId="32" xfId="52" applyFont="1" applyBorder="1" applyAlignment="1">
      <alignment horizontal="center" vertical="center" wrapText="1"/>
    </xf>
    <xf numFmtId="0" fontId="4" fillId="0" borderId="22" xfId="52" applyFont="1" applyBorder="1" applyAlignment="1">
      <alignment horizontal="center" vertical="center" wrapText="1"/>
    </xf>
    <xf numFmtId="0" fontId="9" fillId="21" borderId="20" xfId="52" applyFont="1" applyFill="1" applyBorder="1" applyAlignment="1">
      <alignment horizontal="left" vertical="center" wrapText="1"/>
    </xf>
    <xf numFmtId="0" fontId="4" fillId="0" borderId="20" xfId="59" applyFont="1" applyBorder="1" applyAlignment="1">
      <alignment horizontal="left" vertical="center" wrapText="1"/>
    </xf>
    <xf numFmtId="0" fontId="4" fillId="0" borderId="31" xfId="59" applyFont="1" applyBorder="1" applyAlignment="1">
      <alignment horizontal="left" vertical="center" wrapText="1"/>
    </xf>
    <xf numFmtId="0" fontId="4" fillId="0" borderId="38" xfId="59" applyFont="1" applyBorder="1" applyAlignment="1">
      <alignment horizontal="left" vertical="center" wrapText="1"/>
    </xf>
    <xf numFmtId="0" fontId="4" fillId="0" borderId="28" xfId="59" applyFont="1" applyBorder="1" applyAlignment="1">
      <alignment horizontal="left" vertical="center" wrapText="1"/>
    </xf>
    <xf numFmtId="0" fontId="4" fillId="24" borderId="16" xfId="52" applyFont="1" applyFill="1" applyBorder="1" applyAlignment="1">
      <alignment horizontal="center" vertical="center"/>
    </xf>
    <xf numFmtId="0" fontId="4" fillId="24" borderId="17" xfId="52" applyFont="1" applyFill="1" applyBorder="1" applyAlignment="1">
      <alignment horizontal="center" vertical="center"/>
    </xf>
    <xf numFmtId="0" fontId="4" fillId="24" borderId="18" xfId="52" applyFont="1" applyFill="1" applyBorder="1" applyAlignment="1">
      <alignment horizontal="center" vertical="center"/>
    </xf>
    <xf numFmtId="0" fontId="38" fillId="29" borderId="20" xfId="59" applyFont="1" applyFill="1" applyBorder="1" applyAlignment="1">
      <alignment horizontal="center" vertical="center" wrapText="1"/>
    </xf>
    <xf numFmtId="0" fontId="9" fillId="30" borderId="31" xfId="59" applyFont="1" applyFill="1" applyBorder="1" applyAlignment="1">
      <alignment horizontal="left" vertical="center" wrapText="1"/>
    </xf>
    <xf numFmtId="0" fontId="9" fillId="30" borderId="24" xfId="59" applyFont="1" applyFill="1" applyBorder="1" applyAlignment="1">
      <alignment horizontal="left" vertical="center" wrapText="1"/>
    </xf>
    <xf numFmtId="0" fontId="9" fillId="30" borderId="25" xfId="59" applyFont="1" applyFill="1" applyBorder="1" applyAlignment="1">
      <alignment horizontal="left" vertical="center" wrapText="1"/>
    </xf>
    <xf numFmtId="0" fontId="4" fillId="0" borderId="20" xfId="59" applyFont="1" applyBorder="1" applyAlignment="1">
      <alignment horizontal="center" vertical="center" wrapText="1"/>
    </xf>
    <xf numFmtId="0" fontId="42" fillId="0" borderId="39" xfId="52" applyFont="1" applyBorder="1" applyAlignment="1">
      <alignment horizontal="center" vertical="center" wrapText="1"/>
    </xf>
    <xf numFmtId="0" fontId="43" fillId="29" borderId="42" xfId="59" applyFont="1" applyFill="1" applyBorder="1" applyAlignment="1">
      <alignment horizontal="center" vertical="center" wrapText="1"/>
    </xf>
    <xf numFmtId="0" fontId="43" fillId="29" borderId="22" xfId="59" applyFont="1" applyFill="1" applyBorder="1" applyAlignment="1">
      <alignment horizontal="center" vertical="center" wrapText="1"/>
    </xf>
    <xf numFmtId="0" fontId="9" fillId="30" borderId="39" xfId="59" applyFont="1" applyFill="1" applyBorder="1" applyAlignment="1">
      <alignment horizontal="left" vertical="center" wrapText="1"/>
    </xf>
    <xf numFmtId="0" fontId="9" fillId="30" borderId="20" xfId="59" applyFont="1" applyFill="1" applyBorder="1" applyAlignment="1">
      <alignment horizontal="left" vertical="center" wrapText="1"/>
    </xf>
    <xf numFmtId="0" fontId="9" fillId="30" borderId="41" xfId="59" applyFont="1" applyFill="1" applyBorder="1" applyAlignment="1">
      <alignment horizontal="left" vertical="center" wrapText="1"/>
    </xf>
    <xf numFmtId="0" fontId="42" fillId="0" borderId="39" xfId="59" applyFont="1" applyBorder="1" applyAlignment="1">
      <alignment horizontal="left" vertical="center" wrapText="1"/>
    </xf>
    <xf numFmtId="0" fontId="42" fillId="0" borderId="20" xfId="59" applyFont="1" applyBorder="1" applyAlignment="1">
      <alignment horizontal="center" vertical="center" wrapText="1"/>
    </xf>
    <xf numFmtId="0" fontId="42" fillId="0" borderId="41" xfId="52" applyFont="1" applyBorder="1" applyAlignment="1">
      <alignment horizontal="center" vertical="center" wrapText="1"/>
    </xf>
    <xf numFmtId="0" fontId="9" fillId="21" borderId="39" xfId="52" applyFont="1" applyFill="1" applyBorder="1" applyAlignment="1">
      <alignment horizontal="left" vertical="center" wrapText="1"/>
    </xf>
    <xf numFmtId="0" fontId="42" fillId="0" borderId="20" xfId="59" applyFont="1" applyBorder="1" applyAlignment="1">
      <alignment horizontal="left" vertical="center" wrapText="1"/>
    </xf>
    <xf numFmtId="0" fontId="9" fillId="31" borderId="43" xfId="52" applyFont="1" applyFill="1" applyBorder="1" applyAlignment="1">
      <alignment horizontal="center" vertical="center"/>
    </xf>
    <xf numFmtId="0" fontId="9" fillId="31" borderId="44" xfId="52" applyFont="1" applyFill="1" applyBorder="1" applyAlignment="1">
      <alignment horizontal="center" vertical="center"/>
    </xf>
    <xf numFmtId="0" fontId="45" fillId="0" borderId="41" xfId="59" applyFont="1" applyBorder="1" applyAlignment="1">
      <alignment horizontal="center" vertical="center" wrapText="1"/>
    </xf>
    <xf numFmtId="0" fontId="46" fillId="0" borderId="41" xfId="59" applyFont="1" applyBorder="1" applyAlignment="1">
      <alignment horizontal="center" vertical="center" wrapText="1"/>
    </xf>
    <xf numFmtId="0" fontId="42" fillId="33" borderId="39" xfId="59" applyFont="1" applyFill="1" applyBorder="1" applyAlignment="1">
      <alignment horizontal="left" vertical="center" wrapText="1"/>
    </xf>
    <xf numFmtId="0" fontId="42" fillId="33" borderId="20" xfId="59" applyFont="1" applyFill="1" applyBorder="1" applyAlignment="1">
      <alignment horizontal="left" vertical="center" wrapText="1"/>
    </xf>
    <xf numFmtId="0" fontId="47" fillId="7" borderId="39" xfId="59" applyFont="1" applyFill="1" applyBorder="1" applyAlignment="1">
      <alignment horizontal="center" vertical="center"/>
    </xf>
    <xf numFmtId="0" fontId="47" fillId="7" borderId="20" xfId="59" applyFont="1" applyFill="1" applyBorder="1" applyAlignment="1">
      <alignment horizontal="center" vertical="center"/>
    </xf>
    <xf numFmtId="0" fontId="42" fillId="24" borderId="41" xfId="59" applyFont="1" applyFill="1" applyBorder="1" applyAlignment="1">
      <alignment horizontal="center" vertical="center"/>
    </xf>
    <xf numFmtId="0" fontId="42" fillId="24" borderId="45" xfId="59" applyFont="1" applyFill="1" applyBorder="1" applyAlignment="1">
      <alignment horizontal="center" vertical="center"/>
    </xf>
    <xf numFmtId="0" fontId="47" fillId="7" borderId="39" xfId="52" applyFont="1" applyFill="1" applyBorder="1" applyAlignment="1">
      <alignment horizontal="center" vertical="center"/>
    </xf>
    <xf numFmtId="0" fontId="47" fillId="7" borderId="20" xfId="52" applyFont="1" applyFill="1" applyBorder="1" applyAlignment="1">
      <alignment horizontal="center" vertical="center"/>
    </xf>
    <xf numFmtId="0" fontId="4" fillId="28" borderId="0" xfId="0" applyFont="1" applyFill="1" applyAlignment="1">
      <alignment horizontal="center" vertical="center"/>
    </xf>
    <xf numFmtId="0" fontId="4" fillId="24" borderId="0" xfId="0" applyFont="1" applyFill="1" applyAlignment="1">
      <alignment horizontal="left" vertical="center" wrapText="1"/>
    </xf>
    <xf numFmtId="0" fontId="8" fillId="24" borderId="20" xfId="0" applyFont="1" applyFill="1" applyBorder="1" applyAlignment="1">
      <alignment horizontal="center" vertical="center" wrapText="1"/>
    </xf>
    <xf numFmtId="0" fontId="9" fillId="20" borderId="20" xfId="0" applyFont="1" applyFill="1" applyBorder="1" applyAlignment="1">
      <alignment horizontal="left" vertical="center" wrapText="1"/>
    </xf>
    <xf numFmtId="0" fontId="9" fillId="21" borderId="20" xfId="0" applyFont="1" applyFill="1" applyBorder="1" applyAlignment="1">
      <alignment horizontal="left" vertical="center" wrapText="1"/>
    </xf>
    <xf numFmtId="58" fontId="4" fillId="0" borderId="20" xfId="0" applyNumberFormat="1" applyFont="1" applyFill="1" applyBorder="1" applyAlignment="1">
      <alignment horizontal="center" vertical="center" wrapText="1"/>
    </xf>
    <xf numFmtId="0" fontId="4" fillId="0" borderId="24" xfId="0" applyFont="1" applyFill="1" applyBorder="1" applyAlignment="1">
      <alignment horizontal="center" vertical="center" wrapText="1"/>
    </xf>
    <xf numFmtId="0" fontId="4" fillId="0" borderId="25"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3" fillId="17" borderId="20" xfId="0" applyNumberFormat="1" applyFont="1" applyFill="1" applyBorder="1" applyAlignment="1">
      <alignment horizontal="center" vertical="center"/>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11" fillId="7" borderId="20" xfId="0" applyNumberFormat="1" applyFont="1" applyFill="1" applyBorder="1" applyAlignment="1">
      <alignment horizontal="center" vertical="center"/>
    </xf>
    <xf numFmtId="0" fontId="5" fillId="27" borderId="15" xfId="0" applyFont="1" applyFill="1" applyBorder="1" applyAlignment="1">
      <alignment horizontal="right" vertical="center" wrapText="1"/>
    </xf>
    <xf numFmtId="0" fontId="5" fillId="27" borderId="17" xfId="0" applyFont="1" applyFill="1" applyBorder="1" applyAlignment="1">
      <alignment horizontal="right" vertical="center"/>
    </xf>
    <xf numFmtId="0" fontId="2" fillId="24" borderId="10" xfId="2" applyFont="1" applyFill="1" applyBorder="1" applyAlignment="1">
      <alignment horizontal="center" vertical="top"/>
    </xf>
    <xf numFmtId="176" fontId="5" fillId="25" borderId="13" xfId="0" applyNumberFormat="1" applyFont="1" applyFill="1" applyBorder="1" applyAlignment="1">
      <alignment vertical="center"/>
    </xf>
    <xf numFmtId="0" fontId="5" fillId="25" borderId="13" xfId="0" applyFont="1" applyFill="1" applyBorder="1" applyAlignment="1">
      <alignment vertical="center"/>
    </xf>
    <xf numFmtId="0" fontId="3" fillId="26" borderId="17" xfId="0" applyFont="1" applyFill="1" applyBorder="1" applyAlignment="1">
      <alignment horizontal="right" vertical="center"/>
    </xf>
  </cellXfs>
  <cellStyles count="64">
    <cellStyle name="_ET_STYLE_NoName_00_" xfId="1" xr:uid="{00000000-0005-0000-0000-000000000000}"/>
    <cellStyle name="0,0_x000a__x000a_NA_x000a__x000a_" xfId="2" xr:uid="{00000000-0005-0000-0000-000001000000}"/>
    <cellStyle name="0,0_x000d__x000a_NA_x000d__x000a_ 2" xfId="3" xr:uid="{00000000-0005-0000-0000-000002000000}"/>
    <cellStyle name="0,0_x000d__x000d_NA_x000d__x000d_" xfId="61" xr:uid="{00000000-0005-0000-0000-000003000000}"/>
    <cellStyle name="0,0_x005f_x000d__x005f_x000a_NA_x005f_x000d__x005f_x000a_" xfId="4" xr:uid="{00000000-0005-0000-0000-000004000000}"/>
    <cellStyle name="20% - Accent1" xfId="5" xr:uid="{00000000-0005-0000-0000-000005000000}"/>
    <cellStyle name="20% - Accent2" xfId="6" xr:uid="{00000000-0005-0000-0000-000006000000}"/>
    <cellStyle name="20% - Accent3" xfId="7" xr:uid="{00000000-0005-0000-0000-000007000000}"/>
    <cellStyle name="20% - Accent4" xfId="8" xr:uid="{00000000-0005-0000-0000-000008000000}"/>
    <cellStyle name="20% - Accent5" xfId="9" xr:uid="{00000000-0005-0000-0000-000009000000}"/>
    <cellStyle name="20% - Accent6" xfId="10" xr:uid="{00000000-0005-0000-0000-00000A000000}"/>
    <cellStyle name="40% - Accent1" xfId="11" xr:uid="{00000000-0005-0000-0000-00000B000000}"/>
    <cellStyle name="40% - Accent2" xfId="12" xr:uid="{00000000-0005-0000-0000-00000C000000}"/>
    <cellStyle name="40% - Accent3" xfId="13" xr:uid="{00000000-0005-0000-0000-00000D000000}"/>
    <cellStyle name="40% - Accent4" xfId="14" xr:uid="{00000000-0005-0000-0000-00000E000000}"/>
    <cellStyle name="40% - Accent5" xfId="15" xr:uid="{00000000-0005-0000-0000-00000F000000}"/>
    <cellStyle name="40% - Accent6" xfId="16" xr:uid="{00000000-0005-0000-0000-000010000000}"/>
    <cellStyle name="60% - Accent1" xfId="17" xr:uid="{00000000-0005-0000-0000-000011000000}"/>
    <cellStyle name="60% - Accent2" xfId="18" xr:uid="{00000000-0005-0000-0000-000012000000}"/>
    <cellStyle name="60% - Accent3" xfId="19" xr:uid="{00000000-0005-0000-0000-000013000000}"/>
    <cellStyle name="60% - Accent4" xfId="20" xr:uid="{00000000-0005-0000-0000-000014000000}"/>
    <cellStyle name="60% - Accent5" xfId="21" xr:uid="{00000000-0005-0000-0000-000015000000}"/>
    <cellStyle name="60% - Accent6" xfId="22" xr:uid="{00000000-0005-0000-0000-000016000000}"/>
    <cellStyle name="Accent1" xfId="23" xr:uid="{00000000-0005-0000-0000-000017000000}"/>
    <cellStyle name="Accent2" xfId="24" xr:uid="{00000000-0005-0000-0000-000018000000}"/>
    <cellStyle name="Accent3" xfId="25" xr:uid="{00000000-0005-0000-0000-000019000000}"/>
    <cellStyle name="Accent4" xfId="26" xr:uid="{00000000-0005-0000-0000-00001A000000}"/>
    <cellStyle name="Accent5" xfId="27" xr:uid="{00000000-0005-0000-0000-00001B000000}"/>
    <cellStyle name="Accent6" xfId="28" xr:uid="{00000000-0005-0000-0000-00001C000000}"/>
    <cellStyle name="Bad" xfId="29" xr:uid="{00000000-0005-0000-0000-00001D000000}"/>
    <cellStyle name="Calculation" xfId="30" xr:uid="{00000000-0005-0000-0000-00001E000000}"/>
    <cellStyle name="Check Cell" xfId="31" xr:uid="{00000000-0005-0000-0000-00001F000000}"/>
    <cellStyle name="Currency 2" xfId="33" xr:uid="{00000000-0005-0000-0000-000021000000}"/>
    <cellStyle name="Explanatory Text" xfId="34" xr:uid="{00000000-0005-0000-0000-000022000000}"/>
    <cellStyle name="Good" xfId="35" xr:uid="{00000000-0005-0000-0000-000023000000}"/>
    <cellStyle name="Heading 1" xfId="36" xr:uid="{00000000-0005-0000-0000-000024000000}"/>
    <cellStyle name="Heading 2" xfId="37" xr:uid="{00000000-0005-0000-0000-000025000000}"/>
    <cellStyle name="Heading 3" xfId="38" xr:uid="{00000000-0005-0000-0000-000026000000}"/>
    <cellStyle name="Heading 4" xfId="39" xr:uid="{00000000-0005-0000-0000-000027000000}"/>
    <cellStyle name="Input" xfId="40" xr:uid="{00000000-0005-0000-0000-000028000000}"/>
    <cellStyle name="Linked Cell" xfId="41" xr:uid="{00000000-0005-0000-0000-000029000000}"/>
    <cellStyle name="Neutral" xfId="42" xr:uid="{00000000-0005-0000-0000-00002A000000}"/>
    <cellStyle name="Normal 2" xfId="43" xr:uid="{00000000-0005-0000-0000-00002C000000}"/>
    <cellStyle name="Normal 3" xfId="59" xr:uid="{00000000-0005-0000-0000-00002D000000}"/>
    <cellStyle name="Normal 4" xfId="60" xr:uid="{00000000-0005-0000-0000-00002E000000}"/>
    <cellStyle name="Normal 5" xfId="63" xr:uid="{00000000-0005-0000-0000-00002F000000}"/>
    <cellStyle name="Note" xfId="44" xr:uid="{00000000-0005-0000-0000-000030000000}"/>
    <cellStyle name="Output" xfId="45" xr:uid="{00000000-0005-0000-0000-000031000000}"/>
    <cellStyle name="Standard_budget BMW Deal…ng 20070530.xls" xfId="46" xr:uid="{00000000-0005-0000-0000-000032000000}"/>
    <cellStyle name="Title" xfId="47" xr:uid="{00000000-0005-0000-0000-000033000000}"/>
    <cellStyle name="Total" xfId="48" xr:uid="{00000000-0005-0000-0000-000034000000}"/>
    <cellStyle name="Warning Text" xfId="49" xr:uid="{00000000-0005-0000-0000-000035000000}"/>
    <cellStyle name="差_ATSL试驾活动" xfId="50" xr:uid="{00000000-0005-0000-0000-000036000000}"/>
    <cellStyle name="差_Copy of Copy of ATSL上市发布会+试驾 旅行社SOW (第三轮）" xfId="51" xr:uid="{00000000-0005-0000-0000-000037000000}"/>
    <cellStyle name="常规" xfId="0" builtinId="0"/>
    <cellStyle name="常规 2" xfId="52" xr:uid="{00000000-0005-0000-0000-000038000000}"/>
    <cellStyle name="常规 3" xfId="62" xr:uid="{00000000-0005-0000-0000-000039000000}"/>
    <cellStyle name="常规_Sheet1" xfId="53" xr:uid="{00000000-0005-0000-0000-00003B000000}"/>
    <cellStyle name="好_ATSL试驾活动" xfId="54" xr:uid="{00000000-0005-0000-0000-00003C000000}"/>
    <cellStyle name="好_Copy of Copy of ATSL上市发布会+试驾 旅行社SOW (第三轮）" xfId="55" xr:uid="{00000000-0005-0000-0000-00003D000000}"/>
    <cellStyle name="千位分隔" xfId="32" builtinId="3"/>
    <cellStyle name="样式 1" xfId="56" xr:uid="{00000000-0005-0000-0000-00003E000000}"/>
    <cellStyle name="样式 1 2" xfId="57" xr:uid="{00000000-0005-0000-0000-00003F000000}"/>
    <cellStyle name="一般_Sheet1" xfId="58" xr:uid="{00000000-0005-0000-0000-000040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6"/>
  <sheetViews>
    <sheetView view="pageBreakPreview" topLeftCell="A37" zoomScaleNormal="84" zoomScaleSheetLayoutView="100" workbookViewId="0">
      <selection activeCell="G42" sqref="G42"/>
    </sheetView>
  </sheetViews>
  <sheetFormatPr defaultColWidth="19.640625" defaultRowHeight="12.9"/>
  <cols>
    <col min="1" max="1" width="66" style="105" customWidth="1"/>
    <col min="2" max="2" width="22.5" style="109" customWidth="1"/>
    <col min="3" max="3" width="40.35546875" style="109" customWidth="1"/>
    <col min="4" max="7" width="12.140625" style="110" customWidth="1"/>
    <col min="8" max="8" width="65" style="111" customWidth="1"/>
    <col min="9" max="16384" width="19.640625" style="105"/>
  </cols>
  <sheetData>
    <row r="1" spans="1:8" s="73" customFormat="1" ht="32.15" customHeight="1">
      <c r="A1" s="75" t="s">
        <v>130</v>
      </c>
      <c r="B1" s="76"/>
      <c r="C1" s="77"/>
      <c r="D1" s="77"/>
      <c r="E1" s="77"/>
      <c r="F1" s="77"/>
      <c r="G1" s="77"/>
      <c r="H1" s="78"/>
    </row>
    <row r="2" spans="1:8" s="73" customFormat="1">
      <c r="A2" s="79" t="s">
        <v>14</v>
      </c>
      <c r="B2" s="80"/>
      <c r="C2" s="80"/>
      <c r="D2" s="80"/>
      <c r="E2" s="80"/>
      <c r="F2" s="80"/>
      <c r="G2" s="80"/>
      <c r="H2" s="81"/>
    </row>
    <row r="3" spans="1:8" s="73" customFormat="1">
      <c r="A3" s="79" t="s">
        <v>100</v>
      </c>
      <c r="B3" s="80"/>
      <c r="C3" s="80"/>
      <c r="D3" s="80"/>
      <c r="E3" s="80"/>
      <c r="F3" s="80"/>
      <c r="G3" s="80"/>
      <c r="H3" s="78"/>
    </row>
    <row r="4" spans="1:8" s="73" customFormat="1" ht="9.75" customHeight="1">
      <c r="A4" s="79" t="s">
        <v>101</v>
      </c>
      <c r="B4" s="180"/>
      <c r="C4" s="181"/>
      <c r="D4" s="181"/>
      <c r="E4" s="181"/>
      <c r="F4" s="181"/>
      <c r="G4" s="181"/>
      <c r="H4" s="182"/>
    </row>
    <row r="5" spans="1:8" s="73" customFormat="1">
      <c r="A5" s="82" t="s">
        <v>102</v>
      </c>
      <c r="B5" s="83"/>
      <c r="C5" s="70"/>
      <c r="D5" s="71"/>
      <c r="E5" s="71"/>
      <c r="F5" s="71"/>
      <c r="G5" s="71"/>
      <c r="H5" s="72"/>
    </row>
    <row r="6" spans="1:8" s="86" customFormat="1">
      <c r="A6" s="183" t="s">
        <v>18</v>
      </c>
      <c r="B6" s="183"/>
      <c r="C6" s="117" t="s">
        <v>107</v>
      </c>
      <c r="D6" s="84" t="s">
        <v>108</v>
      </c>
      <c r="E6" s="84" t="s">
        <v>109</v>
      </c>
      <c r="F6" s="84" t="s">
        <v>19</v>
      </c>
      <c r="G6" s="84" t="s">
        <v>20</v>
      </c>
      <c r="H6" s="85" t="s">
        <v>21</v>
      </c>
    </row>
    <row r="7" spans="1:8" s="86" customFormat="1" ht="15.45">
      <c r="A7" s="184" t="s">
        <v>124</v>
      </c>
      <c r="B7" s="185"/>
      <c r="C7" s="185"/>
      <c r="D7" s="185"/>
      <c r="E7" s="185"/>
      <c r="F7" s="185"/>
      <c r="G7" s="185"/>
      <c r="H7" s="186"/>
    </row>
    <row r="8" spans="1:8" s="90" customFormat="1" ht="25.75">
      <c r="A8" s="176" t="s">
        <v>110</v>
      </c>
      <c r="B8" s="187" t="s">
        <v>153</v>
      </c>
      <c r="C8" s="87" t="s">
        <v>132</v>
      </c>
      <c r="D8" s="88">
        <v>400</v>
      </c>
      <c r="E8" s="88">
        <v>1</v>
      </c>
      <c r="F8" s="88">
        <v>24</v>
      </c>
      <c r="G8" s="88">
        <f t="shared" ref="G8:G14" si="0">D8*E8*F8</f>
        <v>9600</v>
      </c>
      <c r="H8" s="172"/>
    </row>
    <row r="9" spans="1:8" s="90" customFormat="1" ht="38.6">
      <c r="A9" s="176"/>
      <c r="B9" s="187"/>
      <c r="C9" s="87" t="s">
        <v>133</v>
      </c>
      <c r="D9" s="88">
        <v>400</v>
      </c>
      <c r="E9" s="88">
        <v>2</v>
      </c>
      <c r="F9" s="88">
        <v>24</v>
      </c>
      <c r="G9" s="88">
        <f t="shared" si="0"/>
        <v>19200</v>
      </c>
      <c r="H9" s="173"/>
    </row>
    <row r="10" spans="1:8" s="90" customFormat="1" ht="38.6">
      <c r="A10" s="176"/>
      <c r="B10" s="187"/>
      <c r="C10" s="87" t="s">
        <v>134</v>
      </c>
      <c r="D10" s="88">
        <v>400</v>
      </c>
      <c r="E10" s="88">
        <v>2</v>
      </c>
      <c r="F10" s="88">
        <v>24</v>
      </c>
      <c r="G10" s="88">
        <f t="shared" si="0"/>
        <v>19200</v>
      </c>
      <c r="H10" s="173"/>
    </row>
    <row r="11" spans="1:8" s="90" customFormat="1" ht="38.6">
      <c r="A11" s="176"/>
      <c r="B11" s="187"/>
      <c r="C11" s="87" t="s">
        <v>135</v>
      </c>
      <c r="D11" s="88">
        <v>400</v>
      </c>
      <c r="E11" s="88">
        <v>2</v>
      </c>
      <c r="F11" s="88">
        <v>24</v>
      </c>
      <c r="G11" s="88">
        <f t="shared" si="0"/>
        <v>19200</v>
      </c>
      <c r="H11" s="174"/>
    </row>
    <row r="12" spans="1:8" s="90" customFormat="1" ht="38.6">
      <c r="A12" s="176"/>
      <c r="B12" s="187"/>
      <c r="C12" s="87" t="s">
        <v>131</v>
      </c>
      <c r="D12" s="88">
        <v>400</v>
      </c>
      <c r="E12" s="88">
        <v>1</v>
      </c>
      <c r="F12" s="88">
        <v>24</v>
      </c>
      <c r="G12" s="88">
        <f t="shared" si="0"/>
        <v>9600</v>
      </c>
      <c r="H12" s="116"/>
    </row>
    <row r="13" spans="1:8" s="90" customFormat="1" ht="23.25" customHeight="1">
      <c r="A13" s="176"/>
      <c r="B13" s="187"/>
      <c r="C13" s="113" t="s">
        <v>127</v>
      </c>
      <c r="D13" s="88">
        <v>550</v>
      </c>
      <c r="E13" s="114">
        <v>5</v>
      </c>
      <c r="F13" s="114">
        <v>4</v>
      </c>
      <c r="G13" s="88">
        <f t="shared" si="0"/>
        <v>11000</v>
      </c>
      <c r="H13" s="115"/>
    </row>
    <row r="14" spans="1:8" s="90" customFormat="1" ht="48" customHeight="1">
      <c r="A14" s="91" t="s">
        <v>103</v>
      </c>
      <c r="B14" s="112" t="s">
        <v>104</v>
      </c>
      <c r="C14" s="93" t="s">
        <v>105</v>
      </c>
      <c r="D14" s="88">
        <v>100</v>
      </c>
      <c r="E14" s="88">
        <v>1</v>
      </c>
      <c r="F14" s="88">
        <v>96</v>
      </c>
      <c r="G14" s="88">
        <f t="shared" si="0"/>
        <v>9600</v>
      </c>
      <c r="H14" s="92"/>
    </row>
    <row r="15" spans="1:8" s="90" customFormat="1" ht="82.5" customHeight="1">
      <c r="A15" s="172" t="s">
        <v>111</v>
      </c>
      <c r="B15" s="112" t="s">
        <v>136</v>
      </c>
      <c r="C15" s="93" t="s">
        <v>122</v>
      </c>
      <c r="D15" s="88">
        <v>200</v>
      </c>
      <c r="E15" s="88">
        <v>1</v>
      </c>
      <c r="F15" s="88">
        <v>36</v>
      </c>
      <c r="G15" s="88">
        <f>D15*E15*F15</f>
        <v>7200</v>
      </c>
      <c r="H15" s="172"/>
    </row>
    <row r="16" spans="1:8" s="96" customFormat="1" ht="51.65" customHeight="1">
      <c r="A16" s="173"/>
      <c r="B16" s="112" t="s">
        <v>137</v>
      </c>
      <c r="C16" s="93" t="s">
        <v>121</v>
      </c>
      <c r="D16" s="94">
        <v>120</v>
      </c>
      <c r="E16" s="95">
        <v>1</v>
      </c>
      <c r="F16" s="95">
        <v>18</v>
      </c>
      <c r="G16" s="88">
        <f t="shared" ref="G16:G30" si="1">D16*E16*F16</f>
        <v>2160</v>
      </c>
      <c r="H16" s="173"/>
    </row>
    <row r="17" spans="1:8" s="96" customFormat="1" ht="51.65" customHeight="1">
      <c r="A17" s="173"/>
      <c r="B17" s="112" t="s">
        <v>138</v>
      </c>
      <c r="C17" s="93" t="s">
        <v>121</v>
      </c>
      <c r="D17" s="94">
        <v>200</v>
      </c>
      <c r="E17" s="95">
        <v>1</v>
      </c>
      <c r="F17" s="95">
        <v>18</v>
      </c>
      <c r="G17" s="88">
        <f t="shared" si="1"/>
        <v>3600</v>
      </c>
      <c r="H17" s="173"/>
    </row>
    <row r="18" spans="1:8" s="96" customFormat="1" ht="57" customHeight="1">
      <c r="A18" s="173"/>
      <c r="B18" s="112" t="s">
        <v>139</v>
      </c>
      <c r="C18" s="93" t="s">
        <v>122</v>
      </c>
      <c r="D18" s="94">
        <v>200</v>
      </c>
      <c r="E18" s="95">
        <v>1</v>
      </c>
      <c r="F18" s="88">
        <v>24</v>
      </c>
      <c r="G18" s="88">
        <f t="shared" si="1"/>
        <v>4800</v>
      </c>
      <c r="H18" s="173"/>
    </row>
    <row r="19" spans="1:8" s="96" customFormat="1" ht="54" customHeight="1">
      <c r="A19" s="173"/>
      <c r="B19" s="112" t="s">
        <v>140</v>
      </c>
      <c r="C19" s="93" t="s">
        <v>122</v>
      </c>
      <c r="D19" s="88">
        <v>200</v>
      </c>
      <c r="E19" s="88">
        <v>1</v>
      </c>
      <c r="F19" s="88">
        <v>36</v>
      </c>
      <c r="G19" s="88">
        <f t="shared" si="1"/>
        <v>7200</v>
      </c>
      <c r="H19" s="173"/>
    </row>
    <row r="20" spans="1:8" s="96" customFormat="1" ht="57" customHeight="1">
      <c r="A20" s="173"/>
      <c r="B20" s="112" t="s">
        <v>146</v>
      </c>
      <c r="C20" s="93" t="s">
        <v>121</v>
      </c>
      <c r="D20" s="94">
        <v>120</v>
      </c>
      <c r="E20" s="95">
        <v>1</v>
      </c>
      <c r="F20" s="95">
        <v>18</v>
      </c>
      <c r="G20" s="94">
        <f t="shared" si="1"/>
        <v>2160</v>
      </c>
      <c r="H20" s="173"/>
    </row>
    <row r="21" spans="1:8" s="96" customFormat="1" ht="44.25" customHeight="1">
      <c r="A21" s="173"/>
      <c r="B21" s="112" t="s">
        <v>150</v>
      </c>
      <c r="C21" s="93" t="s">
        <v>121</v>
      </c>
      <c r="D21" s="94">
        <v>200</v>
      </c>
      <c r="E21" s="95">
        <v>1</v>
      </c>
      <c r="F21" s="95">
        <v>18</v>
      </c>
      <c r="G21" s="88">
        <f t="shared" si="1"/>
        <v>3600</v>
      </c>
      <c r="H21" s="173"/>
    </row>
    <row r="22" spans="1:8" s="96" customFormat="1" ht="25.75">
      <c r="A22" s="173"/>
      <c r="B22" s="112" t="s">
        <v>141</v>
      </c>
      <c r="C22" s="93" t="s">
        <v>122</v>
      </c>
      <c r="D22" s="94">
        <v>200</v>
      </c>
      <c r="E22" s="95">
        <v>1</v>
      </c>
      <c r="F22" s="95">
        <v>36</v>
      </c>
      <c r="G22" s="94">
        <f t="shared" si="1"/>
        <v>7200</v>
      </c>
      <c r="H22" s="173"/>
    </row>
    <row r="23" spans="1:8" s="96" customFormat="1" ht="25.75">
      <c r="A23" s="173"/>
      <c r="B23" s="112" t="s">
        <v>142</v>
      </c>
      <c r="C23" s="93" t="s">
        <v>122</v>
      </c>
      <c r="D23" s="88">
        <v>200</v>
      </c>
      <c r="E23" s="88">
        <v>1</v>
      </c>
      <c r="F23" s="88">
        <v>24</v>
      </c>
      <c r="G23" s="88">
        <f t="shared" si="1"/>
        <v>4800</v>
      </c>
      <c r="H23" s="173"/>
    </row>
    <row r="24" spans="1:8" s="96" customFormat="1" ht="25.75">
      <c r="A24" s="173"/>
      <c r="B24" s="112" t="s">
        <v>145</v>
      </c>
      <c r="C24" s="93" t="s">
        <v>121</v>
      </c>
      <c r="D24" s="94">
        <v>120</v>
      </c>
      <c r="E24" s="95">
        <v>1</v>
      </c>
      <c r="F24" s="95">
        <v>18</v>
      </c>
      <c r="G24" s="94">
        <f t="shared" si="1"/>
        <v>2160</v>
      </c>
      <c r="H24" s="173"/>
    </row>
    <row r="25" spans="1:8" s="96" customFormat="1" ht="42" customHeight="1">
      <c r="A25" s="173"/>
      <c r="B25" s="112" t="s">
        <v>151</v>
      </c>
      <c r="C25" s="93" t="s">
        <v>121</v>
      </c>
      <c r="D25" s="94">
        <v>200</v>
      </c>
      <c r="E25" s="95">
        <v>1</v>
      </c>
      <c r="F25" s="95">
        <v>18</v>
      </c>
      <c r="G25" s="88">
        <f t="shared" si="1"/>
        <v>3600</v>
      </c>
      <c r="H25" s="173"/>
    </row>
    <row r="26" spans="1:8" s="96" customFormat="1" ht="42" customHeight="1">
      <c r="A26" s="173"/>
      <c r="B26" s="112" t="s">
        <v>143</v>
      </c>
      <c r="C26" s="93" t="s">
        <v>122</v>
      </c>
      <c r="D26" s="94">
        <v>200</v>
      </c>
      <c r="E26" s="95">
        <v>1</v>
      </c>
      <c r="F26" s="95">
        <v>18</v>
      </c>
      <c r="G26" s="88">
        <f t="shared" si="1"/>
        <v>3600</v>
      </c>
      <c r="H26" s="173"/>
    </row>
    <row r="27" spans="1:8" s="96" customFormat="1" ht="42" customHeight="1">
      <c r="A27" s="173"/>
      <c r="B27" s="112" t="s">
        <v>144</v>
      </c>
      <c r="C27" s="93" t="s">
        <v>122</v>
      </c>
      <c r="D27" s="94">
        <v>200</v>
      </c>
      <c r="E27" s="95">
        <v>1</v>
      </c>
      <c r="F27" s="95">
        <v>18</v>
      </c>
      <c r="G27" s="88">
        <f t="shared" si="1"/>
        <v>3600</v>
      </c>
      <c r="H27" s="173"/>
    </row>
    <row r="28" spans="1:8" s="96" customFormat="1" ht="42" customHeight="1">
      <c r="A28" s="173"/>
      <c r="B28" s="112" t="s">
        <v>147</v>
      </c>
      <c r="C28" s="93" t="s">
        <v>121</v>
      </c>
      <c r="D28" s="94">
        <v>120</v>
      </c>
      <c r="E28" s="95">
        <v>1</v>
      </c>
      <c r="F28" s="95">
        <v>18</v>
      </c>
      <c r="G28" s="88">
        <f t="shared" si="1"/>
        <v>2160</v>
      </c>
      <c r="H28" s="173"/>
    </row>
    <row r="29" spans="1:8" s="96" customFormat="1" ht="42" customHeight="1">
      <c r="A29" s="173"/>
      <c r="B29" s="112" t="s">
        <v>148</v>
      </c>
      <c r="C29" s="93" t="s">
        <v>121</v>
      </c>
      <c r="D29" s="94">
        <v>200</v>
      </c>
      <c r="E29" s="95">
        <v>1</v>
      </c>
      <c r="F29" s="95">
        <v>18</v>
      </c>
      <c r="G29" s="88">
        <f t="shared" si="1"/>
        <v>3600</v>
      </c>
      <c r="H29" s="173"/>
    </row>
    <row r="30" spans="1:8" s="96" customFormat="1" ht="25.75">
      <c r="A30" s="174"/>
      <c r="B30" s="112" t="s">
        <v>152</v>
      </c>
      <c r="C30" s="93" t="s">
        <v>122</v>
      </c>
      <c r="D30" s="94">
        <v>200</v>
      </c>
      <c r="E30" s="95">
        <v>1</v>
      </c>
      <c r="F30" s="95">
        <v>18</v>
      </c>
      <c r="G30" s="88">
        <f t="shared" si="1"/>
        <v>3600</v>
      </c>
      <c r="H30" s="174"/>
    </row>
    <row r="31" spans="1:8" s="69" customFormat="1" ht="15" customHeight="1">
      <c r="A31" s="175" t="s">
        <v>112</v>
      </c>
      <c r="B31" s="175"/>
      <c r="C31" s="175"/>
      <c r="D31" s="175"/>
      <c r="E31" s="175"/>
      <c r="F31" s="175"/>
      <c r="G31" s="74"/>
      <c r="H31" s="74"/>
    </row>
    <row r="32" spans="1:8" s="90" customFormat="1" ht="50.15" customHeight="1">
      <c r="A32" s="176" t="s">
        <v>125</v>
      </c>
      <c r="B32" s="176"/>
      <c r="C32" s="97" t="s">
        <v>123</v>
      </c>
      <c r="D32" s="94">
        <v>3000</v>
      </c>
      <c r="E32" s="95">
        <v>3</v>
      </c>
      <c r="F32" s="94">
        <v>3</v>
      </c>
      <c r="G32" s="94">
        <f t="shared" ref="G32:G37" si="2">D32*E32*F32</f>
        <v>27000</v>
      </c>
      <c r="H32" s="89"/>
    </row>
    <row r="33" spans="1:8" s="90" customFormat="1" ht="50.15" customHeight="1">
      <c r="A33" s="176" t="s">
        <v>126</v>
      </c>
      <c r="B33" s="176"/>
      <c r="C33" s="97" t="s">
        <v>113</v>
      </c>
      <c r="D33" s="94">
        <v>3000</v>
      </c>
      <c r="E33" s="95">
        <v>3</v>
      </c>
      <c r="F33" s="94">
        <v>2</v>
      </c>
      <c r="G33" s="94">
        <f t="shared" si="2"/>
        <v>18000</v>
      </c>
      <c r="H33" s="89"/>
    </row>
    <row r="34" spans="1:8" s="90" customFormat="1" ht="50.15" customHeight="1">
      <c r="A34" s="176" t="s">
        <v>114</v>
      </c>
      <c r="B34" s="176"/>
      <c r="C34" s="87" t="s">
        <v>106</v>
      </c>
      <c r="D34" s="88">
        <v>2000</v>
      </c>
      <c r="E34" s="88">
        <v>4</v>
      </c>
      <c r="F34" s="88">
        <v>1</v>
      </c>
      <c r="G34" s="94">
        <f t="shared" si="2"/>
        <v>8000</v>
      </c>
      <c r="H34" s="89"/>
    </row>
    <row r="35" spans="1:8" s="90" customFormat="1" ht="50.15" customHeight="1">
      <c r="A35" s="177" t="s">
        <v>154</v>
      </c>
      <c r="B35" s="165"/>
      <c r="C35" s="87" t="s">
        <v>155</v>
      </c>
      <c r="D35" s="88">
        <v>2000</v>
      </c>
      <c r="E35" s="88">
        <v>4</v>
      </c>
      <c r="F35" s="88">
        <v>1</v>
      </c>
      <c r="G35" s="88">
        <f t="shared" si="2"/>
        <v>8000</v>
      </c>
      <c r="H35" s="89"/>
    </row>
    <row r="36" spans="1:8" s="90" customFormat="1" ht="50.15" customHeight="1">
      <c r="A36" s="177" t="s">
        <v>157</v>
      </c>
      <c r="B36" s="165"/>
      <c r="C36" s="87" t="s">
        <v>158</v>
      </c>
      <c r="D36" s="88">
        <v>3000</v>
      </c>
      <c r="E36" s="88">
        <v>1</v>
      </c>
      <c r="F36" s="88">
        <v>1</v>
      </c>
      <c r="G36" s="94">
        <f t="shared" si="2"/>
        <v>3000</v>
      </c>
      <c r="H36" s="89"/>
    </row>
    <row r="37" spans="1:8" s="90" customFormat="1" ht="36.75" customHeight="1">
      <c r="A37" s="177" t="s">
        <v>149</v>
      </c>
      <c r="B37" s="165"/>
      <c r="C37" s="119" t="s">
        <v>156</v>
      </c>
      <c r="D37" s="88">
        <v>15000</v>
      </c>
      <c r="E37" s="98">
        <v>4</v>
      </c>
      <c r="F37" s="98">
        <v>1</v>
      </c>
      <c r="G37" s="94">
        <f t="shared" si="2"/>
        <v>60000</v>
      </c>
      <c r="H37" s="118" t="s">
        <v>128</v>
      </c>
    </row>
    <row r="38" spans="1:8" s="90" customFormat="1" ht="15.45">
      <c r="A38" s="99" t="s">
        <v>23</v>
      </c>
      <c r="B38" s="100"/>
      <c r="C38" s="100"/>
      <c r="D38" s="100"/>
      <c r="E38" s="100"/>
      <c r="F38" s="100"/>
      <c r="G38" s="100"/>
      <c r="H38" s="101"/>
    </row>
    <row r="39" spans="1:8" s="90" customFormat="1" ht="25.75">
      <c r="A39" s="177" t="s">
        <v>115</v>
      </c>
      <c r="B39" s="165"/>
      <c r="C39" s="87"/>
      <c r="D39" s="88">
        <v>600</v>
      </c>
      <c r="E39" s="98">
        <v>4</v>
      </c>
      <c r="F39" s="98">
        <v>3</v>
      </c>
      <c r="G39" s="88">
        <f t="shared" ref="G39" si="3">D39*E39*F39</f>
        <v>7200</v>
      </c>
      <c r="H39" s="102" t="s">
        <v>116</v>
      </c>
    </row>
    <row r="40" spans="1:8" s="90" customFormat="1" ht="15.45">
      <c r="A40" s="99" t="s">
        <v>24</v>
      </c>
      <c r="B40" s="100"/>
      <c r="C40" s="100"/>
      <c r="D40" s="100"/>
      <c r="E40" s="100"/>
      <c r="F40" s="100"/>
      <c r="G40" s="100"/>
      <c r="H40" s="101"/>
    </row>
    <row r="41" spans="1:8" s="90" customFormat="1" ht="51.45">
      <c r="A41" s="178" t="s">
        <v>117</v>
      </c>
      <c r="B41" s="179"/>
      <c r="C41" s="103"/>
      <c r="D41" s="88">
        <v>500</v>
      </c>
      <c r="E41" s="88">
        <v>1</v>
      </c>
      <c r="F41" s="88">
        <v>96</v>
      </c>
      <c r="G41" s="88">
        <f>D41*E41*F41</f>
        <v>48000</v>
      </c>
      <c r="H41" s="118" t="s">
        <v>118</v>
      </c>
    </row>
    <row r="42" spans="1:8" s="90" customFormat="1" ht="24" customHeight="1">
      <c r="A42" s="164" t="s">
        <v>159</v>
      </c>
      <c r="B42" s="165"/>
      <c r="C42" s="103"/>
      <c r="D42" s="88">
        <v>10000</v>
      </c>
      <c r="E42" s="88">
        <v>1</v>
      </c>
      <c r="F42" s="88">
        <v>1</v>
      </c>
      <c r="G42" s="88"/>
      <c r="H42" s="102"/>
    </row>
    <row r="43" spans="1:8" s="90" customFormat="1" ht="47.15" customHeight="1">
      <c r="A43" s="164" t="s">
        <v>129</v>
      </c>
      <c r="B43" s="165"/>
      <c r="C43" s="103"/>
      <c r="D43" s="88">
        <v>3500</v>
      </c>
      <c r="E43" s="88">
        <v>1</v>
      </c>
      <c r="F43" s="88">
        <v>4</v>
      </c>
      <c r="G43" s="88">
        <f>D43*E43*F43</f>
        <v>14000</v>
      </c>
      <c r="H43" s="102"/>
    </row>
    <row r="44" spans="1:8">
      <c r="A44" s="166" t="s">
        <v>80</v>
      </c>
      <c r="B44" s="166"/>
      <c r="C44" s="166"/>
      <c r="D44" s="166"/>
      <c r="E44" s="166"/>
      <c r="F44" s="166"/>
      <c r="G44" s="104">
        <f>SUM(G8:G43)</f>
        <v>355640</v>
      </c>
      <c r="H44" s="167"/>
    </row>
    <row r="45" spans="1:8">
      <c r="A45" s="170" t="s">
        <v>119</v>
      </c>
      <c r="B45" s="170"/>
      <c r="C45" s="170"/>
      <c r="D45" s="170"/>
      <c r="E45" s="170"/>
      <c r="F45" s="170"/>
      <c r="G45" s="106">
        <f>G44*0.1</f>
        <v>35564</v>
      </c>
      <c r="H45" s="168"/>
    </row>
    <row r="46" spans="1:8" s="108" customFormat="1">
      <c r="A46" s="171" t="s">
        <v>120</v>
      </c>
      <c r="B46" s="171"/>
      <c r="C46" s="171"/>
      <c r="D46" s="171"/>
      <c r="E46" s="171"/>
      <c r="F46" s="171"/>
      <c r="G46" s="107">
        <f>G44+G45</f>
        <v>391204</v>
      </c>
      <c r="H46" s="169"/>
    </row>
  </sheetData>
  <mergeCells count="23">
    <mergeCell ref="B4:H4"/>
    <mergeCell ref="A6:B6"/>
    <mergeCell ref="A7:H7"/>
    <mergeCell ref="A8:A13"/>
    <mergeCell ref="B8:B13"/>
    <mergeCell ref="H8:H11"/>
    <mergeCell ref="A42:B42"/>
    <mergeCell ref="A15:A30"/>
    <mergeCell ref="H15:H30"/>
    <mergeCell ref="A31:F31"/>
    <mergeCell ref="A32:B32"/>
    <mergeCell ref="A33:B33"/>
    <mergeCell ref="A34:B34"/>
    <mergeCell ref="A35:B35"/>
    <mergeCell ref="A36:B36"/>
    <mergeCell ref="A37:B37"/>
    <mergeCell ref="A39:B39"/>
    <mergeCell ref="A41:B41"/>
    <mergeCell ref="A43:B43"/>
    <mergeCell ref="A44:F44"/>
    <mergeCell ref="H44:H46"/>
    <mergeCell ref="A45:F45"/>
    <mergeCell ref="A46:F46"/>
  </mergeCells>
  <phoneticPr fontId="7" type="noConversion"/>
  <pageMargins left="0.7" right="0.7" top="0.75" bottom="0.75" header="0.3" footer="0.3"/>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4"/>
  <sheetViews>
    <sheetView tabSelected="1" view="pageBreakPreview" topLeftCell="A37" zoomScale="84" zoomScaleNormal="84" zoomScaleSheetLayoutView="84" workbookViewId="0">
      <selection activeCell="I38" sqref="I38"/>
    </sheetView>
  </sheetViews>
  <sheetFormatPr defaultColWidth="19.640625" defaultRowHeight="16.3"/>
  <cols>
    <col min="1" max="1" width="66" style="156" customWidth="1"/>
    <col min="2" max="2" width="24" style="160" customWidth="1"/>
    <col min="3" max="3" width="29.2109375" style="160" customWidth="1"/>
    <col min="4" max="5" width="9.85546875" style="161" customWidth="1"/>
    <col min="6" max="6" width="9.5" style="161" customWidth="1"/>
    <col min="7" max="7" width="10.7109375" style="161" customWidth="1"/>
    <col min="8" max="8" width="46.140625" style="162" customWidth="1"/>
    <col min="9" max="16384" width="19.640625" style="156"/>
  </cols>
  <sheetData>
    <row r="1" spans="1:8" s="126" customFormat="1" ht="25.5" customHeight="1">
      <c r="A1" s="123" t="s">
        <v>167</v>
      </c>
      <c r="B1" s="124"/>
      <c r="C1" s="124"/>
      <c r="D1" s="124"/>
      <c r="E1" s="124"/>
      <c r="F1" s="124"/>
      <c r="G1" s="124"/>
      <c r="H1" s="125" t="s">
        <v>173</v>
      </c>
    </row>
    <row r="2" spans="1:8" s="126" customFormat="1">
      <c r="A2" s="123" t="s">
        <v>161</v>
      </c>
      <c r="B2" s="124"/>
      <c r="C2" s="124"/>
      <c r="D2" s="124"/>
      <c r="E2" s="124"/>
      <c r="F2" s="124"/>
      <c r="G2" s="124"/>
      <c r="H2" s="127" t="s">
        <v>174</v>
      </c>
    </row>
    <row r="3" spans="1:8" s="126" customFormat="1">
      <c r="A3" s="123" t="s">
        <v>166</v>
      </c>
      <c r="B3" s="124"/>
      <c r="C3" s="124"/>
      <c r="D3" s="124"/>
      <c r="E3" s="124"/>
      <c r="F3" s="124"/>
      <c r="G3" s="124"/>
      <c r="H3" s="125" t="s">
        <v>175</v>
      </c>
    </row>
    <row r="4" spans="1:8" s="131" customFormat="1">
      <c r="A4" s="189" t="s">
        <v>18</v>
      </c>
      <c r="B4" s="190"/>
      <c r="C4" s="128" t="s">
        <v>107</v>
      </c>
      <c r="D4" s="129" t="s">
        <v>108</v>
      </c>
      <c r="E4" s="129" t="s">
        <v>109</v>
      </c>
      <c r="F4" s="129" t="s">
        <v>19</v>
      </c>
      <c r="G4" s="129" t="s">
        <v>20</v>
      </c>
      <c r="H4" s="130" t="s">
        <v>21</v>
      </c>
    </row>
    <row r="5" spans="1:8" s="131" customFormat="1">
      <c r="A5" s="191" t="s">
        <v>162</v>
      </c>
      <c r="B5" s="192"/>
      <c r="C5" s="192"/>
      <c r="D5" s="192"/>
      <c r="E5" s="192"/>
      <c r="F5" s="192"/>
      <c r="G5" s="192"/>
      <c r="H5" s="193"/>
    </row>
    <row r="6" spans="1:8" s="134" customFormat="1" ht="48.9">
      <c r="A6" s="194" t="s">
        <v>110</v>
      </c>
      <c r="B6" s="195" t="s">
        <v>168</v>
      </c>
      <c r="C6" s="132" t="s">
        <v>132</v>
      </c>
      <c r="D6" s="133">
        <v>580</v>
      </c>
      <c r="E6" s="133">
        <v>1</v>
      </c>
      <c r="F6" s="133">
        <v>24</v>
      </c>
      <c r="G6" s="133">
        <f>D6*E6*F6</f>
        <v>13920</v>
      </c>
      <c r="H6" s="196"/>
    </row>
    <row r="7" spans="1:8" s="134" customFormat="1" ht="65.150000000000006">
      <c r="A7" s="194"/>
      <c r="B7" s="195"/>
      <c r="C7" s="132" t="s">
        <v>160</v>
      </c>
      <c r="D7" s="133">
        <v>580</v>
      </c>
      <c r="E7" s="133">
        <v>2</v>
      </c>
      <c r="F7" s="133">
        <v>24</v>
      </c>
      <c r="G7" s="133">
        <f t="shared" ref="G7:G28" si="0">D7*E7*F7</f>
        <v>27840</v>
      </c>
      <c r="H7" s="196"/>
    </row>
    <row r="8" spans="1:8" s="134" customFormat="1" ht="65.150000000000006">
      <c r="A8" s="194"/>
      <c r="B8" s="195"/>
      <c r="C8" s="132" t="s">
        <v>134</v>
      </c>
      <c r="D8" s="133">
        <v>580</v>
      </c>
      <c r="E8" s="133">
        <v>2</v>
      </c>
      <c r="F8" s="133">
        <v>24</v>
      </c>
      <c r="G8" s="133">
        <f t="shared" si="0"/>
        <v>27840</v>
      </c>
      <c r="H8" s="196"/>
    </row>
    <row r="9" spans="1:8" s="134" customFormat="1" ht="65.150000000000006">
      <c r="A9" s="194"/>
      <c r="B9" s="195"/>
      <c r="C9" s="132" t="s">
        <v>135</v>
      </c>
      <c r="D9" s="133">
        <v>580</v>
      </c>
      <c r="E9" s="133">
        <v>2</v>
      </c>
      <c r="F9" s="133">
        <v>24</v>
      </c>
      <c r="G9" s="133">
        <f t="shared" si="0"/>
        <v>27840</v>
      </c>
      <c r="H9" s="196"/>
    </row>
    <row r="10" spans="1:8" s="134" customFormat="1" ht="48.9">
      <c r="A10" s="194"/>
      <c r="B10" s="195"/>
      <c r="C10" s="132" t="s">
        <v>131</v>
      </c>
      <c r="D10" s="133">
        <v>580</v>
      </c>
      <c r="E10" s="133">
        <v>1</v>
      </c>
      <c r="F10" s="133">
        <v>24</v>
      </c>
      <c r="G10" s="133">
        <f t="shared" si="0"/>
        <v>13920</v>
      </c>
      <c r="H10" s="196"/>
    </row>
    <row r="11" spans="1:8" s="134" customFormat="1" ht="23.25" customHeight="1">
      <c r="A11" s="194"/>
      <c r="B11" s="195"/>
      <c r="C11" s="135" t="s">
        <v>127</v>
      </c>
      <c r="D11" s="136">
        <v>580</v>
      </c>
      <c r="E11" s="136">
        <v>5</v>
      </c>
      <c r="F11" s="136">
        <v>4</v>
      </c>
      <c r="G11" s="136">
        <f t="shared" si="0"/>
        <v>11600</v>
      </c>
      <c r="H11" s="137"/>
    </row>
    <row r="12" spans="1:8" s="134" customFormat="1" ht="37.5" customHeight="1">
      <c r="A12" s="138" t="s">
        <v>103</v>
      </c>
      <c r="B12" s="139" t="s">
        <v>104</v>
      </c>
      <c r="C12" s="140" t="s">
        <v>105</v>
      </c>
      <c r="D12" s="133">
        <v>80</v>
      </c>
      <c r="E12" s="133">
        <v>1</v>
      </c>
      <c r="F12" s="133">
        <v>96</v>
      </c>
      <c r="G12" s="133">
        <f t="shared" si="0"/>
        <v>7680</v>
      </c>
      <c r="H12" s="141"/>
    </row>
    <row r="13" spans="1:8" s="134" customFormat="1" ht="40.5" customHeight="1">
      <c r="A13" s="188" t="s">
        <v>111</v>
      </c>
      <c r="B13" s="139" t="s">
        <v>136</v>
      </c>
      <c r="C13" s="140" t="s">
        <v>122</v>
      </c>
      <c r="D13" s="133">
        <v>208</v>
      </c>
      <c r="E13" s="133">
        <v>1</v>
      </c>
      <c r="F13" s="133">
        <v>36</v>
      </c>
      <c r="G13" s="133">
        <f t="shared" si="0"/>
        <v>7488</v>
      </c>
      <c r="H13" s="196"/>
    </row>
    <row r="14" spans="1:8" s="144" customFormat="1" ht="39.75" customHeight="1">
      <c r="A14" s="188"/>
      <c r="B14" s="139" t="s">
        <v>137</v>
      </c>
      <c r="C14" s="140" t="s">
        <v>121</v>
      </c>
      <c r="D14" s="142">
        <v>80</v>
      </c>
      <c r="E14" s="143">
        <v>1</v>
      </c>
      <c r="F14" s="143">
        <v>18</v>
      </c>
      <c r="G14" s="133">
        <f t="shared" si="0"/>
        <v>1440</v>
      </c>
      <c r="H14" s="196"/>
    </row>
    <row r="15" spans="1:8" s="144" customFormat="1" ht="31.5" customHeight="1">
      <c r="A15" s="188"/>
      <c r="B15" s="139" t="s">
        <v>138</v>
      </c>
      <c r="C15" s="140" t="s">
        <v>121</v>
      </c>
      <c r="D15" s="142">
        <v>80</v>
      </c>
      <c r="E15" s="143">
        <v>1</v>
      </c>
      <c r="F15" s="143">
        <v>18</v>
      </c>
      <c r="G15" s="133">
        <f t="shared" si="0"/>
        <v>1440</v>
      </c>
      <c r="H15" s="196"/>
    </row>
    <row r="16" spans="1:8" s="144" customFormat="1" ht="33.75" customHeight="1">
      <c r="A16" s="188"/>
      <c r="B16" s="139" t="s">
        <v>139</v>
      </c>
      <c r="C16" s="140" t="s">
        <v>122</v>
      </c>
      <c r="D16" s="142">
        <v>150</v>
      </c>
      <c r="E16" s="143">
        <v>1</v>
      </c>
      <c r="F16" s="133">
        <v>24</v>
      </c>
      <c r="G16" s="133">
        <f t="shared" si="0"/>
        <v>3600</v>
      </c>
      <c r="H16" s="196"/>
    </row>
    <row r="17" spans="1:8" s="144" customFormat="1" ht="33.75" customHeight="1">
      <c r="A17" s="188"/>
      <c r="B17" s="139" t="s">
        <v>140</v>
      </c>
      <c r="C17" s="140" t="s">
        <v>122</v>
      </c>
      <c r="D17" s="133">
        <v>208</v>
      </c>
      <c r="E17" s="133">
        <v>1</v>
      </c>
      <c r="F17" s="133">
        <v>36</v>
      </c>
      <c r="G17" s="133">
        <f t="shared" si="0"/>
        <v>7488</v>
      </c>
      <c r="H17" s="196"/>
    </row>
    <row r="18" spans="1:8" s="144" customFormat="1" ht="36" customHeight="1">
      <c r="A18" s="188"/>
      <c r="B18" s="139" t="s">
        <v>146</v>
      </c>
      <c r="C18" s="140" t="s">
        <v>121</v>
      </c>
      <c r="D18" s="142">
        <v>80</v>
      </c>
      <c r="E18" s="143">
        <v>1</v>
      </c>
      <c r="F18" s="143">
        <v>18</v>
      </c>
      <c r="G18" s="142">
        <f t="shared" si="0"/>
        <v>1440</v>
      </c>
      <c r="H18" s="196"/>
    </row>
    <row r="19" spans="1:8" s="144" customFormat="1" ht="35.25" customHeight="1">
      <c r="A19" s="188"/>
      <c r="B19" s="139" t="s">
        <v>150</v>
      </c>
      <c r="C19" s="140" t="s">
        <v>121</v>
      </c>
      <c r="D19" s="142">
        <v>80</v>
      </c>
      <c r="E19" s="143">
        <v>1</v>
      </c>
      <c r="F19" s="143">
        <v>18</v>
      </c>
      <c r="G19" s="133">
        <f t="shared" si="0"/>
        <v>1440</v>
      </c>
      <c r="H19" s="196"/>
    </row>
    <row r="20" spans="1:8" s="144" customFormat="1" ht="32.6">
      <c r="A20" s="188"/>
      <c r="B20" s="139" t="s">
        <v>141</v>
      </c>
      <c r="C20" s="140" t="s">
        <v>122</v>
      </c>
      <c r="D20" s="142">
        <v>150</v>
      </c>
      <c r="E20" s="143">
        <v>1</v>
      </c>
      <c r="F20" s="143">
        <v>36</v>
      </c>
      <c r="G20" s="142">
        <f t="shared" si="0"/>
        <v>5400</v>
      </c>
      <c r="H20" s="196"/>
    </row>
    <row r="21" spans="1:8" s="144" customFormat="1" ht="32.6">
      <c r="A21" s="188"/>
      <c r="B21" s="139" t="s">
        <v>142</v>
      </c>
      <c r="C21" s="140" t="s">
        <v>122</v>
      </c>
      <c r="D21" s="133">
        <v>208</v>
      </c>
      <c r="E21" s="133">
        <v>1</v>
      </c>
      <c r="F21" s="133">
        <v>24</v>
      </c>
      <c r="G21" s="133">
        <f t="shared" si="0"/>
        <v>4992</v>
      </c>
      <c r="H21" s="196"/>
    </row>
    <row r="22" spans="1:8" s="144" customFormat="1" ht="32.6">
      <c r="A22" s="188"/>
      <c r="B22" s="139" t="s">
        <v>145</v>
      </c>
      <c r="C22" s="140" t="s">
        <v>121</v>
      </c>
      <c r="D22" s="142">
        <v>80</v>
      </c>
      <c r="E22" s="143">
        <v>1</v>
      </c>
      <c r="F22" s="143">
        <v>18</v>
      </c>
      <c r="G22" s="142">
        <f t="shared" si="0"/>
        <v>1440</v>
      </c>
      <c r="H22" s="196"/>
    </row>
    <row r="23" spans="1:8" s="144" customFormat="1" ht="42" customHeight="1">
      <c r="A23" s="188"/>
      <c r="B23" s="139" t="s">
        <v>151</v>
      </c>
      <c r="C23" s="140" t="s">
        <v>121</v>
      </c>
      <c r="D23" s="142">
        <v>80</v>
      </c>
      <c r="E23" s="143">
        <v>1</v>
      </c>
      <c r="F23" s="143">
        <v>18</v>
      </c>
      <c r="G23" s="133">
        <f t="shared" si="0"/>
        <v>1440</v>
      </c>
      <c r="H23" s="196"/>
    </row>
    <row r="24" spans="1:8" s="144" customFormat="1" ht="42" customHeight="1">
      <c r="A24" s="188"/>
      <c r="B24" s="139" t="s">
        <v>143</v>
      </c>
      <c r="C24" s="140" t="s">
        <v>122</v>
      </c>
      <c r="D24" s="142">
        <v>150</v>
      </c>
      <c r="E24" s="143">
        <v>1</v>
      </c>
      <c r="F24" s="143">
        <v>18</v>
      </c>
      <c r="G24" s="133">
        <f t="shared" si="0"/>
        <v>2700</v>
      </c>
      <c r="H24" s="196"/>
    </row>
    <row r="25" spans="1:8" s="144" customFormat="1" ht="42" customHeight="1">
      <c r="A25" s="188"/>
      <c r="B25" s="139" t="s">
        <v>144</v>
      </c>
      <c r="C25" s="140" t="s">
        <v>122</v>
      </c>
      <c r="D25" s="142">
        <v>208</v>
      </c>
      <c r="E25" s="143">
        <v>1</v>
      </c>
      <c r="F25" s="143">
        <v>18</v>
      </c>
      <c r="G25" s="133">
        <f t="shared" si="0"/>
        <v>3744</v>
      </c>
      <c r="H25" s="196"/>
    </row>
    <row r="26" spans="1:8" s="144" customFormat="1" ht="33" customHeight="1">
      <c r="A26" s="188"/>
      <c r="B26" s="139" t="s">
        <v>147</v>
      </c>
      <c r="C26" s="140" t="s">
        <v>121</v>
      </c>
      <c r="D26" s="142">
        <v>80</v>
      </c>
      <c r="E26" s="143">
        <v>1</v>
      </c>
      <c r="F26" s="143">
        <v>18</v>
      </c>
      <c r="G26" s="133">
        <f t="shared" si="0"/>
        <v>1440</v>
      </c>
      <c r="H26" s="196"/>
    </row>
    <row r="27" spans="1:8" s="144" customFormat="1" ht="42" customHeight="1">
      <c r="A27" s="188"/>
      <c r="B27" s="139" t="s">
        <v>148</v>
      </c>
      <c r="C27" s="140" t="s">
        <v>121</v>
      </c>
      <c r="D27" s="142">
        <v>80</v>
      </c>
      <c r="E27" s="143">
        <v>1</v>
      </c>
      <c r="F27" s="143">
        <v>18</v>
      </c>
      <c r="G27" s="133">
        <f t="shared" si="0"/>
        <v>1440</v>
      </c>
      <c r="H27" s="196"/>
    </row>
    <row r="28" spans="1:8" s="144" customFormat="1" ht="32.6">
      <c r="A28" s="188"/>
      <c r="B28" s="139" t="s">
        <v>152</v>
      </c>
      <c r="C28" s="140" t="s">
        <v>122</v>
      </c>
      <c r="D28" s="142">
        <v>150</v>
      </c>
      <c r="E28" s="143">
        <v>1</v>
      </c>
      <c r="F28" s="143">
        <v>18</v>
      </c>
      <c r="G28" s="133">
        <f t="shared" si="0"/>
        <v>2700</v>
      </c>
      <c r="H28" s="196"/>
    </row>
    <row r="29" spans="1:8" s="147" customFormat="1" ht="15" customHeight="1">
      <c r="A29" s="197" t="s">
        <v>112</v>
      </c>
      <c r="B29" s="175"/>
      <c r="C29" s="175"/>
      <c r="D29" s="175"/>
      <c r="E29" s="175"/>
      <c r="F29" s="175"/>
      <c r="G29" s="145"/>
      <c r="H29" s="146"/>
    </row>
    <row r="30" spans="1:8" s="134" customFormat="1" ht="50.15" customHeight="1">
      <c r="A30" s="194" t="s">
        <v>125</v>
      </c>
      <c r="B30" s="198"/>
      <c r="C30" s="148" t="s">
        <v>123</v>
      </c>
      <c r="D30" s="142">
        <v>1800</v>
      </c>
      <c r="E30" s="143">
        <v>4</v>
      </c>
      <c r="F30" s="142">
        <v>3</v>
      </c>
      <c r="G30" s="142">
        <f>D30*E30*F30</f>
        <v>21600</v>
      </c>
      <c r="H30" s="149"/>
    </row>
    <row r="31" spans="1:8" s="134" customFormat="1" ht="50.15" customHeight="1">
      <c r="A31" s="194" t="s">
        <v>126</v>
      </c>
      <c r="B31" s="198"/>
      <c r="C31" s="148" t="s">
        <v>113</v>
      </c>
      <c r="D31" s="142">
        <v>1800</v>
      </c>
      <c r="E31" s="143">
        <v>4</v>
      </c>
      <c r="F31" s="142">
        <v>2</v>
      </c>
      <c r="G31" s="142">
        <f>D31*E31*F31</f>
        <v>14400</v>
      </c>
      <c r="H31" s="149"/>
    </row>
    <row r="32" spans="1:8" s="134" customFormat="1" ht="50.15" customHeight="1">
      <c r="A32" s="194" t="s">
        <v>114</v>
      </c>
      <c r="B32" s="198"/>
      <c r="C32" s="135" t="s">
        <v>106</v>
      </c>
      <c r="D32" s="136">
        <v>700</v>
      </c>
      <c r="E32" s="136">
        <v>4</v>
      </c>
      <c r="F32" s="136">
        <v>1</v>
      </c>
      <c r="G32" s="136">
        <f>D32*E32*F32</f>
        <v>2800</v>
      </c>
      <c r="H32" s="201"/>
    </row>
    <row r="33" spans="1:8" s="134" customFormat="1" ht="41.25" customHeight="1">
      <c r="A33" s="194" t="s">
        <v>163</v>
      </c>
      <c r="B33" s="198"/>
      <c r="C33" s="135" t="s">
        <v>171</v>
      </c>
      <c r="D33" s="136">
        <v>0</v>
      </c>
      <c r="E33" s="136">
        <v>4</v>
      </c>
      <c r="F33" s="136">
        <v>1</v>
      </c>
      <c r="G33" s="136">
        <f>D33*E33*F33</f>
        <v>0</v>
      </c>
      <c r="H33" s="202"/>
    </row>
    <row r="34" spans="1:8" s="134" customFormat="1" ht="33" customHeight="1">
      <c r="A34" s="194" t="s">
        <v>157</v>
      </c>
      <c r="B34" s="198"/>
      <c r="C34" s="135" t="s">
        <v>158</v>
      </c>
      <c r="D34" s="136">
        <v>0</v>
      </c>
      <c r="E34" s="136">
        <v>1</v>
      </c>
      <c r="F34" s="136">
        <v>1</v>
      </c>
      <c r="G34" s="136">
        <f>D34*E34*F34</f>
        <v>0</v>
      </c>
      <c r="H34" s="202"/>
    </row>
    <row r="35" spans="1:8" s="134" customFormat="1" ht="32.25" customHeight="1">
      <c r="A35" s="194" t="s">
        <v>149</v>
      </c>
      <c r="B35" s="198"/>
      <c r="C35" s="150" t="s">
        <v>164</v>
      </c>
      <c r="D35" s="133">
        <v>15000</v>
      </c>
      <c r="E35" s="151">
        <v>4</v>
      </c>
      <c r="F35" s="151">
        <v>1</v>
      </c>
      <c r="G35" s="136">
        <f t="shared" ref="G35" si="1">D35*E35*F35</f>
        <v>60000</v>
      </c>
      <c r="H35" s="152" t="s">
        <v>128</v>
      </c>
    </row>
    <row r="36" spans="1:8" s="134" customFormat="1">
      <c r="A36" s="121" t="s">
        <v>165</v>
      </c>
      <c r="B36" s="120"/>
      <c r="C36" s="120"/>
      <c r="D36" s="120"/>
      <c r="E36" s="120"/>
      <c r="F36" s="120"/>
      <c r="G36" s="120"/>
      <c r="H36" s="122"/>
    </row>
    <row r="37" spans="1:8" s="134" customFormat="1" ht="60" customHeight="1">
      <c r="A37" s="203" t="s">
        <v>115</v>
      </c>
      <c r="B37" s="204"/>
      <c r="C37" s="135"/>
      <c r="D37" s="136">
        <v>500</v>
      </c>
      <c r="E37" s="153">
        <v>4</v>
      </c>
      <c r="F37" s="153">
        <v>2</v>
      </c>
      <c r="G37" s="153">
        <f>D37*E37*F37</f>
        <v>4000</v>
      </c>
      <c r="H37" s="163" t="s">
        <v>169</v>
      </c>
    </row>
    <row r="38" spans="1:8" s="134" customFormat="1">
      <c r="A38" s="121" t="s">
        <v>24</v>
      </c>
      <c r="B38" s="120"/>
      <c r="C38" s="120"/>
      <c r="D38" s="120"/>
      <c r="E38" s="120"/>
      <c r="F38" s="120"/>
      <c r="G38" s="120"/>
      <c r="H38" s="122"/>
    </row>
    <row r="39" spans="1:8" s="134" customFormat="1" ht="45" customHeight="1">
      <c r="A39" s="194" t="s">
        <v>117</v>
      </c>
      <c r="B39" s="198"/>
      <c r="C39" s="154"/>
      <c r="D39" s="133">
        <v>500</v>
      </c>
      <c r="E39" s="133">
        <v>1</v>
      </c>
      <c r="F39" s="133">
        <v>96</v>
      </c>
      <c r="G39" s="133">
        <f>D39*E39*F39</f>
        <v>48000</v>
      </c>
      <c r="H39" s="152" t="s">
        <v>172</v>
      </c>
    </row>
    <row r="40" spans="1:8" s="134" customFormat="1" ht="39.75" customHeight="1">
      <c r="A40" s="194" t="s">
        <v>129</v>
      </c>
      <c r="B40" s="198"/>
      <c r="C40" s="154"/>
      <c r="D40" s="133">
        <v>1000</v>
      </c>
      <c r="E40" s="133">
        <v>4</v>
      </c>
      <c r="F40" s="133">
        <v>1</v>
      </c>
      <c r="G40" s="133">
        <f>D40*E40*F40</f>
        <v>4000</v>
      </c>
      <c r="H40" s="152"/>
    </row>
    <row r="41" spans="1:8">
      <c r="A41" s="205" t="s">
        <v>170</v>
      </c>
      <c r="B41" s="206"/>
      <c r="C41" s="206"/>
      <c r="D41" s="206"/>
      <c r="E41" s="206"/>
      <c r="F41" s="206"/>
      <c r="G41" s="155">
        <f>SUM(G6:G40)</f>
        <v>335072</v>
      </c>
      <c r="H41" s="207"/>
    </row>
    <row r="42" spans="1:8">
      <c r="A42" s="209" t="s">
        <v>119</v>
      </c>
      <c r="B42" s="210"/>
      <c r="C42" s="210"/>
      <c r="D42" s="210"/>
      <c r="E42" s="210"/>
      <c r="F42" s="210"/>
      <c r="G42" s="157">
        <f>G41*0.1</f>
        <v>33507.200000000004</v>
      </c>
      <c r="H42" s="207"/>
    </row>
    <row r="43" spans="1:8" s="159" customFormat="1" ht="16.75" thickBot="1">
      <c r="A43" s="199" t="s">
        <v>120</v>
      </c>
      <c r="B43" s="200"/>
      <c r="C43" s="200"/>
      <c r="D43" s="200"/>
      <c r="E43" s="200"/>
      <c r="F43" s="200"/>
      <c r="G43" s="158">
        <f>G41+G42</f>
        <v>368579.2</v>
      </c>
      <c r="H43" s="208"/>
    </row>
    <row r="44" spans="1:8" ht="16.75" thickBot="1">
      <c r="A44" s="199" t="s">
        <v>176</v>
      </c>
      <c r="B44" s="200"/>
      <c r="C44" s="200"/>
      <c r="D44" s="200"/>
      <c r="E44" s="200"/>
      <c r="F44" s="200"/>
      <c r="G44" s="158">
        <v>357000</v>
      </c>
    </row>
  </sheetData>
  <mergeCells count="23">
    <mergeCell ref="A44:F44"/>
    <mergeCell ref="H32:H34"/>
    <mergeCell ref="A37:B37"/>
    <mergeCell ref="A39:B39"/>
    <mergeCell ref="A41:F41"/>
    <mergeCell ref="H41:H43"/>
    <mergeCell ref="A42:F42"/>
    <mergeCell ref="A43:F43"/>
    <mergeCell ref="A40:B40"/>
    <mergeCell ref="A29:F29"/>
    <mergeCell ref="A30:B30"/>
    <mergeCell ref="A31:B31"/>
    <mergeCell ref="A32:B32"/>
    <mergeCell ref="A35:B35"/>
    <mergeCell ref="A33:B33"/>
    <mergeCell ref="A34:B34"/>
    <mergeCell ref="A13:A28"/>
    <mergeCell ref="A4:B4"/>
    <mergeCell ref="A5:H5"/>
    <mergeCell ref="A6:A11"/>
    <mergeCell ref="B6:B11"/>
    <mergeCell ref="H13:H28"/>
    <mergeCell ref="H6:H10"/>
  </mergeCells>
  <phoneticPr fontId="7" type="noConversion"/>
  <pageMargins left="0.23622047244094491" right="0.23622047244094491" top="0.74803149606299213" bottom="0.74803149606299213" header="0.31496062992125984" footer="0.31496062992125984"/>
  <pageSetup paperSize="9" scale="1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49"/>
  <sheetViews>
    <sheetView topLeftCell="A13" workbookViewId="0">
      <selection activeCell="H10" sqref="H10"/>
    </sheetView>
  </sheetViews>
  <sheetFormatPr defaultColWidth="19.7109375" defaultRowHeight="12.9"/>
  <cols>
    <col min="1" max="1" width="30.140625" style="44" customWidth="1" collapsed="1"/>
    <col min="2" max="2" width="17.5" style="45" customWidth="1" collapsed="1"/>
    <col min="3" max="3" width="31.7109375" style="45" bestFit="1" customWidth="1"/>
    <col min="4" max="7" width="12.140625" style="46" customWidth="1"/>
    <col min="8" max="8" width="11.5" style="47" customWidth="1"/>
    <col min="9" max="16384" width="19.7109375" style="48"/>
  </cols>
  <sheetData>
    <row r="1" spans="1:8" ht="46" customHeight="1">
      <c r="A1" s="211"/>
      <c r="B1" s="211"/>
      <c r="C1" s="211"/>
    </row>
    <row r="2" spans="1:8" ht="32.15" customHeight="1">
      <c r="A2" s="45" t="s">
        <v>13</v>
      </c>
      <c r="B2" s="212" t="s">
        <v>28</v>
      </c>
      <c r="C2" s="212"/>
      <c r="D2" s="212"/>
      <c r="E2" s="212"/>
    </row>
    <row r="3" spans="1:8">
      <c r="A3" s="45" t="s">
        <v>14</v>
      </c>
      <c r="B3" s="49" t="s">
        <v>29</v>
      </c>
    </row>
    <row r="4" spans="1:8">
      <c r="A4" s="45" t="s">
        <v>15</v>
      </c>
    </row>
    <row r="5" spans="1:8" ht="9.75" hidden="1" customHeight="1">
      <c r="A5" s="45" t="s">
        <v>16</v>
      </c>
    </row>
    <row r="6" spans="1:8" hidden="1">
      <c r="A6" s="45" t="s">
        <v>17</v>
      </c>
    </row>
    <row r="7" spans="1:8" s="41" customFormat="1">
      <c r="A7" s="213" t="s">
        <v>30</v>
      </c>
      <c r="B7" s="213"/>
      <c r="C7" s="50" t="s">
        <v>31</v>
      </c>
      <c r="D7" s="51" t="s">
        <v>32</v>
      </c>
      <c r="E7" s="51" t="s">
        <v>33</v>
      </c>
      <c r="F7" s="51" t="s">
        <v>34</v>
      </c>
      <c r="G7" s="51" t="s">
        <v>35</v>
      </c>
      <c r="H7" s="52" t="s">
        <v>36</v>
      </c>
    </row>
    <row r="8" spans="1:8" s="41" customFormat="1" ht="15.45">
      <c r="A8" s="214" t="s">
        <v>37</v>
      </c>
      <c r="B8" s="214"/>
      <c r="C8" s="214"/>
      <c r="D8" s="214"/>
      <c r="E8" s="214"/>
      <c r="F8" s="214"/>
      <c r="G8" s="53"/>
      <c r="H8" s="54"/>
    </row>
    <row r="9" spans="1:8" s="42" customFormat="1" ht="43.2" customHeight="1">
      <c r="A9" s="221" t="s">
        <v>38</v>
      </c>
      <c r="B9" s="226" t="s">
        <v>22</v>
      </c>
      <c r="C9" s="55" t="s">
        <v>39</v>
      </c>
      <c r="D9" s="56">
        <v>1000</v>
      </c>
      <c r="E9" s="56">
        <v>1</v>
      </c>
      <c r="F9" s="56">
        <v>25</v>
      </c>
      <c r="G9" s="56">
        <f t="shared" ref="G9:G17" si="0">D9*E9*F9</f>
        <v>25000</v>
      </c>
      <c r="H9" s="57"/>
    </row>
    <row r="10" spans="1:8" s="42" customFormat="1" ht="43.2" customHeight="1">
      <c r="A10" s="222"/>
      <c r="B10" s="227"/>
      <c r="C10" s="55" t="s">
        <v>40</v>
      </c>
      <c r="D10" s="56">
        <v>1000</v>
      </c>
      <c r="E10" s="56">
        <v>1</v>
      </c>
      <c r="F10" s="56">
        <v>78</v>
      </c>
      <c r="G10" s="56">
        <f t="shared" si="0"/>
        <v>78000</v>
      </c>
      <c r="H10" s="57"/>
    </row>
    <row r="11" spans="1:8" s="42" customFormat="1" ht="42.65" customHeight="1">
      <c r="A11" s="222"/>
      <c r="B11" s="227"/>
      <c r="C11" s="55" t="s">
        <v>41</v>
      </c>
      <c r="D11" s="56">
        <v>1000</v>
      </c>
      <c r="E11" s="56">
        <v>1</v>
      </c>
      <c r="F11" s="56">
        <v>75</v>
      </c>
      <c r="G11" s="56">
        <f t="shared" si="0"/>
        <v>75000</v>
      </c>
      <c r="H11" s="57"/>
    </row>
    <row r="12" spans="1:8" s="42" customFormat="1" ht="42.65" customHeight="1">
      <c r="A12" s="222"/>
      <c r="B12" s="227"/>
      <c r="C12" s="55" t="s">
        <v>42</v>
      </c>
      <c r="D12" s="56">
        <v>1000</v>
      </c>
      <c r="E12" s="56">
        <v>1</v>
      </c>
      <c r="F12" s="56">
        <v>24</v>
      </c>
      <c r="G12" s="56">
        <f t="shared" si="0"/>
        <v>24000</v>
      </c>
      <c r="H12" s="57"/>
    </row>
    <row r="13" spans="1:8" s="42" customFormat="1" ht="42.65" customHeight="1">
      <c r="A13" s="222"/>
      <c r="B13" s="227"/>
      <c r="C13" s="55" t="s">
        <v>43</v>
      </c>
      <c r="D13" s="56">
        <v>1000</v>
      </c>
      <c r="E13" s="56">
        <v>5</v>
      </c>
      <c r="F13" s="56">
        <v>5</v>
      </c>
      <c r="G13" s="56">
        <f t="shared" si="0"/>
        <v>25000</v>
      </c>
      <c r="H13" s="57"/>
    </row>
    <row r="14" spans="1:8" s="42" customFormat="1" ht="42.65" customHeight="1">
      <c r="A14" s="223"/>
      <c r="B14" s="228"/>
      <c r="C14" s="55" t="s">
        <v>44</v>
      </c>
      <c r="D14" s="56">
        <v>1000</v>
      </c>
      <c r="E14" s="56">
        <v>2</v>
      </c>
      <c r="F14" s="56">
        <v>2</v>
      </c>
      <c r="G14" s="56">
        <f t="shared" si="0"/>
        <v>4000</v>
      </c>
      <c r="H14" s="57"/>
    </row>
    <row r="15" spans="1:8" s="42" customFormat="1" ht="30.65" customHeight="1">
      <c r="A15" s="221" t="s">
        <v>45</v>
      </c>
      <c r="B15" s="226"/>
      <c r="C15" s="55" t="s">
        <v>46</v>
      </c>
      <c r="D15" s="56">
        <v>30000</v>
      </c>
      <c r="E15" s="58">
        <v>1</v>
      </c>
      <c r="F15" s="58">
        <v>5</v>
      </c>
      <c r="G15" s="56">
        <f t="shared" si="0"/>
        <v>150000</v>
      </c>
      <c r="H15" s="57"/>
    </row>
    <row r="16" spans="1:8" s="42" customFormat="1" ht="28" customHeight="1">
      <c r="A16" s="223"/>
      <c r="B16" s="228"/>
      <c r="C16" s="55" t="s">
        <v>47</v>
      </c>
      <c r="D16" s="56">
        <v>150</v>
      </c>
      <c r="E16" s="58">
        <v>1</v>
      </c>
      <c r="F16" s="58">
        <v>102</v>
      </c>
      <c r="G16" s="56">
        <f t="shared" si="0"/>
        <v>15300</v>
      </c>
      <c r="H16" s="57"/>
    </row>
    <row r="17" spans="1:8" s="42" customFormat="1" ht="89.25" customHeight="1">
      <c r="A17" s="224" t="s">
        <v>48</v>
      </c>
      <c r="B17" s="59" t="s">
        <v>49</v>
      </c>
      <c r="C17" s="60" t="s">
        <v>50</v>
      </c>
      <c r="D17" s="56">
        <v>300</v>
      </c>
      <c r="E17" s="56">
        <v>1</v>
      </c>
      <c r="F17" s="58">
        <v>222</v>
      </c>
      <c r="G17" s="56">
        <f t="shared" si="0"/>
        <v>66600</v>
      </c>
      <c r="H17" s="57"/>
    </row>
    <row r="18" spans="1:8" s="42" customFormat="1" ht="33.65" customHeight="1">
      <c r="A18" s="225"/>
      <c r="B18" s="57"/>
      <c r="C18" s="61"/>
      <c r="D18" s="62"/>
      <c r="E18" s="56"/>
      <c r="F18" s="58"/>
      <c r="G18" s="56"/>
      <c r="H18" s="57"/>
    </row>
    <row r="19" spans="1:8" s="42" customFormat="1" ht="27.75" customHeight="1">
      <c r="A19" s="57" t="s">
        <v>51</v>
      </c>
      <c r="B19" s="57" t="s">
        <v>52</v>
      </c>
      <c r="C19" s="60"/>
      <c r="D19" s="56">
        <v>4000</v>
      </c>
      <c r="E19" s="56">
        <v>6</v>
      </c>
      <c r="F19" s="56">
        <v>1</v>
      </c>
      <c r="G19" s="56">
        <f>D19*E19*F19</f>
        <v>24000</v>
      </c>
      <c r="H19" s="57"/>
    </row>
    <row r="20" spans="1:8" s="41" customFormat="1" ht="15" customHeight="1">
      <c r="A20" s="215" t="s">
        <v>53</v>
      </c>
      <c r="B20" s="215"/>
      <c r="C20" s="215"/>
      <c r="D20" s="215"/>
      <c r="E20" s="215"/>
      <c r="F20" s="215"/>
      <c r="G20" s="63"/>
      <c r="H20" s="63"/>
    </row>
    <row r="21" spans="1:8" s="41" customFormat="1" ht="15" customHeight="1">
      <c r="A21" s="219" t="s">
        <v>54</v>
      </c>
      <c r="B21" s="219"/>
      <c r="C21" s="60" t="s">
        <v>55</v>
      </c>
      <c r="D21" s="56">
        <v>1500</v>
      </c>
      <c r="E21" s="56">
        <v>1</v>
      </c>
      <c r="F21" s="56">
        <v>1</v>
      </c>
      <c r="G21" s="56">
        <f>D21*E21*F21</f>
        <v>1500</v>
      </c>
      <c r="H21" s="60"/>
    </row>
    <row r="22" spans="1:8" s="42" customFormat="1" ht="14.25" customHeight="1">
      <c r="A22" s="216" t="s">
        <v>56</v>
      </c>
      <c r="B22" s="216"/>
      <c r="C22" s="60" t="s">
        <v>57</v>
      </c>
      <c r="D22" s="56">
        <v>600</v>
      </c>
      <c r="E22" s="56">
        <v>1</v>
      </c>
      <c r="F22" s="56">
        <v>3</v>
      </c>
      <c r="G22" s="56">
        <f>D22*E22*F22</f>
        <v>1800</v>
      </c>
      <c r="H22" s="60"/>
    </row>
    <row r="23" spans="1:8" s="42" customFormat="1" ht="14.25" customHeight="1">
      <c r="A23" s="216"/>
      <c r="B23" s="216"/>
      <c r="C23" s="60" t="s">
        <v>58</v>
      </c>
      <c r="D23" s="56">
        <v>1100</v>
      </c>
      <c r="E23" s="56">
        <v>1</v>
      </c>
      <c r="F23" s="56">
        <v>1</v>
      </c>
      <c r="G23" s="56">
        <f>D22*E23*F22</f>
        <v>1800</v>
      </c>
      <c r="H23" s="60"/>
    </row>
    <row r="24" spans="1:8" s="42" customFormat="1">
      <c r="A24" s="216" t="s">
        <v>59</v>
      </c>
      <c r="B24" s="216"/>
      <c r="C24" s="60" t="s">
        <v>60</v>
      </c>
      <c r="D24" s="56">
        <v>2800</v>
      </c>
      <c r="E24" s="58">
        <v>1</v>
      </c>
      <c r="F24" s="56">
        <v>2</v>
      </c>
      <c r="G24" s="58">
        <f>D23*E24*F23</f>
        <v>1100</v>
      </c>
      <c r="H24" s="60"/>
    </row>
    <row r="25" spans="1:8" s="42" customFormat="1" ht="14.25" customHeight="1">
      <c r="A25" s="216" t="s">
        <v>61</v>
      </c>
      <c r="B25" s="216"/>
      <c r="C25" s="60" t="s">
        <v>62</v>
      </c>
      <c r="D25" s="56">
        <v>1000</v>
      </c>
      <c r="E25" s="56">
        <v>1</v>
      </c>
      <c r="F25" s="56">
        <v>1</v>
      </c>
      <c r="G25" s="56">
        <f>D24*E25*F24</f>
        <v>5600</v>
      </c>
      <c r="H25" s="60"/>
    </row>
    <row r="26" spans="1:8" s="42" customFormat="1" ht="14.25" customHeight="1">
      <c r="A26" s="216"/>
      <c r="B26" s="216"/>
      <c r="C26" s="61" t="s">
        <v>63</v>
      </c>
      <c r="D26" s="56">
        <v>1500</v>
      </c>
      <c r="E26" s="56">
        <v>1</v>
      </c>
      <c r="F26" s="58">
        <v>1</v>
      </c>
      <c r="G26" s="56">
        <f>D25*E26*F25</f>
        <v>1000</v>
      </c>
      <c r="H26" s="60"/>
    </row>
    <row r="27" spans="1:8" s="42" customFormat="1">
      <c r="A27" s="216" t="s">
        <v>64</v>
      </c>
      <c r="B27" s="216"/>
      <c r="C27" s="60" t="s">
        <v>65</v>
      </c>
      <c r="D27" s="56">
        <v>1000</v>
      </c>
      <c r="E27" s="56">
        <v>1</v>
      </c>
      <c r="F27" s="56">
        <v>2</v>
      </c>
      <c r="G27" s="56">
        <f>D27*E27*F27</f>
        <v>2000</v>
      </c>
      <c r="H27" s="60"/>
    </row>
    <row r="28" spans="1:8" s="42" customFormat="1" ht="14.25" customHeight="1">
      <c r="A28" s="216"/>
      <c r="B28" s="216"/>
      <c r="C28" s="60" t="s">
        <v>58</v>
      </c>
      <c r="D28" s="56">
        <v>1100</v>
      </c>
      <c r="E28" s="56">
        <v>1</v>
      </c>
      <c r="F28" s="56">
        <v>1</v>
      </c>
      <c r="G28" s="56">
        <f>D28*E28*F28</f>
        <v>1100</v>
      </c>
      <c r="H28" s="60"/>
    </row>
    <row r="29" spans="1:8" s="42" customFormat="1" ht="14.25" customHeight="1">
      <c r="A29" s="216"/>
      <c r="B29" s="216"/>
      <c r="C29" s="61" t="s">
        <v>63</v>
      </c>
      <c r="D29" s="56">
        <v>1500</v>
      </c>
      <c r="E29" s="58">
        <v>1</v>
      </c>
      <c r="F29" s="58">
        <v>2</v>
      </c>
      <c r="G29" s="58">
        <f>D29*E29*F29</f>
        <v>3000</v>
      </c>
      <c r="H29" s="60"/>
    </row>
    <row r="30" spans="1:8" s="42" customFormat="1" ht="14.25" customHeight="1">
      <c r="A30" s="216" t="s">
        <v>66</v>
      </c>
      <c r="B30" s="216"/>
      <c r="C30" s="60" t="s">
        <v>67</v>
      </c>
      <c r="D30" s="56">
        <v>4500</v>
      </c>
      <c r="E30" s="56">
        <v>1</v>
      </c>
      <c r="F30" s="56">
        <v>2</v>
      </c>
      <c r="G30" s="56">
        <f t="shared" ref="G30:G38" si="1">D30*E30*F30</f>
        <v>9000</v>
      </c>
      <c r="H30" s="60"/>
    </row>
    <row r="31" spans="1:8" s="42" customFormat="1">
      <c r="A31" s="216" t="s">
        <v>68</v>
      </c>
      <c r="B31" s="216"/>
      <c r="C31" s="60" t="s">
        <v>62</v>
      </c>
      <c r="D31" s="56">
        <v>1000</v>
      </c>
      <c r="E31" s="56">
        <v>1</v>
      </c>
      <c r="F31" s="56">
        <v>3</v>
      </c>
      <c r="G31" s="56">
        <f t="shared" si="1"/>
        <v>3000</v>
      </c>
      <c r="H31" s="60"/>
    </row>
    <row r="32" spans="1:8" s="42" customFormat="1" ht="14.25" customHeight="1">
      <c r="A32" s="216"/>
      <c r="B32" s="216"/>
      <c r="C32" s="60" t="s">
        <v>58</v>
      </c>
      <c r="D32" s="56">
        <v>1100</v>
      </c>
      <c r="E32" s="56">
        <v>1</v>
      </c>
      <c r="F32" s="56">
        <v>1</v>
      </c>
      <c r="G32" s="56">
        <f t="shared" si="1"/>
        <v>1100</v>
      </c>
      <c r="H32" s="60"/>
    </row>
    <row r="33" spans="1:8" s="42" customFormat="1" ht="14.25" customHeight="1">
      <c r="A33" s="216" t="s">
        <v>69</v>
      </c>
      <c r="B33" s="216"/>
      <c r="C33" s="60" t="s">
        <v>57</v>
      </c>
      <c r="D33" s="56">
        <v>600</v>
      </c>
      <c r="E33" s="56">
        <v>1</v>
      </c>
      <c r="F33" s="56">
        <v>3</v>
      </c>
      <c r="G33" s="56">
        <f t="shared" si="1"/>
        <v>1800</v>
      </c>
      <c r="H33" s="60"/>
    </row>
    <row r="34" spans="1:8" s="42" customFormat="1" ht="14.25" customHeight="1">
      <c r="A34" s="216"/>
      <c r="B34" s="216"/>
      <c r="C34" s="60" t="s">
        <v>58</v>
      </c>
      <c r="D34" s="56">
        <v>1100</v>
      </c>
      <c r="E34" s="56">
        <v>1</v>
      </c>
      <c r="F34" s="56">
        <v>1</v>
      </c>
      <c r="G34" s="56">
        <f t="shared" si="1"/>
        <v>1100</v>
      </c>
      <c r="H34" s="60"/>
    </row>
    <row r="35" spans="1:8" s="42" customFormat="1" ht="14.25" customHeight="1">
      <c r="A35" s="216" t="s">
        <v>70</v>
      </c>
      <c r="B35" s="216"/>
      <c r="C35" s="60" t="s">
        <v>71</v>
      </c>
      <c r="D35" s="56">
        <v>600</v>
      </c>
      <c r="E35" s="56">
        <v>1</v>
      </c>
      <c r="F35" s="56">
        <v>3</v>
      </c>
      <c r="G35" s="56">
        <f t="shared" si="1"/>
        <v>1800</v>
      </c>
      <c r="H35" s="60"/>
    </row>
    <row r="36" spans="1:8" s="42" customFormat="1" ht="14.25" customHeight="1">
      <c r="A36" s="216"/>
      <c r="B36" s="216"/>
      <c r="C36" s="60" t="s">
        <v>58</v>
      </c>
      <c r="D36" s="56">
        <v>1100</v>
      </c>
      <c r="E36" s="56">
        <v>1</v>
      </c>
      <c r="F36" s="56">
        <v>1</v>
      </c>
      <c r="G36" s="56">
        <f t="shared" si="1"/>
        <v>1100</v>
      </c>
      <c r="H36" s="60"/>
    </row>
    <row r="37" spans="1:8" s="42" customFormat="1">
      <c r="A37" s="216" t="s">
        <v>72</v>
      </c>
      <c r="B37" s="216"/>
      <c r="C37" s="60" t="s">
        <v>62</v>
      </c>
      <c r="D37" s="56">
        <v>1000</v>
      </c>
      <c r="E37" s="56">
        <v>1</v>
      </c>
      <c r="F37" s="56">
        <v>3</v>
      </c>
      <c r="G37" s="56">
        <f t="shared" si="1"/>
        <v>3000</v>
      </c>
      <c r="H37" s="60"/>
    </row>
    <row r="38" spans="1:8" s="42" customFormat="1" ht="14.25" customHeight="1">
      <c r="A38" s="216"/>
      <c r="B38" s="216"/>
      <c r="C38" s="60" t="s">
        <v>58</v>
      </c>
      <c r="D38" s="56">
        <v>1100</v>
      </c>
      <c r="E38" s="56">
        <v>1</v>
      </c>
      <c r="F38" s="56">
        <v>1</v>
      </c>
      <c r="G38" s="56">
        <f t="shared" si="1"/>
        <v>1100</v>
      </c>
      <c r="H38" s="60"/>
    </row>
    <row r="39" spans="1:8" s="42" customFormat="1" ht="16.5" customHeight="1">
      <c r="A39" s="215" t="s">
        <v>73</v>
      </c>
      <c r="B39" s="215"/>
      <c r="C39" s="215"/>
      <c r="D39" s="215"/>
      <c r="E39" s="215"/>
      <c r="F39" s="215"/>
      <c r="G39" s="54"/>
      <c r="H39" s="54"/>
    </row>
    <row r="40" spans="1:8" s="42" customFormat="1" ht="30.75" customHeight="1">
      <c r="A40" s="217" t="s">
        <v>74</v>
      </c>
      <c r="B40" s="218"/>
      <c r="C40" s="64"/>
      <c r="D40" s="56">
        <v>800</v>
      </c>
      <c r="E40" s="56">
        <v>2</v>
      </c>
      <c r="F40" s="56">
        <v>12</v>
      </c>
      <c r="G40" s="56">
        <f>D40*E40*F40</f>
        <v>19200</v>
      </c>
      <c r="H40" s="57" t="s">
        <v>27</v>
      </c>
    </row>
    <row r="41" spans="1:8" s="42" customFormat="1" ht="30.75" customHeight="1">
      <c r="A41" s="217" t="s">
        <v>75</v>
      </c>
      <c r="B41" s="218"/>
      <c r="C41" s="64"/>
      <c r="D41" s="56">
        <v>100</v>
      </c>
      <c r="E41" s="56">
        <v>1</v>
      </c>
      <c r="F41" s="56">
        <v>12</v>
      </c>
      <c r="G41" s="56">
        <f>D41*E41*F41</f>
        <v>1200</v>
      </c>
      <c r="H41" s="57" t="s">
        <v>27</v>
      </c>
    </row>
    <row r="42" spans="1:8" s="42" customFormat="1" ht="16.5" customHeight="1">
      <c r="A42" s="215" t="s">
        <v>76</v>
      </c>
      <c r="B42" s="215"/>
      <c r="C42" s="215"/>
      <c r="D42" s="215"/>
      <c r="E42" s="215"/>
      <c r="F42" s="215"/>
      <c r="G42" s="54"/>
      <c r="H42" s="54"/>
    </row>
    <row r="43" spans="1:8" s="42" customFormat="1" ht="28.5" customHeight="1">
      <c r="A43" s="217" t="s">
        <v>77</v>
      </c>
      <c r="B43" s="218"/>
      <c r="C43" s="60"/>
      <c r="D43" s="65">
        <v>200</v>
      </c>
      <c r="E43" s="65">
        <v>3</v>
      </c>
      <c r="F43" s="56">
        <v>12</v>
      </c>
      <c r="G43" s="56">
        <f>D43*E43*F43</f>
        <v>7200</v>
      </c>
      <c r="H43" s="57" t="s">
        <v>27</v>
      </c>
    </row>
    <row r="44" spans="1:8" s="42" customFormat="1" ht="30.75" customHeight="1">
      <c r="A44" s="217" t="s">
        <v>78</v>
      </c>
      <c r="B44" s="218"/>
      <c r="C44" s="64" t="s">
        <v>26</v>
      </c>
      <c r="D44" s="56">
        <v>20000</v>
      </c>
      <c r="E44" s="56">
        <v>1</v>
      </c>
      <c r="F44" s="56">
        <v>1</v>
      </c>
      <c r="G44" s="56">
        <f>D44*E44*F44</f>
        <v>20000</v>
      </c>
      <c r="H44" s="57" t="s">
        <v>27</v>
      </c>
    </row>
    <row r="45" spans="1:8" s="42" customFormat="1" ht="30.75" customHeight="1">
      <c r="A45" s="217" t="s">
        <v>79</v>
      </c>
      <c r="B45" s="218"/>
      <c r="C45" s="64"/>
      <c r="D45" s="56">
        <v>500</v>
      </c>
      <c r="E45" s="56">
        <v>1</v>
      </c>
      <c r="F45" s="56">
        <v>94</v>
      </c>
      <c r="G45" s="56">
        <f>D45*E45*F45</f>
        <v>47000</v>
      </c>
      <c r="H45" s="57" t="s">
        <v>25</v>
      </c>
    </row>
    <row r="46" spans="1:8" s="43" customFormat="1" ht="15" customHeight="1">
      <c r="A46" s="229" t="s">
        <v>80</v>
      </c>
      <c r="B46" s="229"/>
      <c r="C46" s="229"/>
      <c r="D46" s="229"/>
      <c r="E46" s="229"/>
      <c r="F46" s="229"/>
      <c r="G46" s="67">
        <f>SUM(G9:G45)</f>
        <v>623400</v>
      </c>
    </row>
    <row r="47" spans="1:8" s="43" customFormat="1" ht="15" customHeight="1">
      <c r="A47" s="229" t="s">
        <v>81</v>
      </c>
      <c r="B47" s="229"/>
      <c r="C47" s="229"/>
      <c r="D47" s="229"/>
      <c r="E47" s="229"/>
      <c r="F47" s="229"/>
      <c r="G47" s="66">
        <f>G46*0.1</f>
        <v>62340</v>
      </c>
    </row>
    <row r="48" spans="1:8" s="43" customFormat="1" ht="15" customHeight="1">
      <c r="A48" s="229" t="s">
        <v>82</v>
      </c>
      <c r="B48" s="229"/>
      <c r="C48" s="229"/>
      <c r="D48" s="229"/>
      <c r="E48" s="229"/>
      <c r="F48" s="229"/>
      <c r="G48" s="66">
        <f>G47*0.055</f>
        <v>3428.7</v>
      </c>
    </row>
    <row r="49" spans="1:7" s="43" customFormat="1" ht="15" customHeight="1">
      <c r="A49" s="220" t="s">
        <v>83</v>
      </c>
      <c r="B49" s="220"/>
      <c r="C49" s="220"/>
      <c r="D49" s="220"/>
      <c r="E49" s="220"/>
      <c r="F49" s="220"/>
      <c r="G49" s="68">
        <f>SUM(G46:G48)</f>
        <v>689168.7</v>
      </c>
    </row>
  </sheetData>
  <mergeCells count="30">
    <mergeCell ref="A49:F49"/>
    <mergeCell ref="A9:A14"/>
    <mergeCell ref="A17:A18"/>
    <mergeCell ref="B9:B14"/>
    <mergeCell ref="A33:B34"/>
    <mergeCell ref="A15:B16"/>
    <mergeCell ref="A22:B23"/>
    <mergeCell ref="A27:B29"/>
    <mergeCell ref="A31:B32"/>
    <mergeCell ref="A25:B26"/>
    <mergeCell ref="A44:B44"/>
    <mergeCell ref="A45:B45"/>
    <mergeCell ref="A46:F46"/>
    <mergeCell ref="A47:F47"/>
    <mergeCell ref="A48:F48"/>
    <mergeCell ref="A41:B41"/>
    <mergeCell ref="A42:F42"/>
    <mergeCell ref="A35:B36"/>
    <mergeCell ref="A37:B38"/>
    <mergeCell ref="A43:B43"/>
    <mergeCell ref="A21:B21"/>
    <mergeCell ref="A24:B24"/>
    <mergeCell ref="A30:B30"/>
    <mergeCell ref="A39:F39"/>
    <mergeCell ref="A40:B40"/>
    <mergeCell ref="A1:C1"/>
    <mergeCell ref="B2:E2"/>
    <mergeCell ref="A7:B7"/>
    <mergeCell ref="A8:F8"/>
    <mergeCell ref="A20:F20"/>
  </mergeCells>
  <phoneticPr fontId="35"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J15"/>
  <sheetViews>
    <sheetView workbookViewId="0">
      <selection activeCell="E9" sqref="E9"/>
    </sheetView>
  </sheetViews>
  <sheetFormatPr defaultColWidth="7.85546875" defaultRowHeight="11.6"/>
  <cols>
    <col min="1" max="1" width="6.85546875" style="4" customWidth="1"/>
    <col min="2" max="2" width="28.640625" style="5" customWidth="1"/>
    <col min="3" max="3" width="42.35546875" style="5" customWidth="1"/>
    <col min="4" max="4" width="31.35546875" style="5" bestFit="1" customWidth="1"/>
    <col min="5" max="5" width="12.640625" style="6" customWidth="1"/>
    <col min="6" max="6" width="5.640625" style="5" bestFit="1" customWidth="1"/>
    <col min="7" max="7" width="7" style="7" customWidth="1"/>
    <col min="8" max="8" width="15.85546875" style="8" bestFit="1" customWidth="1"/>
    <col min="9" max="9" width="10.85546875" style="5" customWidth="1"/>
    <col min="10" max="16384" width="7.85546875" style="5"/>
  </cols>
  <sheetData>
    <row r="1" spans="1:10" s="1" customFormat="1">
      <c r="A1" s="9" t="s">
        <v>0</v>
      </c>
      <c r="B1" s="10" t="s">
        <v>1</v>
      </c>
      <c r="C1" s="10"/>
      <c r="D1" s="10"/>
      <c r="E1" s="232"/>
      <c r="F1" s="232"/>
      <c r="G1" s="232"/>
      <c r="H1" s="11"/>
    </row>
    <row r="2" spans="1:10" s="1" customFormat="1">
      <c r="A2" s="9" t="s">
        <v>2</v>
      </c>
      <c r="B2" s="10"/>
      <c r="C2" s="12" t="s">
        <v>3</v>
      </c>
      <c r="D2" s="10"/>
      <c r="E2" s="232"/>
      <c r="F2" s="232"/>
      <c r="G2" s="232"/>
      <c r="H2" s="11"/>
    </row>
    <row r="3" spans="1:10" s="1" customFormat="1">
      <c r="A3" s="9" t="s">
        <v>4</v>
      </c>
      <c r="B3" s="10"/>
      <c r="C3" s="10" t="s">
        <v>5</v>
      </c>
      <c r="D3" s="10"/>
      <c r="E3" s="232"/>
      <c r="F3" s="232"/>
      <c r="G3" s="232"/>
      <c r="H3" s="11"/>
    </row>
    <row r="4" spans="1:10" s="1" customFormat="1" ht="14.25" customHeight="1">
      <c r="A4" s="13" t="s">
        <v>6</v>
      </c>
      <c r="B4" s="14" t="s">
        <v>84</v>
      </c>
      <c r="C4" s="10"/>
      <c r="D4" s="10"/>
      <c r="E4" s="10"/>
      <c r="F4" s="10"/>
      <c r="G4" s="10"/>
      <c r="H4" s="15"/>
    </row>
    <row r="5" spans="1:10" s="2" customFormat="1" ht="21" customHeight="1">
      <c r="A5" s="16" t="s">
        <v>7</v>
      </c>
      <c r="B5" s="17" t="s">
        <v>8</v>
      </c>
      <c r="C5" s="17" t="s">
        <v>9</v>
      </c>
      <c r="D5" s="17" t="s">
        <v>10</v>
      </c>
      <c r="E5" s="18" t="s">
        <v>85</v>
      </c>
      <c r="F5" s="233" t="s">
        <v>86</v>
      </c>
      <c r="G5" s="234"/>
      <c r="H5" s="19" t="s">
        <v>87</v>
      </c>
      <c r="I5" s="40"/>
    </row>
    <row r="6" spans="1:10" s="3" customFormat="1" ht="21" customHeight="1">
      <c r="A6" s="20">
        <v>1.1000000000000001</v>
      </c>
      <c r="B6" s="21" t="s">
        <v>88</v>
      </c>
      <c r="C6" s="21"/>
      <c r="D6" s="21"/>
      <c r="E6" s="21"/>
      <c r="F6" s="21"/>
      <c r="G6" s="21"/>
      <c r="H6" s="22"/>
    </row>
    <row r="7" spans="1:10" s="4" customFormat="1" ht="26.15" customHeight="1">
      <c r="A7" s="23">
        <v>1</v>
      </c>
      <c r="B7" s="24" t="s">
        <v>11</v>
      </c>
      <c r="C7" s="25" t="s">
        <v>89</v>
      </c>
      <c r="D7" s="26"/>
      <c r="E7" s="27">
        <v>2580</v>
      </c>
      <c r="F7" s="28">
        <v>26</v>
      </c>
      <c r="G7" s="29" t="s">
        <v>90</v>
      </c>
      <c r="H7" s="30">
        <f t="shared" ref="H7:H12" si="0">E7*F7</f>
        <v>67080</v>
      </c>
    </row>
    <row r="8" spans="1:10" s="4" customFormat="1" ht="26.15" customHeight="1">
      <c r="A8" s="23">
        <v>2</v>
      </c>
      <c r="B8" s="26" t="s">
        <v>11</v>
      </c>
      <c r="C8" s="25" t="s">
        <v>91</v>
      </c>
      <c r="D8" s="26"/>
      <c r="E8" s="27">
        <v>2800</v>
      </c>
      <c r="F8" s="28">
        <v>9</v>
      </c>
      <c r="G8" s="29" t="s">
        <v>90</v>
      </c>
      <c r="H8" s="30">
        <f t="shared" si="0"/>
        <v>25200</v>
      </c>
    </row>
    <row r="9" spans="1:10" s="4" customFormat="1" ht="26.15" customHeight="1">
      <c r="A9" s="23">
        <v>3</v>
      </c>
      <c r="B9" s="24" t="s">
        <v>11</v>
      </c>
      <c r="C9" s="25" t="s">
        <v>92</v>
      </c>
      <c r="D9" s="26"/>
      <c r="E9" s="27">
        <v>3620</v>
      </c>
      <c r="F9" s="28">
        <v>1</v>
      </c>
      <c r="G9" s="29" t="s">
        <v>93</v>
      </c>
      <c r="H9" s="30">
        <f t="shared" si="0"/>
        <v>3620</v>
      </c>
    </row>
    <row r="10" spans="1:10" s="4" customFormat="1" ht="26.15" customHeight="1">
      <c r="A10" s="23">
        <v>4</v>
      </c>
      <c r="B10" s="24" t="s">
        <v>11</v>
      </c>
      <c r="C10" s="25" t="s">
        <v>94</v>
      </c>
      <c r="D10" s="26"/>
      <c r="E10" s="27">
        <v>3200</v>
      </c>
      <c r="F10" s="28">
        <v>1</v>
      </c>
      <c r="G10" s="29" t="s">
        <v>93</v>
      </c>
      <c r="H10" s="30">
        <f t="shared" si="0"/>
        <v>3200</v>
      </c>
    </row>
    <row r="11" spans="1:10" s="4" customFormat="1" ht="26.15" customHeight="1">
      <c r="A11" s="23">
        <v>5</v>
      </c>
      <c r="B11" s="24" t="s">
        <v>95</v>
      </c>
      <c r="C11" s="25" t="s">
        <v>96</v>
      </c>
      <c r="D11" s="26"/>
      <c r="E11" s="27">
        <v>2860</v>
      </c>
      <c r="F11" s="28">
        <v>1</v>
      </c>
      <c r="G11" s="31" t="s">
        <v>97</v>
      </c>
      <c r="H11" s="30">
        <f t="shared" si="0"/>
        <v>2860</v>
      </c>
    </row>
    <row r="12" spans="1:10" s="4" customFormat="1" ht="26.15" customHeight="1">
      <c r="A12" s="23">
        <v>6</v>
      </c>
      <c r="B12" s="26" t="s">
        <v>98</v>
      </c>
      <c r="C12" s="25" t="s">
        <v>99</v>
      </c>
      <c r="D12" s="26"/>
      <c r="E12" s="27">
        <v>2580</v>
      </c>
      <c r="F12" s="28">
        <v>6</v>
      </c>
      <c r="G12" s="29" t="s">
        <v>93</v>
      </c>
      <c r="H12" s="30">
        <f t="shared" si="0"/>
        <v>15480</v>
      </c>
    </row>
    <row r="13" spans="1:10" s="3" customFormat="1">
      <c r="A13" s="32"/>
      <c r="B13" s="235"/>
      <c r="C13" s="235"/>
      <c r="D13" s="235"/>
      <c r="E13" s="235"/>
      <c r="F13" s="235"/>
      <c r="G13" s="235"/>
      <c r="H13" s="33">
        <f>H7+H8+H9+H10+H11+H12</f>
        <v>117440</v>
      </c>
    </row>
    <row r="14" spans="1:10" s="4" customFormat="1" ht="15">
      <c r="A14" s="34"/>
      <c r="B14" s="35"/>
      <c r="C14" s="35"/>
      <c r="D14" s="35"/>
      <c r="E14" s="36"/>
      <c r="F14" s="35"/>
      <c r="G14" s="37"/>
      <c r="H14" s="38"/>
    </row>
    <row r="15" spans="1:10" s="3" customFormat="1" ht="26.25" customHeight="1">
      <c r="A15" s="230" t="s">
        <v>12</v>
      </c>
      <c r="B15" s="231"/>
      <c r="C15" s="231"/>
      <c r="D15" s="231"/>
      <c r="E15" s="231"/>
      <c r="F15" s="231"/>
      <c r="G15" s="231"/>
      <c r="H15" s="39">
        <v>117440</v>
      </c>
      <c r="I15" s="4"/>
      <c r="J15" s="4"/>
    </row>
  </sheetData>
  <mergeCells count="6">
    <mergeCell ref="A15:G15"/>
    <mergeCell ref="E1:G1"/>
    <mergeCell ref="E2:G2"/>
    <mergeCell ref="E3:G3"/>
    <mergeCell ref="F5:G5"/>
    <mergeCell ref="B13:G13"/>
  </mergeCells>
  <phoneticPr fontId="35" type="noConversion"/>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4</vt:i4>
      </vt:variant>
      <vt:variant>
        <vt:lpstr>命名范围</vt:lpstr>
      </vt:variant>
      <vt:variant>
        <vt:i4>2</vt:i4>
      </vt:variant>
    </vt:vector>
  </HeadingPairs>
  <TitlesOfParts>
    <vt:vector size="6" baseType="lpstr">
      <vt:lpstr>旅行社（湖州住宿） 三批</vt:lpstr>
      <vt:lpstr>旅行社（湖州住宿）四批</vt:lpstr>
      <vt:lpstr>希尔顿</vt:lpstr>
      <vt:lpstr>Airfare</vt:lpstr>
      <vt:lpstr>'旅行社（湖州住宿） 三批'!Print_Area</vt:lpstr>
      <vt:lpstr>'旅行社（湖州住宿）四批'!Print_Area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Dolores</dc:creator>
  <cp:lastModifiedBy>86139</cp:lastModifiedBy>
  <cp:revision>1</cp:revision>
  <cp:lastPrinted>2020-09-02T01:56:38Z</cp:lastPrinted>
  <dcterms:created xsi:type="dcterms:W3CDTF">1996-12-17T01:32:42Z</dcterms:created>
  <dcterms:modified xsi:type="dcterms:W3CDTF">2020-09-11T06:14:37Z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2052-10.1.0.7023</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