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1028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tdd/Desktop/亚马逊-阿那亚/报价/"/>
    </mc:Choice>
  </mc:AlternateContent>
  <xr:revisionPtr revIDLastSave="0" documentId="13_ncr:1_{B4712A4E-227B-7744-8B95-FAEF01082C7A}" xr6:coauthVersionLast="47" xr6:coauthVersionMax="47" xr10:uidLastSave="{00000000-0000-0000-0000-000000000000}"/>
  <bookViews>
    <workbookView xWindow="0" yWindow="500" windowWidth="28800" windowHeight="16400" xr2:uid="{00000000-000D-0000-FFFF-FFFF00000000}"/>
  </bookViews>
  <sheets>
    <sheet name="9.6-7" sheetId="4" r:id="rId1"/>
    <sheet name="物资明细" sheetId="5" r:id="rId2"/>
    <sheet name="酒水明细" sheetId="6" r:id="rId3"/>
  </sheets>
  <definedNames>
    <definedName name="_xlnm._FilterDatabase" localSheetId="0" hidden="1">'9.6-7'!$A$1:$K$38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1" i="4" l="1"/>
  <c r="G38" i="4"/>
  <c r="J37" i="4"/>
  <c r="J36" i="4"/>
  <c r="G13" i="5"/>
  <c r="G14" i="5"/>
  <c r="G15" i="5"/>
  <c r="G11" i="5"/>
  <c r="G12" i="5"/>
  <c r="L30" i="5"/>
  <c r="L29" i="5"/>
  <c r="L28" i="5"/>
  <c r="L27" i="5"/>
  <c r="L26" i="5"/>
  <c r="L25" i="5"/>
  <c r="L24" i="5"/>
  <c r="L23" i="5"/>
  <c r="L22" i="5"/>
  <c r="L21" i="5"/>
  <c r="L20" i="5"/>
  <c r="L19" i="5"/>
  <c r="L18" i="5"/>
  <c r="L17" i="5"/>
  <c r="L16" i="5"/>
  <c r="L15" i="5"/>
  <c r="L14" i="5"/>
  <c r="L13" i="5"/>
  <c r="L12" i="5"/>
  <c r="L11" i="5"/>
  <c r="L10" i="5"/>
  <c r="L9" i="5"/>
  <c r="L8" i="5"/>
  <c r="L7" i="5"/>
  <c r="L6" i="5"/>
  <c r="L5" i="5"/>
  <c r="L4" i="5"/>
  <c r="L3" i="5"/>
  <c r="L31" i="5"/>
  <c r="J30" i="4"/>
  <c r="J29" i="4"/>
  <c r="J28" i="4"/>
  <c r="J27" i="4"/>
  <c r="G27" i="4"/>
  <c r="G28" i="4"/>
  <c r="J26" i="4"/>
  <c r="H35" i="4"/>
  <c r="J35" i="4"/>
  <c r="J25" i="4"/>
  <c r="J24" i="4"/>
  <c r="J23" i="4"/>
  <c r="J22" i="4"/>
  <c r="J21" i="4"/>
  <c r="J20" i="4"/>
  <c r="J18" i="4"/>
  <c r="J19" i="4"/>
  <c r="J17" i="4"/>
  <c r="J16" i="4"/>
  <c r="J15" i="4"/>
  <c r="J14" i="4"/>
  <c r="J13" i="4"/>
  <c r="J12" i="4"/>
  <c r="J11" i="4"/>
  <c r="J10" i="4"/>
  <c r="J9" i="4"/>
  <c r="H34" i="4"/>
  <c r="J34" i="4"/>
  <c r="J38" i="4"/>
  <c r="J39" i="4"/>
  <c r="J40" i="4"/>
  <c r="G30" i="5"/>
  <c r="G25" i="5"/>
  <c r="G15" i="4"/>
  <c r="G6" i="6"/>
  <c r="G5" i="6"/>
  <c r="G4" i="6"/>
  <c r="G7" i="6"/>
  <c r="G3" i="6"/>
  <c r="G25" i="4"/>
  <c r="G24" i="4"/>
  <c r="G21" i="4"/>
  <c r="G23" i="4"/>
  <c r="G26" i="4"/>
  <c r="G29" i="4"/>
  <c r="G27" i="5"/>
  <c r="G28" i="5"/>
  <c r="G26" i="5"/>
  <c r="G21" i="5"/>
  <c r="G22" i="5"/>
  <c r="G23" i="5"/>
  <c r="G24" i="5"/>
  <c r="G16" i="5"/>
  <c r="G17" i="5"/>
  <c r="G18" i="5"/>
  <c r="G19" i="5"/>
  <c r="G20" i="5"/>
  <c r="G4" i="5"/>
  <c r="G5" i="5"/>
  <c r="G6" i="5"/>
  <c r="G7" i="5"/>
  <c r="G8" i="5"/>
  <c r="G9" i="5"/>
  <c r="G3" i="5"/>
  <c r="G10" i="4"/>
  <c r="G11" i="4"/>
  <c r="G12" i="4"/>
  <c r="G13" i="4"/>
  <c r="G14" i="4"/>
  <c r="G16" i="4"/>
  <c r="G17" i="4"/>
  <c r="G19" i="4"/>
  <c r="G20" i="4"/>
  <c r="G22" i="4"/>
  <c r="G9" i="4"/>
  <c r="E34" i="4"/>
  <c r="G34" i="4"/>
  <c r="G8" i="6"/>
  <c r="G31" i="5"/>
  <c r="G37" i="4"/>
  <c r="G36" i="4"/>
  <c r="G33" i="4"/>
  <c r="G32" i="4"/>
  <c r="G31" i="4"/>
  <c r="G30" i="4"/>
  <c r="E35" i="4"/>
  <c r="G35" i="4"/>
  <c r="G39" i="4"/>
  <c r="G40" i="4"/>
</calcChain>
</file>

<file path=xl/sharedStrings.xml><?xml version="1.0" encoding="utf-8"?>
<sst xmlns="http://schemas.openxmlformats.org/spreadsheetml/2006/main" count="234" uniqueCount="152">
  <si>
    <t>单价(人民币)</t>
    <phoneticPr fontId="2" type="noConversion"/>
  </si>
  <si>
    <t>单位</t>
    <phoneticPr fontId="2" type="noConversion"/>
  </si>
  <si>
    <t>个</t>
    <phoneticPr fontId="2" type="noConversion"/>
  </si>
  <si>
    <t>类别</t>
    <phoneticPr fontId="2" type="noConversion"/>
  </si>
  <si>
    <t>人/天</t>
    <phoneticPr fontId="2" type="noConversion"/>
  </si>
  <si>
    <t>项目经理</t>
    <phoneticPr fontId="2" type="noConversion"/>
  </si>
  <si>
    <t>差旅费用</t>
    <phoneticPr fontId="2" type="noConversion"/>
  </si>
  <si>
    <t>数量</t>
    <phoneticPr fontId="2" type="noConversion"/>
  </si>
  <si>
    <t>合计</t>
    <phoneticPr fontId="2" type="noConversion"/>
  </si>
  <si>
    <t>增值税（6%）</t>
    <phoneticPr fontId="2" type="noConversion"/>
  </si>
  <si>
    <t>含税总计（人民币）</t>
    <phoneticPr fontId="2" type="noConversion"/>
  </si>
  <si>
    <t>不含税总计（人民币）</t>
    <phoneticPr fontId="2" type="noConversion"/>
  </si>
  <si>
    <t>人员费用包含劳务费、餐费及交通津贴</t>
    <phoneticPr fontId="2" type="noConversion"/>
  </si>
  <si>
    <t>*不适用的项目请在数量那列填写0，不要自行删除</t>
    <phoneticPr fontId="2" type="noConversion"/>
  </si>
  <si>
    <t>*如有新的细项，请在每个类别的最下方自行加行提供报价明细</t>
    <phoneticPr fontId="2" type="noConversion"/>
  </si>
  <si>
    <t>活动名称：</t>
    <phoneticPr fontId="2" type="noConversion"/>
  </si>
  <si>
    <t>差旅补贴标准：只有出差的时候包含酒店、餐费及交通津贴，差旅费用不含在项目管理费用里</t>
    <phoneticPr fontId="2" type="noConversion"/>
  </si>
  <si>
    <t>差旅费用不含在项目管理费用里，POE提供住宿流水明细+发票</t>
    <phoneticPr fontId="2" type="noConversion"/>
  </si>
  <si>
    <t>酒水（如有）</t>
    <phoneticPr fontId="2" type="noConversion"/>
  </si>
  <si>
    <t>人</t>
    <phoneticPr fontId="2" type="noConversion"/>
  </si>
  <si>
    <t>工作人员</t>
    <phoneticPr fontId="2" type="noConversion"/>
  </si>
  <si>
    <t>其他</t>
    <phoneticPr fontId="2" type="noConversion"/>
  </si>
  <si>
    <t>备注（请填写酒店及第三方外包公司名称）</t>
    <phoneticPr fontId="2" type="noConversion"/>
  </si>
  <si>
    <t>间/人</t>
    <phoneticPr fontId="2" type="noConversion"/>
  </si>
  <si>
    <t>酒店及餐饮</t>
    <phoneticPr fontId="2" type="noConversion"/>
  </si>
  <si>
    <t>亚马逊云科技报价模板</t>
    <phoneticPr fontId="2" type="noConversion"/>
  </si>
  <si>
    <t>房间</t>
    <phoneticPr fontId="2" type="noConversion"/>
  </si>
  <si>
    <t>用车</t>
    <phoneticPr fontId="2" type="noConversion"/>
  </si>
  <si>
    <t>大巴</t>
    <phoneticPr fontId="2" type="noConversion"/>
  </si>
  <si>
    <t>门票</t>
    <phoneticPr fontId="2" type="noConversion"/>
  </si>
  <si>
    <t>保险</t>
    <phoneticPr fontId="2" type="noConversion"/>
  </si>
  <si>
    <t>Agency fee</t>
    <phoneticPr fontId="2" type="noConversion"/>
  </si>
  <si>
    <t>服务费</t>
    <phoneticPr fontId="2" type="noConversion"/>
  </si>
  <si>
    <t>请标明内容及明细（比如活动中要使用的道具或物资等）</t>
    <phoneticPr fontId="2" type="noConversion"/>
  </si>
  <si>
    <t>描述及内容（包含时间、规格、明细等）</t>
    <phoneticPr fontId="2" type="noConversion"/>
  </si>
  <si>
    <t>税率可以自行更改，需要增值税专用发票</t>
    <phoneticPr fontId="2" type="noConversion"/>
  </si>
  <si>
    <t>2024 AWS MKT TB</t>
    <phoneticPr fontId="2" type="noConversion"/>
  </si>
  <si>
    <t>活动时间：</t>
    <phoneticPr fontId="2" type="noConversion"/>
  </si>
  <si>
    <t>午餐（周五）</t>
    <phoneticPr fontId="2" type="noConversion"/>
  </si>
  <si>
    <t>晚餐（周五）</t>
    <phoneticPr fontId="2" type="noConversion"/>
  </si>
  <si>
    <t>午餐（周六）</t>
    <phoneticPr fontId="2" type="noConversion"/>
  </si>
  <si>
    <t>活动</t>
    <phoneticPr fontId="2" type="noConversion"/>
  </si>
  <si>
    <t>9月6-7日</t>
    <phoneticPr fontId="2" type="noConversion"/>
  </si>
  <si>
    <t>酒店及餐饮服务费5%</t>
    <phoneticPr fontId="2" type="noConversion"/>
  </si>
  <si>
    <t>康辉集团北京国际会议展览有限公司</t>
    <phoneticPr fontId="2" type="noConversion"/>
  </si>
  <si>
    <t>Share room，阿那亚苏卡酒店，9.6-9.7</t>
    <phoneticPr fontId="2" type="noConversion"/>
  </si>
  <si>
    <t>保额100万</t>
    <phoneticPr fontId="2" type="noConversion"/>
  </si>
  <si>
    <t>沙滩排球场地</t>
    <phoneticPr fontId="2" type="noConversion"/>
  </si>
  <si>
    <t>小时</t>
    <phoneticPr fontId="2" type="noConversion"/>
  </si>
  <si>
    <t>足球场地</t>
    <phoneticPr fontId="2" type="noConversion"/>
  </si>
  <si>
    <t>篮球场地</t>
    <phoneticPr fontId="2" type="noConversion"/>
  </si>
  <si>
    <t>12:00-17:00，部分区域，含布置时间2小时</t>
    <phoneticPr fontId="2" type="noConversion"/>
  </si>
  <si>
    <t>12:00-17:00，全场，含布置时间2小时</t>
    <phoneticPr fontId="2" type="noConversion"/>
  </si>
  <si>
    <t>射箭馆场地</t>
    <phoneticPr fontId="2" type="noConversion"/>
  </si>
  <si>
    <t>14:00-17:00，全场，无需布置</t>
    <phoneticPr fontId="2" type="noConversion"/>
  </si>
  <si>
    <t>本地工作人员</t>
    <phoneticPr fontId="2" type="noConversion"/>
  </si>
  <si>
    <t>除酒店及餐饮外的部分，服务费6%</t>
    <phoneticPr fontId="2" type="noConversion"/>
  </si>
  <si>
    <t>9月7日，10人/天*1天</t>
    <phoneticPr fontId="2" type="noConversion"/>
  </si>
  <si>
    <t>台/趟</t>
    <phoneticPr fontId="2" type="noConversion"/>
  </si>
  <si>
    <t>酒店内自助餐厅</t>
    <phoneticPr fontId="2" type="noConversion"/>
  </si>
  <si>
    <t>酒店内宴会厅</t>
    <phoneticPr fontId="2" type="noConversion"/>
  </si>
  <si>
    <t>社区食堂</t>
    <phoneticPr fontId="2" type="noConversion"/>
  </si>
  <si>
    <t>预估</t>
    <phoneticPr fontId="2" type="noConversion"/>
  </si>
  <si>
    <t>鱼缸</t>
    <phoneticPr fontId="2" type="noConversion"/>
  </si>
  <si>
    <t>项目</t>
    <phoneticPr fontId="2" type="noConversion"/>
  </si>
  <si>
    <t>序号</t>
    <phoneticPr fontId="2" type="noConversion"/>
  </si>
  <si>
    <t>单价（元）</t>
    <phoneticPr fontId="2" type="noConversion"/>
  </si>
  <si>
    <t>塑料碗</t>
    <phoneticPr fontId="2" type="noConversion"/>
  </si>
  <si>
    <t>贝壳海螺</t>
    <phoneticPr fontId="2" type="noConversion"/>
  </si>
  <si>
    <t>游戏一</t>
    <phoneticPr fontId="2" type="noConversion"/>
  </si>
  <si>
    <t>游戏二</t>
    <phoneticPr fontId="2" type="noConversion"/>
  </si>
  <si>
    <t>棋子</t>
    <phoneticPr fontId="2" type="noConversion"/>
  </si>
  <si>
    <t>模型桶</t>
    <phoneticPr fontId="2" type="noConversion"/>
  </si>
  <si>
    <t>称重称</t>
    <phoneticPr fontId="2" type="noConversion"/>
  </si>
  <si>
    <t>塑料桶</t>
    <phoneticPr fontId="2" type="noConversion"/>
  </si>
  <si>
    <t>游戏三</t>
    <phoneticPr fontId="2" type="noConversion"/>
  </si>
  <si>
    <t>定制配重架</t>
    <phoneticPr fontId="2" type="noConversion"/>
  </si>
  <si>
    <t>定制易拉罐</t>
    <phoneticPr fontId="2" type="noConversion"/>
  </si>
  <si>
    <t>篮球</t>
    <phoneticPr fontId="2" type="noConversion"/>
  </si>
  <si>
    <t>游戏四</t>
    <phoneticPr fontId="2" type="noConversion"/>
  </si>
  <si>
    <t>杯子</t>
    <phoneticPr fontId="2" type="noConversion"/>
  </si>
  <si>
    <t>盘子</t>
    <phoneticPr fontId="2" type="noConversion"/>
  </si>
  <si>
    <t>轮胎</t>
    <phoneticPr fontId="2" type="noConversion"/>
  </si>
  <si>
    <t>网</t>
    <phoneticPr fontId="2" type="noConversion"/>
  </si>
  <si>
    <t>无敌风火轮</t>
    <phoneticPr fontId="2" type="noConversion"/>
  </si>
  <si>
    <t>游戏五</t>
    <phoneticPr fontId="2" type="noConversion"/>
  </si>
  <si>
    <t>斗笠</t>
    <phoneticPr fontId="2" type="noConversion"/>
  </si>
  <si>
    <t>模型道具</t>
    <phoneticPr fontId="2" type="noConversion"/>
  </si>
  <si>
    <t>游戏六</t>
    <phoneticPr fontId="2" type="noConversion"/>
  </si>
  <si>
    <t>环球世界球</t>
    <phoneticPr fontId="2" type="noConversion"/>
  </si>
  <si>
    <t>游戏七</t>
    <phoneticPr fontId="2" type="noConversion"/>
  </si>
  <si>
    <t>礼品</t>
    <phoneticPr fontId="2" type="noConversion"/>
  </si>
  <si>
    <t>加湿器</t>
    <phoneticPr fontId="2" type="noConversion"/>
  </si>
  <si>
    <t>晚宴道具</t>
    <phoneticPr fontId="2" type="noConversion"/>
  </si>
  <si>
    <t>啤酒容器</t>
    <phoneticPr fontId="2" type="noConversion"/>
  </si>
  <si>
    <t>礼品架</t>
    <phoneticPr fontId="2" type="noConversion"/>
  </si>
  <si>
    <t>A板</t>
    <phoneticPr fontId="2" type="noConversion"/>
  </si>
  <si>
    <t>立屏展架</t>
    <phoneticPr fontId="2" type="noConversion"/>
  </si>
  <si>
    <t>内容</t>
    <phoneticPr fontId="2" type="noConversion"/>
  </si>
  <si>
    <t>积分道具</t>
    <phoneticPr fontId="2" type="noConversion"/>
  </si>
  <si>
    <t>户外水桶</t>
    <phoneticPr fontId="2" type="noConversion"/>
  </si>
  <si>
    <t>游戏道具及物资</t>
    <phoneticPr fontId="2" type="noConversion"/>
  </si>
  <si>
    <t>明细见sheet“物资明细”</t>
    <phoneticPr fontId="2" type="noConversion"/>
  </si>
  <si>
    <t>摄影</t>
    <phoneticPr fontId="2" type="noConversion"/>
  </si>
  <si>
    <t>摄像</t>
    <phoneticPr fontId="2" type="noConversion"/>
  </si>
  <si>
    <t>视频</t>
    <phoneticPr fontId="2" type="noConversion"/>
  </si>
  <si>
    <t>项/次</t>
    <phoneticPr fontId="2" type="noConversion"/>
  </si>
  <si>
    <t>哑铃运动水壶</t>
    <phoneticPr fontId="2" type="noConversion"/>
  </si>
  <si>
    <t>鲨鱼睡袋</t>
    <phoneticPr fontId="2" type="noConversion"/>
  </si>
  <si>
    <t>摄影摄像</t>
    <phoneticPr fontId="2" type="noConversion"/>
  </si>
  <si>
    <t>条/次</t>
    <phoneticPr fontId="2" type="noConversion"/>
  </si>
  <si>
    <t>摩托艇</t>
    <phoneticPr fontId="2" type="noConversion"/>
  </si>
  <si>
    <t>桨板</t>
    <phoneticPr fontId="2" type="noConversion"/>
  </si>
  <si>
    <t>人/次</t>
    <phoneticPr fontId="2" type="noConversion"/>
  </si>
  <si>
    <t>包含30秒视频，9月6日2人*1天</t>
    <phoneticPr fontId="2" type="noConversion"/>
  </si>
  <si>
    <t>9月7日1人*1天</t>
    <phoneticPr fontId="2" type="noConversion"/>
  </si>
  <si>
    <t>图片直播</t>
    <phoneticPr fontId="2" type="noConversion"/>
  </si>
  <si>
    <t>云相册、修图</t>
    <phoneticPr fontId="2" type="noConversion"/>
  </si>
  <si>
    <t>9月6日2人*1天</t>
    <phoneticPr fontId="2" type="noConversion"/>
  </si>
  <si>
    <t>300/小时/人/套器材</t>
    <phoneticPr fontId="2" type="noConversion"/>
  </si>
  <si>
    <t>六海里（预计10分钟）/艘</t>
    <phoneticPr fontId="2" type="noConversion"/>
  </si>
  <si>
    <t>酒水预估</t>
    <phoneticPr fontId="2" type="noConversion"/>
  </si>
  <si>
    <t>红酒</t>
    <phoneticPr fontId="2" type="noConversion"/>
  </si>
  <si>
    <t>奔富76版</t>
    <phoneticPr fontId="2" type="noConversion"/>
  </si>
  <si>
    <t>软饮</t>
    <phoneticPr fontId="2" type="noConversion"/>
  </si>
  <si>
    <t>啤酒</t>
    <phoneticPr fontId="2" type="noConversion"/>
  </si>
  <si>
    <t>果汁</t>
    <phoneticPr fontId="2" type="noConversion"/>
  </si>
  <si>
    <t>单价（瓶/元）</t>
    <phoneticPr fontId="2" type="noConversion"/>
  </si>
  <si>
    <t>330ml</t>
    <phoneticPr fontId="2" type="noConversion"/>
  </si>
  <si>
    <t>500ml</t>
    <phoneticPr fontId="2" type="noConversion"/>
  </si>
  <si>
    <t>矿泉水</t>
    <phoneticPr fontId="2" type="noConversion"/>
  </si>
  <si>
    <t>宝矿力水特</t>
    <phoneticPr fontId="2" type="noConversion"/>
  </si>
  <si>
    <t>明细见sheet“酒水明细”</t>
    <phoneticPr fontId="2" type="noConversion"/>
  </si>
  <si>
    <t>减少数量</t>
    <phoneticPr fontId="2" type="noConversion"/>
  </si>
  <si>
    <t>定制平衡木</t>
    <phoneticPr fontId="2" type="noConversion"/>
  </si>
  <si>
    <t>30秒</t>
    <phoneticPr fontId="2" type="noConversion"/>
  </si>
  <si>
    <t>保留云相册修图，不额外收取费用</t>
    <phoneticPr fontId="2" type="noConversion"/>
  </si>
  <si>
    <t>30秒快剪视频，不额外收取费用</t>
    <phoneticPr fontId="2" type="noConversion"/>
  </si>
  <si>
    <t>单趟，北戴河站-阿那亚苏卡酒店，预估接站2趟，送站2趟</t>
    <phoneticPr fontId="2" type="noConversion"/>
  </si>
  <si>
    <t>7月10号授标确认报价</t>
    <phoneticPr fontId="2" type="noConversion"/>
  </si>
  <si>
    <t>单价(人民币)</t>
  </si>
  <si>
    <t>数量</t>
  </si>
  <si>
    <t>合计</t>
  </si>
  <si>
    <t>7月29日最终报价</t>
    <phoneticPr fontId="2" type="noConversion"/>
  </si>
  <si>
    <t>报价日期：2024.7.29</t>
    <phoneticPr fontId="2" type="noConversion"/>
  </si>
  <si>
    <t>卡丁车场地</t>
    <phoneticPr fontId="2" type="noConversion"/>
  </si>
  <si>
    <t>旗子</t>
    <phoneticPr fontId="2" type="noConversion"/>
  </si>
  <si>
    <t>沙滩排球</t>
    <phoneticPr fontId="2" type="noConversion"/>
  </si>
  <si>
    <t>户外冰桶</t>
    <phoneticPr fontId="2" type="noConversion"/>
  </si>
  <si>
    <t>7月10号授标 物资明细</t>
    <phoneticPr fontId="2" type="noConversion"/>
  </si>
  <si>
    <t>7月29号物资明细</t>
    <phoneticPr fontId="2" type="noConversion"/>
  </si>
  <si>
    <t>批次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</si>
</sst>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_ * #,##0.00_ ;_ * \-#,##0.00_ ;_ * &quot;-&quot;??_ ;_ @_ "/>
    <numFmt numFmtId="177" formatCode="_ * #,##0_ ;_ * \-#,##0_ ;_ * &quot;-&quot;??_ ;_ @_ "/>
  </numFmts>
  <fonts count="17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微软雅黑"/>
      <family val="2"/>
      <charset val="134"/>
    </font>
    <font>
      <sz val="10"/>
      <color theme="1"/>
      <name val="Calibri"/>
      <family val="2"/>
    </font>
    <font>
      <b/>
      <sz val="10"/>
      <color theme="0"/>
      <name val="微软雅黑"/>
      <family val="2"/>
      <charset val="134"/>
    </font>
    <font>
      <b/>
      <sz val="14"/>
      <color theme="1"/>
      <name val="微软雅黑"/>
      <family val="2"/>
      <charset val="134"/>
    </font>
    <font>
      <sz val="10"/>
      <color rgb="FFFF0000"/>
      <name val="微软雅黑"/>
      <family val="2"/>
      <charset val="134"/>
    </font>
    <font>
      <sz val="1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1"/>
      <name val="Calibri"/>
      <family val="2"/>
    </font>
    <font>
      <b/>
      <sz val="10"/>
      <color theme="1"/>
      <name val="微软雅黑"/>
      <family val="2"/>
      <charset val="134"/>
    </font>
    <font>
      <b/>
      <sz val="10"/>
      <color theme="1"/>
      <name val="Calibri"/>
      <family val="2"/>
    </font>
    <font>
      <b/>
      <sz val="10"/>
      <name val="Calibri"/>
      <family val="2"/>
    </font>
    <font>
      <sz val="10"/>
      <color rgb="FF000000"/>
      <name val="微软雅黑"/>
      <family val="2"/>
      <charset val="134"/>
    </font>
    <font>
      <sz val="11"/>
      <color theme="1"/>
      <name val="微软雅黑"/>
      <family val="2"/>
      <charset val="134"/>
    </font>
    <font>
      <sz val="11"/>
      <color theme="1"/>
      <name val="思源黑体 CN Normal"/>
      <family val="3"/>
      <charset val="134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176" fontId="1" fillId="0" borderId="0" applyFont="0" applyFill="0" applyBorder="0" applyAlignment="0" applyProtection="0">
      <alignment vertical="center"/>
    </xf>
  </cellStyleXfs>
  <cellXfs count="80">
    <xf numFmtId="0" fontId="0" fillId="0" borderId="0" xfId="0">
      <alignment vertical="center"/>
    </xf>
    <xf numFmtId="0" fontId="4" fillId="0" borderId="0" xfId="0" applyFont="1">
      <alignment vertical="center"/>
    </xf>
    <xf numFmtId="176" fontId="4" fillId="0" borderId="0" xfId="1" applyFont="1">
      <alignment vertical="center"/>
    </xf>
    <xf numFmtId="0" fontId="5" fillId="2" borderId="1" xfId="0" applyFont="1" applyFill="1" applyBorder="1" applyAlignment="1">
      <alignment horizontal="center" vertical="center"/>
    </xf>
    <xf numFmtId="9" fontId="3" fillId="0" borderId="1" xfId="0" applyNumberFormat="1" applyFont="1" applyBorder="1">
      <alignment vertical="center"/>
    </xf>
    <xf numFmtId="0" fontId="3" fillId="0" borderId="1" xfId="0" applyFont="1" applyBorder="1">
      <alignment vertical="center"/>
    </xf>
    <xf numFmtId="0" fontId="3" fillId="0" borderId="0" xfId="0" applyFont="1">
      <alignment vertical="center"/>
    </xf>
    <xf numFmtId="0" fontId="3" fillId="3" borderId="1" xfId="0" applyFont="1" applyFill="1" applyBorder="1">
      <alignment vertical="center"/>
    </xf>
    <xf numFmtId="0" fontId="6" fillId="0" borderId="7" xfId="0" applyFont="1" applyBorder="1" applyAlignment="1">
      <alignment horizontal="center" vertical="center"/>
    </xf>
    <xf numFmtId="176" fontId="3" fillId="0" borderId="1" xfId="1" applyFont="1" applyFill="1" applyBorder="1">
      <alignment vertical="center"/>
    </xf>
    <xf numFmtId="0" fontId="8" fillId="0" borderId="1" xfId="0" applyFont="1" applyBorder="1">
      <alignment vertical="center"/>
    </xf>
    <xf numFmtId="0" fontId="4" fillId="0" borderId="1" xfId="0" applyFont="1" applyBorder="1">
      <alignment vertical="center"/>
    </xf>
    <xf numFmtId="0" fontId="3" fillId="3" borderId="2" xfId="0" applyFont="1" applyFill="1" applyBorder="1">
      <alignment vertical="center"/>
    </xf>
    <xf numFmtId="176" fontId="5" fillId="2" borderId="4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8" fillId="0" borderId="8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3" fillId="0" borderId="4" xfId="0" applyFont="1" applyBorder="1" applyAlignment="1">
      <alignment vertical="center" wrapText="1"/>
    </xf>
    <xf numFmtId="176" fontId="13" fillId="0" borderId="1" xfId="1" applyFont="1" applyBorder="1">
      <alignment vertical="center"/>
    </xf>
    <xf numFmtId="176" fontId="10" fillId="0" borderId="1" xfId="1" applyFont="1" applyBorder="1">
      <alignment vertical="center"/>
    </xf>
    <xf numFmtId="0" fontId="3" fillId="0" borderId="4" xfId="0" applyFont="1" applyBorder="1" applyAlignment="1">
      <alignment horizontal="left" vertical="center" wrapText="1"/>
    </xf>
    <xf numFmtId="176" fontId="14" fillId="0" borderId="1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176" fontId="3" fillId="0" borderId="1" xfId="0" applyNumberFormat="1" applyFont="1" applyBorder="1">
      <alignment vertical="center"/>
    </xf>
    <xf numFmtId="176" fontId="5" fillId="2" borderId="4" xfId="1" applyFont="1" applyFill="1" applyBorder="1" applyAlignment="1">
      <alignment vertical="center"/>
    </xf>
    <xf numFmtId="177" fontId="3" fillId="0" borderId="1" xfId="1" applyNumberFormat="1" applyFont="1" applyFill="1" applyBorder="1" applyAlignment="1">
      <alignment vertical="center"/>
    </xf>
    <xf numFmtId="10" fontId="3" fillId="0" borderId="1" xfId="1" applyNumberFormat="1" applyFont="1" applyFill="1" applyBorder="1" applyAlignment="1">
      <alignment vertical="center"/>
    </xf>
    <xf numFmtId="0" fontId="7" fillId="0" borderId="8" xfId="0" applyFont="1" applyBorder="1" applyAlignment="1">
      <alignment horizontal="right" vertical="center"/>
    </xf>
    <xf numFmtId="176" fontId="4" fillId="0" borderId="0" xfId="1" applyFont="1" applyAlignment="1">
      <alignment horizontal="right" vertical="center"/>
    </xf>
    <xf numFmtId="0" fontId="15" fillId="0" borderId="1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4" borderId="1" xfId="0" applyFont="1" applyFill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6" fillId="4" borderId="1" xfId="0" applyFont="1" applyFill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3" xfId="0" applyFont="1" applyBorder="1" applyAlignment="1">
      <alignment horizontal="center" vertical="center"/>
    </xf>
    <xf numFmtId="0" fontId="16" fillId="4" borderId="13" xfId="0" applyFont="1" applyFill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5" fillId="0" borderId="12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15" fillId="4" borderId="13" xfId="0" applyFont="1" applyFill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horizontal="left" vertical="center"/>
    </xf>
    <xf numFmtId="0" fontId="11" fillId="0" borderId="1" xfId="0" applyFont="1" applyBorder="1" applyAlignment="1">
      <alignment horizontal="right" vertical="center"/>
    </xf>
    <xf numFmtId="0" fontId="12" fillId="0" borderId="1" xfId="0" applyFont="1" applyBorder="1" applyAlignment="1">
      <alignment horizontal="right" vertical="center"/>
    </xf>
    <xf numFmtId="0" fontId="6" fillId="0" borderId="7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9" fillId="0" borderId="8" xfId="0" applyFont="1" applyBorder="1" applyAlignment="1">
      <alignment horizontal="center" vertical="center"/>
    </xf>
    <xf numFmtId="0" fontId="7" fillId="0" borderId="2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  <xf numFmtId="0" fontId="3" fillId="0" borderId="5" xfId="0" applyFont="1" applyBorder="1">
      <alignment vertical="center"/>
    </xf>
    <xf numFmtId="0" fontId="3" fillId="0" borderId="6" xfId="0" applyFont="1" applyBorder="1">
      <alignment vertical="center"/>
    </xf>
    <xf numFmtId="0" fontId="3" fillId="0" borderId="4" xfId="0" applyFont="1" applyBorder="1">
      <alignment vertical="center"/>
    </xf>
    <xf numFmtId="0" fontId="9" fillId="5" borderId="8" xfId="0" applyFont="1" applyFill="1" applyBorder="1" applyAlignment="1">
      <alignment horizontal="center" vertical="center"/>
    </xf>
    <xf numFmtId="0" fontId="9" fillId="5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6" fillId="0" borderId="12" xfId="0" applyFont="1" applyBorder="1" applyAlignment="1">
      <alignment horizontal="center" vertical="center"/>
    </xf>
    <xf numFmtId="0" fontId="16" fillId="0" borderId="14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/>
    </xf>
    <xf numFmtId="0" fontId="16" fillId="0" borderId="9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16" fillId="0" borderId="11" xfId="0" applyFont="1" applyBorder="1" applyAlignment="1">
      <alignment horizontal="center" vertical="center"/>
    </xf>
    <xf numFmtId="0" fontId="15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horizontal="center" vertical="center"/>
    </xf>
    <xf numFmtId="0" fontId="15" fillId="0" borderId="19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</cellXfs>
  <cellStyles count="2">
    <cellStyle name="常规" xfId="0" builtinId="0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511A6-CB2D-416E-8546-CB87947D7032}">
  <dimension ref="A1:K45"/>
  <sheetViews>
    <sheetView tabSelected="1" zoomScaleNormal="69" workbookViewId="0">
      <pane xSplit="3" ySplit="8" topLeftCell="D21" activePane="bottomRight" state="frozen"/>
      <selection pane="topRight" activeCell="D1" sqref="D1"/>
      <selection pane="bottomLeft" activeCell="A3" sqref="A3"/>
      <selection pane="bottomRight" activeCell="I33" sqref="I33"/>
    </sheetView>
  </sheetViews>
  <sheetFormatPr baseColWidth="10" defaultColWidth="8.6640625" defaultRowHeight="14"/>
  <cols>
    <col min="1" max="1" width="14.83203125" style="1" customWidth="1"/>
    <col min="2" max="2" width="35.1640625" style="1" customWidth="1"/>
    <col min="3" max="3" width="75.5" style="1" customWidth="1"/>
    <col min="4" max="4" width="8" style="1" customWidth="1"/>
    <col min="5" max="5" width="12.33203125" style="2" customWidth="1"/>
    <col min="6" max="6" width="12.33203125" style="32" customWidth="1"/>
    <col min="7" max="10" width="12.33203125" style="2" customWidth="1"/>
    <col min="11" max="11" width="56.5" style="1" customWidth="1"/>
    <col min="12" max="16384" width="8.6640625" style="1"/>
  </cols>
  <sheetData>
    <row r="1" spans="1:11" ht="42" customHeight="1">
      <c r="A1" s="50" t="s">
        <v>25</v>
      </c>
      <c r="B1" s="50"/>
      <c r="C1" s="50"/>
      <c r="D1" s="50"/>
      <c r="E1" s="50"/>
      <c r="F1" s="50"/>
      <c r="G1" s="50"/>
      <c r="H1" s="50"/>
      <c r="I1" s="50"/>
      <c r="J1" s="50"/>
      <c r="K1" s="50"/>
    </row>
    <row r="2" spans="1:11" ht="20" customHeight="1">
      <c r="A2" s="55" t="s">
        <v>13</v>
      </c>
      <c r="B2" s="56"/>
      <c r="C2" s="56"/>
      <c r="D2" s="56"/>
      <c r="E2" s="56"/>
      <c r="F2" s="56"/>
      <c r="G2" s="56"/>
      <c r="H2" s="56"/>
      <c r="I2" s="56"/>
      <c r="J2" s="56"/>
      <c r="K2" s="57"/>
    </row>
    <row r="3" spans="1:11" ht="17.5" customHeight="1">
      <c r="A3" s="55" t="s">
        <v>14</v>
      </c>
      <c r="B3" s="56"/>
      <c r="C3" s="56"/>
      <c r="D3" s="56"/>
      <c r="E3" s="56"/>
      <c r="F3" s="56"/>
      <c r="G3" s="56"/>
      <c r="H3" s="56"/>
      <c r="I3" s="56"/>
      <c r="J3" s="56"/>
      <c r="K3" s="57"/>
    </row>
    <row r="4" spans="1:11" ht="17.5" customHeight="1">
      <c r="A4" s="15" t="s">
        <v>15</v>
      </c>
      <c r="B4" s="16" t="s">
        <v>36</v>
      </c>
      <c r="C4" s="16" t="s">
        <v>144</v>
      </c>
      <c r="D4" s="17"/>
      <c r="E4" s="17"/>
      <c r="F4" s="31"/>
      <c r="G4" s="17"/>
      <c r="H4" s="17"/>
      <c r="I4" s="17"/>
      <c r="J4" s="17"/>
      <c r="K4" s="18"/>
    </row>
    <row r="5" spans="1:11" ht="17.5" customHeight="1">
      <c r="A5" s="19" t="s">
        <v>37</v>
      </c>
      <c r="B5" s="19" t="s">
        <v>42</v>
      </c>
      <c r="C5" s="19"/>
      <c r="D5" s="20"/>
      <c r="E5" s="17"/>
      <c r="F5" s="31"/>
      <c r="G5" s="17"/>
      <c r="H5" s="17"/>
      <c r="I5" s="17"/>
      <c r="J5" s="17"/>
      <c r="K5" s="18"/>
    </row>
    <row r="6" spans="1:11" ht="42" customHeight="1">
      <c r="A6" s="8"/>
      <c r="B6" s="8"/>
      <c r="C6" s="8"/>
      <c r="D6" s="8"/>
      <c r="E6" s="54" t="s">
        <v>44</v>
      </c>
      <c r="F6" s="54"/>
      <c r="G6" s="54"/>
      <c r="H6" s="54"/>
      <c r="I6" s="54"/>
      <c r="J6" s="66"/>
      <c r="K6" s="14"/>
    </row>
    <row r="7" spans="1:11" ht="42" customHeight="1">
      <c r="A7" s="8"/>
      <c r="B7" s="8"/>
      <c r="C7" s="8"/>
      <c r="D7" s="8"/>
      <c r="E7" s="61" t="s">
        <v>139</v>
      </c>
      <c r="F7" s="61"/>
      <c r="G7" s="62"/>
      <c r="H7" s="63" t="s">
        <v>143</v>
      </c>
      <c r="I7" s="64"/>
      <c r="J7" s="65"/>
      <c r="K7" s="14"/>
    </row>
    <row r="8" spans="1:11" ht="16">
      <c r="A8" s="52" t="s">
        <v>3</v>
      </c>
      <c r="B8" s="53"/>
      <c r="C8" s="3" t="s">
        <v>34</v>
      </c>
      <c r="D8" s="3" t="s">
        <v>1</v>
      </c>
      <c r="E8" s="13" t="s">
        <v>0</v>
      </c>
      <c r="F8" s="28" t="s">
        <v>7</v>
      </c>
      <c r="G8" s="13" t="s">
        <v>8</v>
      </c>
      <c r="H8" s="13" t="s">
        <v>140</v>
      </c>
      <c r="I8" s="13" t="s">
        <v>141</v>
      </c>
      <c r="J8" s="13" t="s">
        <v>142</v>
      </c>
      <c r="K8" s="3" t="s">
        <v>22</v>
      </c>
    </row>
    <row r="9" spans="1:11" ht="16">
      <c r="A9" s="51" t="s">
        <v>24</v>
      </c>
      <c r="B9" s="7" t="s">
        <v>26</v>
      </c>
      <c r="C9" s="7" t="s">
        <v>45</v>
      </c>
      <c r="D9" s="12" t="s">
        <v>23</v>
      </c>
      <c r="E9" s="25">
        <v>1608</v>
      </c>
      <c r="F9" s="29">
        <v>47</v>
      </c>
      <c r="G9" s="9">
        <f>E9*F9</f>
        <v>75576</v>
      </c>
      <c r="H9" s="25">
        <v>1608</v>
      </c>
      <c r="I9" s="29">
        <v>47</v>
      </c>
      <c r="J9" s="9">
        <f>H9*I9</f>
        <v>75576</v>
      </c>
      <c r="K9" s="5"/>
    </row>
    <row r="10" spans="1:11" ht="16">
      <c r="A10" s="51"/>
      <c r="B10" s="7" t="s">
        <v>38</v>
      </c>
      <c r="C10" s="7" t="s">
        <v>59</v>
      </c>
      <c r="D10" s="7" t="s">
        <v>19</v>
      </c>
      <c r="E10" s="27">
        <v>198</v>
      </c>
      <c r="F10" s="29">
        <v>93</v>
      </c>
      <c r="G10" s="9">
        <f t="shared" ref="G10:G29" si="0">E10*F10</f>
        <v>18414</v>
      </c>
      <c r="H10" s="27">
        <v>178</v>
      </c>
      <c r="I10" s="29">
        <v>93</v>
      </c>
      <c r="J10" s="9">
        <f t="shared" ref="J10:J31" si="1">H10*I10</f>
        <v>16554</v>
      </c>
      <c r="K10" s="5"/>
    </row>
    <row r="11" spans="1:11" ht="16">
      <c r="A11" s="51"/>
      <c r="B11" s="7" t="s">
        <v>39</v>
      </c>
      <c r="C11" s="7" t="s">
        <v>60</v>
      </c>
      <c r="D11" s="7" t="s">
        <v>19</v>
      </c>
      <c r="E11" s="27">
        <v>399</v>
      </c>
      <c r="F11" s="29">
        <v>93</v>
      </c>
      <c r="G11" s="9">
        <f t="shared" si="0"/>
        <v>37107</v>
      </c>
      <c r="H11" s="27">
        <v>299</v>
      </c>
      <c r="I11" s="29">
        <v>93</v>
      </c>
      <c r="J11" s="9">
        <f t="shared" si="1"/>
        <v>27807</v>
      </c>
      <c r="K11" s="5"/>
    </row>
    <row r="12" spans="1:11" ht="16">
      <c r="A12" s="51"/>
      <c r="B12" s="7" t="s">
        <v>40</v>
      </c>
      <c r="C12" s="7" t="s">
        <v>61</v>
      </c>
      <c r="D12" s="7" t="s">
        <v>19</v>
      </c>
      <c r="E12" s="27">
        <v>100</v>
      </c>
      <c r="F12" s="29">
        <v>93</v>
      </c>
      <c r="G12" s="9">
        <f t="shared" si="0"/>
        <v>9300</v>
      </c>
      <c r="H12" s="27">
        <v>0</v>
      </c>
      <c r="I12" s="29">
        <v>93</v>
      </c>
      <c r="J12" s="9">
        <f t="shared" si="1"/>
        <v>0</v>
      </c>
      <c r="K12" s="5"/>
    </row>
    <row r="13" spans="1:11" ht="16">
      <c r="A13" s="51"/>
      <c r="B13" s="5" t="s">
        <v>18</v>
      </c>
      <c r="C13" s="5" t="s">
        <v>62</v>
      </c>
      <c r="D13" s="5" t="s">
        <v>19</v>
      </c>
      <c r="E13" s="27">
        <v>10113</v>
      </c>
      <c r="F13" s="29">
        <v>1</v>
      </c>
      <c r="G13" s="9">
        <f t="shared" si="0"/>
        <v>10113</v>
      </c>
      <c r="H13" s="27">
        <v>10113</v>
      </c>
      <c r="I13" s="29">
        <v>1</v>
      </c>
      <c r="J13" s="9">
        <f t="shared" si="1"/>
        <v>10113</v>
      </c>
      <c r="K13" s="5" t="s">
        <v>132</v>
      </c>
    </row>
    <row r="14" spans="1:11" ht="17">
      <c r="A14" s="24" t="s">
        <v>41</v>
      </c>
      <c r="B14" s="7" t="s">
        <v>47</v>
      </c>
      <c r="C14" s="7" t="s">
        <v>51</v>
      </c>
      <c r="D14" s="7" t="s">
        <v>48</v>
      </c>
      <c r="E14" s="27">
        <v>250</v>
      </c>
      <c r="F14" s="29">
        <v>5</v>
      </c>
      <c r="G14" s="9">
        <f t="shared" si="0"/>
        <v>1250</v>
      </c>
      <c r="H14" s="27">
        <v>250</v>
      </c>
      <c r="I14" s="29">
        <v>5</v>
      </c>
      <c r="J14" s="9">
        <f t="shared" si="1"/>
        <v>1250</v>
      </c>
      <c r="K14" s="5"/>
    </row>
    <row r="15" spans="1:11" ht="17">
      <c r="A15" s="24" t="s">
        <v>41</v>
      </c>
      <c r="B15" s="7" t="s">
        <v>49</v>
      </c>
      <c r="C15" s="7" t="s">
        <v>52</v>
      </c>
      <c r="D15" s="7" t="s">
        <v>48</v>
      </c>
      <c r="E15" s="27">
        <v>600</v>
      </c>
      <c r="F15" s="29">
        <v>5</v>
      </c>
      <c r="G15" s="9">
        <f t="shared" si="0"/>
        <v>3000</v>
      </c>
      <c r="H15" s="27">
        <v>600</v>
      </c>
      <c r="I15" s="29">
        <v>5</v>
      </c>
      <c r="J15" s="9">
        <f t="shared" si="1"/>
        <v>3000</v>
      </c>
      <c r="K15" s="5"/>
    </row>
    <row r="16" spans="1:11" ht="17">
      <c r="A16" s="24" t="s">
        <v>41</v>
      </c>
      <c r="B16" s="7" t="s">
        <v>50</v>
      </c>
      <c r="C16" s="7" t="s">
        <v>52</v>
      </c>
      <c r="D16" s="7" t="s">
        <v>48</v>
      </c>
      <c r="E16" s="27">
        <v>400</v>
      </c>
      <c r="F16" s="29">
        <v>5</v>
      </c>
      <c r="G16" s="9">
        <f t="shared" si="0"/>
        <v>2000</v>
      </c>
      <c r="H16" s="27">
        <v>400</v>
      </c>
      <c r="I16" s="29">
        <v>5</v>
      </c>
      <c r="J16" s="9">
        <f t="shared" si="1"/>
        <v>2000</v>
      </c>
      <c r="K16" s="5"/>
    </row>
    <row r="17" spans="1:11" ht="17">
      <c r="A17" s="24" t="s">
        <v>41</v>
      </c>
      <c r="B17" s="7" t="s">
        <v>53</v>
      </c>
      <c r="C17" s="7" t="s">
        <v>54</v>
      </c>
      <c r="D17" s="7" t="s">
        <v>48</v>
      </c>
      <c r="E17" s="27">
        <v>1200</v>
      </c>
      <c r="F17" s="29">
        <v>3</v>
      </c>
      <c r="G17" s="9">
        <f t="shared" si="0"/>
        <v>3600</v>
      </c>
      <c r="H17" s="27">
        <v>1200</v>
      </c>
      <c r="I17" s="29">
        <v>3</v>
      </c>
      <c r="J17" s="9">
        <f t="shared" si="1"/>
        <v>3600</v>
      </c>
      <c r="K17" s="5"/>
    </row>
    <row r="18" spans="1:11" ht="17">
      <c r="A18" s="24" t="s">
        <v>41</v>
      </c>
      <c r="B18" s="7" t="s">
        <v>145</v>
      </c>
      <c r="C18" s="7" t="s">
        <v>54</v>
      </c>
      <c r="D18" s="7" t="s">
        <v>48</v>
      </c>
      <c r="E18" s="27"/>
      <c r="F18" s="29"/>
      <c r="G18" s="9"/>
      <c r="H18" s="27">
        <v>4600</v>
      </c>
      <c r="I18" s="29">
        <v>3</v>
      </c>
      <c r="J18" s="9">
        <f t="shared" si="1"/>
        <v>13800</v>
      </c>
      <c r="K18" s="5"/>
    </row>
    <row r="19" spans="1:11" ht="17">
      <c r="A19" s="21" t="s">
        <v>27</v>
      </c>
      <c r="B19" s="10" t="s">
        <v>28</v>
      </c>
      <c r="C19" s="10" t="s">
        <v>138</v>
      </c>
      <c r="D19" s="5" t="s">
        <v>58</v>
      </c>
      <c r="E19" s="27">
        <v>1000</v>
      </c>
      <c r="F19" s="29">
        <v>4</v>
      </c>
      <c r="G19" s="9">
        <f t="shared" si="0"/>
        <v>4000</v>
      </c>
      <c r="H19" s="27">
        <v>1000</v>
      </c>
      <c r="I19" s="29">
        <v>4</v>
      </c>
      <c r="J19" s="9">
        <f t="shared" si="1"/>
        <v>4000</v>
      </c>
      <c r="K19" s="5"/>
    </row>
    <row r="20" spans="1:11" ht="16">
      <c r="A20" s="5" t="s">
        <v>29</v>
      </c>
      <c r="B20" s="5" t="s">
        <v>111</v>
      </c>
      <c r="C20" s="5" t="s">
        <v>120</v>
      </c>
      <c r="D20" s="5" t="s">
        <v>113</v>
      </c>
      <c r="E20" s="27">
        <v>400</v>
      </c>
      <c r="F20" s="29">
        <v>20</v>
      </c>
      <c r="G20" s="9">
        <f t="shared" si="0"/>
        <v>8000</v>
      </c>
      <c r="H20" s="27">
        <v>400</v>
      </c>
      <c r="I20" s="29">
        <v>0</v>
      </c>
      <c r="J20" s="9">
        <f t="shared" si="1"/>
        <v>0</v>
      </c>
      <c r="K20" s="5"/>
    </row>
    <row r="21" spans="1:11" ht="16">
      <c r="A21" s="5" t="s">
        <v>29</v>
      </c>
      <c r="B21" s="5" t="s">
        <v>112</v>
      </c>
      <c r="C21" s="5" t="s">
        <v>119</v>
      </c>
      <c r="D21" s="5" t="s">
        <v>113</v>
      </c>
      <c r="E21" s="27">
        <v>300</v>
      </c>
      <c r="F21" s="29">
        <v>20</v>
      </c>
      <c r="G21" s="9">
        <f t="shared" ref="G21" si="2">E21*F21</f>
        <v>6000</v>
      </c>
      <c r="H21" s="27">
        <v>300</v>
      </c>
      <c r="I21" s="29">
        <v>0</v>
      </c>
      <c r="J21" s="9">
        <f t="shared" si="1"/>
        <v>0</v>
      </c>
      <c r="K21" s="5"/>
    </row>
    <row r="22" spans="1:11" ht="16">
      <c r="A22" s="5" t="s">
        <v>30</v>
      </c>
      <c r="B22" s="5"/>
      <c r="C22" s="5" t="s">
        <v>46</v>
      </c>
      <c r="D22" s="5" t="s">
        <v>2</v>
      </c>
      <c r="E22" s="27">
        <v>68</v>
      </c>
      <c r="F22" s="29">
        <v>93</v>
      </c>
      <c r="G22" s="9">
        <f t="shared" si="0"/>
        <v>6324</v>
      </c>
      <c r="H22" s="27">
        <v>68</v>
      </c>
      <c r="I22" s="29">
        <v>93</v>
      </c>
      <c r="J22" s="9">
        <f t="shared" si="1"/>
        <v>6324</v>
      </c>
      <c r="K22" s="5"/>
    </row>
    <row r="23" spans="1:11" ht="16">
      <c r="A23" s="5" t="s">
        <v>103</v>
      </c>
      <c r="B23" s="5"/>
      <c r="C23" s="5" t="s">
        <v>118</v>
      </c>
      <c r="D23" s="5" t="s">
        <v>4</v>
      </c>
      <c r="E23" s="27">
        <v>3500</v>
      </c>
      <c r="F23" s="29">
        <v>2</v>
      </c>
      <c r="G23" s="9">
        <f t="shared" si="0"/>
        <v>7000</v>
      </c>
      <c r="H23" s="27">
        <v>3500</v>
      </c>
      <c r="I23" s="29">
        <v>2</v>
      </c>
      <c r="J23" s="9">
        <f t="shared" si="1"/>
        <v>7000</v>
      </c>
      <c r="K23" s="5"/>
    </row>
    <row r="24" spans="1:11" ht="16">
      <c r="A24" s="5" t="s">
        <v>103</v>
      </c>
      <c r="B24" s="5"/>
      <c r="C24" s="5" t="s">
        <v>115</v>
      </c>
      <c r="D24" s="5" t="s">
        <v>4</v>
      </c>
      <c r="E24" s="27">
        <v>2000</v>
      </c>
      <c r="F24" s="29">
        <v>1</v>
      </c>
      <c r="G24" s="9">
        <f t="shared" ref="G24:G25" si="3">E24*F24</f>
        <v>2000</v>
      </c>
      <c r="H24" s="27">
        <v>2000</v>
      </c>
      <c r="I24" s="29">
        <v>0</v>
      </c>
      <c r="J24" s="9">
        <f t="shared" si="1"/>
        <v>0</v>
      </c>
      <c r="K24" s="5"/>
    </row>
    <row r="25" spans="1:11" ht="16">
      <c r="A25" s="5" t="s">
        <v>104</v>
      </c>
      <c r="B25" s="5"/>
      <c r="C25" s="5" t="s">
        <v>114</v>
      </c>
      <c r="D25" s="5" t="s">
        <v>4</v>
      </c>
      <c r="E25" s="27">
        <v>3500</v>
      </c>
      <c r="F25" s="29">
        <v>2</v>
      </c>
      <c r="G25" s="9">
        <f t="shared" si="3"/>
        <v>7000</v>
      </c>
      <c r="H25" s="27">
        <v>3500</v>
      </c>
      <c r="I25" s="29">
        <v>2</v>
      </c>
      <c r="J25" s="9">
        <f t="shared" si="1"/>
        <v>7000</v>
      </c>
      <c r="K25" s="5"/>
    </row>
    <row r="26" spans="1:11" ht="16">
      <c r="A26" s="5" t="s">
        <v>104</v>
      </c>
      <c r="B26" s="5"/>
      <c r="C26" s="5" t="s">
        <v>115</v>
      </c>
      <c r="D26" s="5" t="s">
        <v>4</v>
      </c>
      <c r="E26" s="27">
        <v>2000</v>
      </c>
      <c r="F26" s="29">
        <v>1</v>
      </c>
      <c r="G26" s="9">
        <f t="shared" si="0"/>
        <v>2000</v>
      </c>
      <c r="H26" s="27">
        <v>2000</v>
      </c>
      <c r="I26" s="29">
        <v>0</v>
      </c>
      <c r="J26" s="9">
        <f t="shared" si="1"/>
        <v>0</v>
      </c>
      <c r="K26" s="5"/>
    </row>
    <row r="27" spans="1:11" ht="16">
      <c r="A27" s="5" t="s">
        <v>116</v>
      </c>
      <c r="B27" s="5"/>
      <c r="C27" s="5" t="s">
        <v>117</v>
      </c>
      <c r="D27" s="5" t="s">
        <v>106</v>
      </c>
      <c r="E27" s="27">
        <v>1500</v>
      </c>
      <c r="F27" s="29">
        <v>0</v>
      </c>
      <c r="G27" s="9">
        <f t="shared" si="0"/>
        <v>0</v>
      </c>
      <c r="H27" s="27">
        <v>1500</v>
      </c>
      <c r="I27" s="29">
        <v>0</v>
      </c>
      <c r="J27" s="9">
        <f t="shared" si="1"/>
        <v>0</v>
      </c>
      <c r="K27" s="5" t="s">
        <v>136</v>
      </c>
    </row>
    <row r="28" spans="1:11" ht="16">
      <c r="A28" s="5" t="s">
        <v>105</v>
      </c>
      <c r="B28" s="5"/>
      <c r="C28" s="5" t="s">
        <v>135</v>
      </c>
      <c r="D28" s="5" t="s">
        <v>110</v>
      </c>
      <c r="E28" s="27">
        <v>3000</v>
      </c>
      <c r="F28" s="29">
        <v>0</v>
      </c>
      <c r="G28" s="9">
        <f t="shared" si="0"/>
        <v>0</v>
      </c>
      <c r="H28" s="27">
        <v>3000</v>
      </c>
      <c r="I28" s="29">
        <v>0</v>
      </c>
      <c r="J28" s="9">
        <f t="shared" si="1"/>
        <v>0</v>
      </c>
      <c r="K28" s="5" t="s">
        <v>137</v>
      </c>
    </row>
    <row r="29" spans="1:11" ht="16">
      <c r="A29" s="58" t="s">
        <v>20</v>
      </c>
      <c r="B29" s="5" t="s">
        <v>5</v>
      </c>
      <c r="C29" s="10"/>
      <c r="D29" s="5" t="s">
        <v>4</v>
      </c>
      <c r="E29" s="27">
        <v>0</v>
      </c>
      <c r="F29" s="29">
        <v>4</v>
      </c>
      <c r="G29" s="9">
        <f t="shared" si="0"/>
        <v>0</v>
      </c>
      <c r="H29" s="27">
        <v>0</v>
      </c>
      <c r="I29" s="29">
        <v>4</v>
      </c>
      <c r="J29" s="9">
        <f t="shared" si="1"/>
        <v>0</v>
      </c>
      <c r="K29" s="5" t="s">
        <v>12</v>
      </c>
    </row>
    <row r="30" spans="1:11" ht="16">
      <c r="A30" s="59"/>
      <c r="B30" s="5" t="s">
        <v>55</v>
      </c>
      <c r="C30" s="5" t="s">
        <v>57</v>
      </c>
      <c r="D30" s="5" t="s">
        <v>4</v>
      </c>
      <c r="E30" s="27">
        <v>600</v>
      </c>
      <c r="F30" s="29">
        <v>10</v>
      </c>
      <c r="G30" s="9">
        <f t="shared" ref="G30" si="4">E30*F30</f>
        <v>6000</v>
      </c>
      <c r="H30" s="27">
        <v>600</v>
      </c>
      <c r="I30" s="29">
        <v>10</v>
      </c>
      <c r="J30" s="9">
        <f t="shared" si="1"/>
        <v>6000</v>
      </c>
      <c r="K30" s="5" t="s">
        <v>12</v>
      </c>
    </row>
    <row r="31" spans="1:11" ht="16">
      <c r="A31" s="60" t="s">
        <v>21</v>
      </c>
      <c r="B31" s="5" t="s">
        <v>101</v>
      </c>
      <c r="C31" s="5" t="s">
        <v>102</v>
      </c>
      <c r="D31" s="5" t="s">
        <v>151</v>
      </c>
      <c r="E31" s="27">
        <v>14995</v>
      </c>
      <c r="F31" s="29">
        <v>1</v>
      </c>
      <c r="G31" s="9">
        <f>E31*F31</f>
        <v>14995</v>
      </c>
      <c r="H31" s="27">
        <v>11410</v>
      </c>
      <c r="I31" s="29">
        <v>1</v>
      </c>
      <c r="J31" s="9">
        <f t="shared" si="1"/>
        <v>11410</v>
      </c>
      <c r="K31" s="5" t="s">
        <v>102</v>
      </c>
    </row>
    <row r="32" spans="1:11" ht="16">
      <c r="A32" s="58"/>
      <c r="B32" s="5" t="s">
        <v>33</v>
      </c>
      <c r="C32" s="5"/>
      <c r="D32" s="5"/>
      <c r="E32" s="9"/>
      <c r="F32" s="29"/>
      <c r="G32" s="9">
        <f t="shared" ref="G32:G33" si="5">E32*F32</f>
        <v>0</v>
      </c>
      <c r="H32" s="9"/>
      <c r="I32" s="9"/>
      <c r="J32" s="9"/>
      <c r="K32" s="5"/>
    </row>
    <row r="33" spans="1:11" ht="16">
      <c r="A33" s="59"/>
      <c r="B33" s="5" t="s">
        <v>33</v>
      </c>
      <c r="C33" s="5"/>
      <c r="D33" s="5"/>
      <c r="E33" s="9"/>
      <c r="F33" s="29"/>
      <c r="G33" s="9">
        <f t="shared" si="5"/>
        <v>0</v>
      </c>
      <c r="H33" s="9"/>
      <c r="I33" s="9"/>
      <c r="J33" s="9"/>
      <c r="K33" s="5"/>
    </row>
    <row r="34" spans="1:11" ht="16">
      <c r="A34" s="5" t="s">
        <v>31</v>
      </c>
      <c r="B34" s="5" t="s">
        <v>32</v>
      </c>
      <c r="C34" s="5" t="s">
        <v>43</v>
      </c>
      <c r="D34" s="5"/>
      <c r="E34" s="9">
        <f>SUM(G9:G17)</f>
        <v>160360</v>
      </c>
      <c r="F34" s="30">
        <v>0.05</v>
      </c>
      <c r="G34" s="9">
        <f>E34*F34</f>
        <v>8018</v>
      </c>
      <c r="H34" s="9">
        <f>SUM(J9:J18)</f>
        <v>153700</v>
      </c>
      <c r="I34" s="30">
        <v>0.05</v>
      </c>
      <c r="J34" s="9">
        <f>H34*I34</f>
        <v>7685</v>
      </c>
      <c r="K34" s="5"/>
    </row>
    <row r="35" spans="1:11" ht="16">
      <c r="A35" s="5" t="s">
        <v>31</v>
      </c>
      <c r="B35" s="5" t="s">
        <v>32</v>
      </c>
      <c r="C35" s="5" t="s">
        <v>56</v>
      </c>
      <c r="D35" s="5"/>
      <c r="E35" s="9">
        <f>SUM(G19:G33)</f>
        <v>63319</v>
      </c>
      <c r="F35" s="30">
        <v>0.06</v>
      </c>
      <c r="G35" s="9">
        <f>E35*F35</f>
        <v>3799.14</v>
      </c>
      <c r="H35" s="9">
        <f>SUM(J19:J33)</f>
        <v>41734</v>
      </c>
      <c r="I35" s="30">
        <v>0.06</v>
      </c>
      <c r="J35" s="9">
        <f>H35*I35</f>
        <v>2504.04</v>
      </c>
      <c r="K35" s="5"/>
    </row>
    <row r="36" spans="1:11" ht="16">
      <c r="A36" s="46" t="s">
        <v>6</v>
      </c>
      <c r="B36" s="4" t="s">
        <v>5</v>
      </c>
      <c r="C36" s="5" t="s">
        <v>16</v>
      </c>
      <c r="D36" s="5" t="s">
        <v>4</v>
      </c>
      <c r="E36" s="9">
        <v>400</v>
      </c>
      <c r="F36" s="29">
        <v>4</v>
      </c>
      <c r="G36" s="9">
        <f>E36*F36</f>
        <v>1600</v>
      </c>
      <c r="H36" s="9">
        <v>400</v>
      </c>
      <c r="I36" s="29">
        <v>4</v>
      </c>
      <c r="J36" s="9">
        <f>H36*I36</f>
        <v>1600</v>
      </c>
      <c r="K36" s="5" t="s">
        <v>17</v>
      </c>
    </row>
    <row r="37" spans="1:11" ht="16">
      <c r="A37" s="47"/>
      <c r="B37" s="4" t="s">
        <v>109</v>
      </c>
      <c r="C37" s="5" t="s">
        <v>16</v>
      </c>
      <c r="D37" s="5" t="s">
        <v>4</v>
      </c>
      <c r="E37" s="9">
        <v>400</v>
      </c>
      <c r="F37" s="29">
        <v>6</v>
      </c>
      <c r="G37" s="9">
        <f t="shared" ref="G37" si="6">E37*F37</f>
        <v>2400</v>
      </c>
      <c r="H37" s="9">
        <v>400</v>
      </c>
      <c r="I37" s="29">
        <v>6</v>
      </c>
      <c r="J37" s="9">
        <f t="shared" ref="J37" si="7">H37*I37</f>
        <v>2400</v>
      </c>
      <c r="K37" s="5" t="s">
        <v>17</v>
      </c>
    </row>
    <row r="38" spans="1:11" ht="25.5" customHeight="1">
      <c r="A38" s="48" t="s">
        <v>11</v>
      </c>
      <c r="B38" s="48"/>
      <c r="C38" s="48"/>
      <c r="D38" s="48"/>
      <c r="E38" s="48"/>
      <c r="F38" s="48"/>
      <c r="G38" s="22">
        <f>SUM(G9:G37)</f>
        <v>239496.14</v>
      </c>
      <c r="H38" s="22"/>
      <c r="I38" s="22"/>
      <c r="J38" s="22">
        <f>SUM(J9:J37)</f>
        <v>209623.04000000001</v>
      </c>
      <c r="K38" s="11"/>
    </row>
    <row r="39" spans="1:11" ht="29" customHeight="1">
      <c r="A39" s="48" t="s">
        <v>9</v>
      </c>
      <c r="B39" s="49"/>
      <c r="C39" s="49"/>
      <c r="D39" s="49"/>
      <c r="E39" s="49"/>
      <c r="F39" s="49"/>
      <c r="G39" s="23">
        <f>G38*0.06</f>
        <v>14369.768400000001</v>
      </c>
      <c r="H39" s="23"/>
      <c r="I39" s="23"/>
      <c r="J39" s="23">
        <f>J38*0.06</f>
        <v>12577.3824</v>
      </c>
      <c r="K39" s="5" t="s">
        <v>35</v>
      </c>
    </row>
    <row r="40" spans="1:11" ht="28.5" customHeight="1">
      <c r="A40" s="48" t="s">
        <v>10</v>
      </c>
      <c r="B40" s="48"/>
      <c r="C40" s="48"/>
      <c r="D40" s="48"/>
      <c r="E40" s="48"/>
      <c r="F40" s="48"/>
      <c r="G40" s="23">
        <f>G38+G39</f>
        <v>253865.90840000001</v>
      </c>
      <c r="H40" s="23"/>
      <c r="I40" s="23"/>
      <c r="J40" s="23">
        <f>J38+J39</f>
        <v>222200.42240000001</v>
      </c>
      <c r="K40" s="11"/>
    </row>
    <row r="41" spans="1:11" ht="16">
      <c r="A41" s="6"/>
    </row>
    <row r="42" spans="1:11" ht="16">
      <c r="A42" s="6"/>
      <c r="B42" s="6"/>
    </row>
    <row r="43" spans="1:11" ht="16">
      <c r="A43" s="6"/>
    </row>
    <row r="44" spans="1:11" ht="16">
      <c r="B44" s="6"/>
    </row>
    <row r="45" spans="1:11" ht="16">
      <c r="A45" s="6"/>
      <c r="C45" s="6"/>
    </row>
  </sheetData>
  <mergeCells count="14">
    <mergeCell ref="A40:F40"/>
    <mergeCell ref="A1:K1"/>
    <mergeCell ref="A2:K2"/>
    <mergeCell ref="A3:K3"/>
    <mergeCell ref="A8:B8"/>
    <mergeCell ref="A9:A13"/>
    <mergeCell ref="A29:A30"/>
    <mergeCell ref="A31:A33"/>
    <mergeCell ref="A36:A37"/>
    <mergeCell ref="A38:F38"/>
    <mergeCell ref="A39:F39"/>
    <mergeCell ref="E7:G7"/>
    <mergeCell ref="H7:J7"/>
    <mergeCell ref="E6:J6"/>
  </mergeCells>
  <phoneticPr fontId="2" type="noConversion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4F1EF3-A839-DC47-BA22-41FD0A2EC73D}">
  <dimension ref="B1:L31"/>
  <sheetViews>
    <sheetView workbookViewId="0">
      <selection activeCell="P11" sqref="P11"/>
    </sheetView>
  </sheetViews>
  <sheetFormatPr baseColWidth="10" defaultColWidth="10.83203125" defaultRowHeight="20" customHeight="1"/>
  <cols>
    <col min="1" max="2" width="10.83203125" style="26"/>
    <col min="3" max="3" width="15" style="26" customWidth="1"/>
    <col min="4" max="4" width="14.83203125" style="26" customWidth="1"/>
    <col min="5" max="5" width="13.33203125" style="26" customWidth="1"/>
    <col min="6" max="6" width="13.6640625" style="26" customWidth="1"/>
    <col min="7" max="16384" width="10.83203125" style="26"/>
  </cols>
  <sheetData>
    <row r="1" spans="2:12" ht="20" customHeight="1">
      <c r="B1" s="77" t="s">
        <v>149</v>
      </c>
      <c r="C1" s="78"/>
      <c r="D1" s="78"/>
      <c r="E1" s="78"/>
      <c r="F1" s="78"/>
      <c r="G1" s="79"/>
      <c r="H1" s="70" t="s">
        <v>150</v>
      </c>
      <c r="I1" s="71"/>
      <c r="J1" s="71"/>
      <c r="K1" s="71"/>
      <c r="L1" s="72"/>
    </row>
    <row r="2" spans="2:12" ht="20" customHeight="1">
      <c r="B2" s="42" t="s">
        <v>65</v>
      </c>
      <c r="C2" s="33" t="s">
        <v>64</v>
      </c>
      <c r="D2" s="33" t="s">
        <v>98</v>
      </c>
      <c r="E2" s="33" t="s">
        <v>7</v>
      </c>
      <c r="F2" s="33" t="s">
        <v>66</v>
      </c>
      <c r="G2" s="43" t="s">
        <v>8</v>
      </c>
      <c r="H2" s="38" t="s">
        <v>64</v>
      </c>
      <c r="I2" s="36" t="s">
        <v>98</v>
      </c>
      <c r="J2" s="36" t="s">
        <v>7</v>
      </c>
      <c r="K2" s="36" t="s">
        <v>66</v>
      </c>
      <c r="L2" s="39" t="s">
        <v>8</v>
      </c>
    </row>
    <row r="3" spans="2:12" ht="20" customHeight="1">
      <c r="B3" s="42">
        <v>1</v>
      </c>
      <c r="C3" s="76" t="s">
        <v>69</v>
      </c>
      <c r="D3" s="33" t="s">
        <v>63</v>
      </c>
      <c r="E3" s="33">
        <v>4</v>
      </c>
      <c r="F3" s="33">
        <v>150</v>
      </c>
      <c r="G3" s="43">
        <f>E3*F3</f>
        <v>600</v>
      </c>
      <c r="H3" s="67" t="s">
        <v>69</v>
      </c>
      <c r="I3" s="36" t="s">
        <v>63</v>
      </c>
      <c r="J3" s="36">
        <v>4</v>
      </c>
      <c r="K3" s="36">
        <v>150</v>
      </c>
      <c r="L3" s="39">
        <f>J3*K3</f>
        <v>600</v>
      </c>
    </row>
    <row r="4" spans="2:12" ht="20" customHeight="1">
      <c r="B4" s="42">
        <v>2</v>
      </c>
      <c r="C4" s="76"/>
      <c r="D4" s="33" t="s">
        <v>67</v>
      </c>
      <c r="E4" s="33">
        <v>4</v>
      </c>
      <c r="F4" s="33">
        <v>10</v>
      </c>
      <c r="G4" s="43">
        <f t="shared" ref="G4:G30" si="0">E4*F4</f>
        <v>40</v>
      </c>
      <c r="H4" s="67"/>
      <c r="I4" s="36" t="s">
        <v>67</v>
      </c>
      <c r="J4" s="36">
        <v>4</v>
      </c>
      <c r="K4" s="36">
        <v>10</v>
      </c>
      <c r="L4" s="39">
        <f t="shared" ref="L4:L30" si="1">J4*K4</f>
        <v>40</v>
      </c>
    </row>
    <row r="5" spans="2:12" ht="20" customHeight="1">
      <c r="B5" s="42">
        <v>3</v>
      </c>
      <c r="C5" s="76"/>
      <c r="D5" s="33" t="s">
        <v>68</v>
      </c>
      <c r="E5" s="33">
        <v>100</v>
      </c>
      <c r="F5" s="33">
        <v>5</v>
      </c>
      <c r="G5" s="43">
        <f t="shared" si="0"/>
        <v>500</v>
      </c>
      <c r="H5" s="67"/>
      <c r="I5" s="36" t="s">
        <v>68</v>
      </c>
      <c r="J5" s="36">
        <v>100</v>
      </c>
      <c r="K5" s="36">
        <v>5</v>
      </c>
      <c r="L5" s="39">
        <f t="shared" si="1"/>
        <v>500</v>
      </c>
    </row>
    <row r="6" spans="2:12" ht="20" customHeight="1">
      <c r="B6" s="42">
        <v>4</v>
      </c>
      <c r="C6" s="76" t="s">
        <v>70</v>
      </c>
      <c r="D6" s="35" t="s">
        <v>71</v>
      </c>
      <c r="E6" s="35">
        <v>6</v>
      </c>
      <c r="F6" s="35">
        <v>15</v>
      </c>
      <c r="G6" s="44">
        <f t="shared" si="0"/>
        <v>90</v>
      </c>
      <c r="H6" s="67" t="s">
        <v>70</v>
      </c>
      <c r="I6" s="37" t="s">
        <v>146</v>
      </c>
      <c r="J6" s="37">
        <v>0</v>
      </c>
      <c r="K6" s="37">
        <v>15</v>
      </c>
      <c r="L6" s="40">
        <f t="shared" si="1"/>
        <v>0</v>
      </c>
    </row>
    <row r="7" spans="2:12" ht="20" customHeight="1">
      <c r="B7" s="42">
        <v>5</v>
      </c>
      <c r="C7" s="76"/>
      <c r="D7" s="35" t="s">
        <v>72</v>
      </c>
      <c r="E7" s="35">
        <v>2</v>
      </c>
      <c r="F7" s="35">
        <v>30</v>
      </c>
      <c r="G7" s="44">
        <f t="shared" si="0"/>
        <v>60</v>
      </c>
      <c r="H7" s="67"/>
      <c r="I7" s="37" t="s">
        <v>72</v>
      </c>
      <c r="J7" s="37">
        <v>0</v>
      </c>
      <c r="K7" s="37">
        <v>30</v>
      </c>
      <c r="L7" s="40">
        <f t="shared" si="1"/>
        <v>0</v>
      </c>
    </row>
    <row r="8" spans="2:12" ht="20" customHeight="1">
      <c r="B8" s="42">
        <v>6</v>
      </c>
      <c r="C8" s="76"/>
      <c r="D8" s="35" t="s">
        <v>73</v>
      </c>
      <c r="E8" s="35">
        <v>3</v>
      </c>
      <c r="F8" s="35">
        <v>15</v>
      </c>
      <c r="G8" s="44">
        <f t="shared" si="0"/>
        <v>45</v>
      </c>
      <c r="H8" s="67"/>
      <c r="I8" s="37" t="s">
        <v>73</v>
      </c>
      <c r="J8" s="37">
        <v>0</v>
      </c>
      <c r="K8" s="37">
        <v>15</v>
      </c>
      <c r="L8" s="40">
        <f t="shared" si="1"/>
        <v>0</v>
      </c>
    </row>
    <row r="9" spans="2:12" ht="20" customHeight="1">
      <c r="B9" s="42">
        <v>7</v>
      </c>
      <c r="C9" s="76"/>
      <c r="D9" s="35" t="s">
        <v>74</v>
      </c>
      <c r="E9" s="35">
        <v>6</v>
      </c>
      <c r="F9" s="35">
        <v>15</v>
      </c>
      <c r="G9" s="44">
        <f t="shared" si="0"/>
        <v>90</v>
      </c>
      <c r="H9" s="67"/>
      <c r="I9" s="37" t="s">
        <v>147</v>
      </c>
      <c r="J9" s="37">
        <v>3</v>
      </c>
      <c r="K9" s="37">
        <v>50</v>
      </c>
      <c r="L9" s="40">
        <f t="shared" si="1"/>
        <v>150</v>
      </c>
    </row>
    <row r="10" spans="2:12" ht="20" customHeight="1">
      <c r="B10" s="42">
        <v>8</v>
      </c>
      <c r="C10" s="33" t="s">
        <v>75</v>
      </c>
      <c r="D10" s="35" t="s">
        <v>76</v>
      </c>
      <c r="E10" s="35">
        <v>0</v>
      </c>
      <c r="F10" s="35">
        <v>2000</v>
      </c>
      <c r="G10" s="44"/>
      <c r="H10" s="38" t="s">
        <v>75</v>
      </c>
      <c r="I10" s="37" t="s">
        <v>78</v>
      </c>
      <c r="J10" s="37">
        <v>3</v>
      </c>
      <c r="K10" s="37">
        <v>50</v>
      </c>
      <c r="L10" s="40">
        <f t="shared" si="1"/>
        <v>150</v>
      </c>
    </row>
    <row r="11" spans="2:12" ht="20" customHeight="1">
      <c r="B11" s="42">
        <v>9</v>
      </c>
      <c r="C11" s="76" t="s">
        <v>79</v>
      </c>
      <c r="D11" s="33" t="s">
        <v>77</v>
      </c>
      <c r="E11" s="33">
        <v>45</v>
      </c>
      <c r="F11" s="33">
        <v>2</v>
      </c>
      <c r="G11" s="43">
        <f t="shared" si="0"/>
        <v>90</v>
      </c>
      <c r="H11" s="67" t="s">
        <v>79</v>
      </c>
      <c r="I11" s="36" t="s">
        <v>77</v>
      </c>
      <c r="J11" s="36">
        <v>45</v>
      </c>
      <c r="K11" s="36">
        <v>2</v>
      </c>
      <c r="L11" s="39">
        <f t="shared" si="1"/>
        <v>90</v>
      </c>
    </row>
    <row r="12" spans="2:12" ht="17">
      <c r="B12" s="42">
        <v>10</v>
      </c>
      <c r="C12" s="76"/>
      <c r="D12" s="33" t="s">
        <v>78</v>
      </c>
      <c r="E12" s="33">
        <v>3</v>
      </c>
      <c r="F12" s="33">
        <v>50</v>
      </c>
      <c r="G12" s="43">
        <f t="shared" si="0"/>
        <v>150</v>
      </c>
      <c r="H12" s="67"/>
      <c r="I12" s="36" t="s">
        <v>78</v>
      </c>
      <c r="J12" s="36">
        <v>3</v>
      </c>
      <c r="K12" s="36">
        <v>50</v>
      </c>
      <c r="L12" s="39">
        <f t="shared" si="1"/>
        <v>150</v>
      </c>
    </row>
    <row r="13" spans="2:12" ht="20" customHeight="1">
      <c r="B13" s="42">
        <v>11</v>
      </c>
      <c r="C13" s="76" t="s">
        <v>85</v>
      </c>
      <c r="D13" s="33" t="s">
        <v>134</v>
      </c>
      <c r="E13" s="33">
        <v>0</v>
      </c>
      <c r="F13" s="33">
        <v>800</v>
      </c>
      <c r="G13" s="43">
        <f t="shared" si="0"/>
        <v>0</v>
      </c>
      <c r="H13" s="67" t="s">
        <v>85</v>
      </c>
      <c r="I13" s="36" t="s">
        <v>134</v>
      </c>
      <c r="J13" s="36">
        <v>0</v>
      </c>
      <c r="K13" s="36">
        <v>800</v>
      </c>
      <c r="L13" s="39">
        <f t="shared" si="1"/>
        <v>0</v>
      </c>
    </row>
    <row r="14" spans="2:12" ht="20" customHeight="1">
      <c r="B14" s="42">
        <v>12</v>
      </c>
      <c r="C14" s="76"/>
      <c r="D14" s="33" t="s">
        <v>80</v>
      </c>
      <c r="E14" s="33">
        <v>0</v>
      </c>
      <c r="F14" s="33">
        <v>2</v>
      </c>
      <c r="G14" s="43">
        <f t="shared" si="0"/>
        <v>0</v>
      </c>
      <c r="H14" s="67"/>
      <c r="I14" s="36" t="s">
        <v>80</v>
      </c>
      <c r="J14" s="36">
        <v>0</v>
      </c>
      <c r="K14" s="36">
        <v>2</v>
      </c>
      <c r="L14" s="39">
        <f t="shared" si="1"/>
        <v>0</v>
      </c>
    </row>
    <row r="15" spans="2:12" ht="20" customHeight="1">
      <c r="B15" s="42">
        <v>13</v>
      </c>
      <c r="C15" s="76"/>
      <c r="D15" s="33" t="s">
        <v>81</v>
      </c>
      <c r="E15" s="33">
        <v>0</v>
      </c>
      <c r="F15" s="33">
        <v>10</v>
      </c>
      <c r="G15" s="43">
        <f t="shared" si="0"/>
        <v>0</v>
      </c>
      <c r="H15" s="67"/>
      <c r="I15" s="36" t="s">
        <v>81</v>
      </c>
      <c r="J15" s="36">
        <v>0</v>
      </c>
      <c r="K15" s="36">
        <v>10</v>
      </c>
      <c r="L15" s="39">
        <f t="shared" si="1"/>
        <v>0</v>
      </c>
    </row>
    <row r="16" spans="2:12" ht="20" customHeight="1">
      <c r="B16" s="42">
        <v>14</v>
      </c>
      <c r="C16" s="76"/>
      <c r="D16" s="33" t="s">
        <v>82</v>
      </c>
      <c r="E16" s="33">
        <v>4</v>
      </c>
      <c r="F16" s="33">
        <v>150</v>
      </c>
      <c r="G16" s="43">
        <f t="shared" si="0"/>
        <v>600</v>
      </c>
      <c r="H16" s="67"/>
      <c r="I16" s="36" t="s">
        <v>82</v>
      </c>
      <c r="J16" s="36">
        <v>4</v>
      </c>
      <c r="K16" s="36">
        <v>150</v>
      </c>
      <c r="L16" s="39">
        <f t="shared" si="1"/>
        <v>600</v>
      </c>
    </row>
    <row r="17" spans="2:12" ht="20" customHeight="1">
      <c r="B17" s="42">
        <v>15</v>
      </c>
      <c r="C17" s="76"/>
      <c r="D17" s="33" t="s">
        <v>83</v>
      </c>
      <c r="E17" s="33">
        <v>2</v>
      </c>
      <c r="F17" s="33">
        <v>100</v>
      </c>
      <c r="G17" s="43">
        <f t="shared" si="0"/>
        <v>200</v>
      </c>
      <c r="H17" s="67"/>
      <c r="I17" s="36" t="s">
        <v>83</v>
      </c>
      <c r="J17" s="36">
        <v>2</v>
      </c>
      <c r="K17" s="36">
        <v>100</v>
      </c>
      <c r="L17" s="39">
        <f t="shared" si="1"/>
        <v>200</v>
      </c>
    </row>
    <row r="18" spans="2:12" ht="20" customHeight="1">
      <c r="B18" s="42">
        <v>16</v>
      </c>
      <c r="C18" s="76"/>
      <c r="D18" s="33" t="s">
        <v>84</v>
      </c>
      <c r="E18" s="33">
        <v>2</v>
      </c>
      <c r="F18" s="33">
        <v>100</v>
      </c>
      <c r="G18" s="43">
        <f t="shared" si="0"/>
        <v>200</v>
      </c>
      <c r="H18" s="67"/>
      <c r="I18" s="36" t="s">
        <v>84</v>
      </c>
      <c r="J18" s="36">
        <v>2</v>
      </c>
      <c r="K18" s="36">
        <v>100</v>
      </c>
      <c r="L18" s="39">
        <f t="shared" si="1"/>
        <v>200</v>
      </c>
    </row>
    <row r="19" spans="2:12" ht="20" customHeight="1">
      <c r="B19" s="42">
        <v>17</v>
      </c>
      <c r="C19" s="76" t="s">
        <v>88</v>
      </c>
      <c r="D19" s="33" t="s">
        <v>86</v>
      </c>
      <c r="E19" s="33">
        <v>32</v>
      </c>
      <c r="F19" s="33">
        <v>15</v>
      </c>
      <c r="G19" s="43">
        <f t="shared" si="0"/>
        <v>480</v>
      </c>
      <c r="H19" s="67" t="s">
        <v>88</v>
      </c>
      <c r="I19" s="36" t="s">
        <v>86</v>
      </c>
      <c r="J19" s="36">
        <v>32</v>
      </c>
      <c r="K19" s="36">
        <v>15</v>
      </c>
      <c r="L19" s="39">
        <f t="shared" si="1"/>
        <v>480</v>
      </c>
    </row>
    <row r="20" spans="2:12" ht="20" customHeight="1">
      <c r="B20" s="42">
        <v>18</v>
      </c>
      <c r="C20" s="76"/>
      <c r="D20" s="33" t="s">
        <v>87</v>
      </c>
      <c r="E20" s="33">
        <v>1</v>
      </c>
      <c r="F20" s="33">
        <v>800</v>
      </c>
      <c r="G20" s="43">
        <f t="shared" si="0"/>
        <v>800</v>
      </c>
      <c r="H20" s="67"/>
      <c r="I20" s="36" t="s">
        <v>87</v>
      </c>
      <c r="J20" s="36">
        <v>1</v>
      </c>
      <c r="K20" s="36">
        <v>800</v>
      </c>
      <c r="L20" s="39">
        <f t="shared" si="1"/>
        <v>800</v>
      </c>
    </row>
    <row r="21" spans="2:12" ht="20" customHeight="1">
      <c r="B21" s="42">
        <v>19</v>
      </c>
      <c r="C21" s="33" t="s">
        <v>90</v>
      </c>
      <c r="D21" s="33" t="s">
        <v>89</v>
      </c>
      <c r="E21" s="33">
        <v>2</v>
      </c>
      <c r="F21" s="33">
        <v>150</v>
      </c>
      <c r="G21" s="43">
        <f t="shared" si="0"/>
        <v>300</v>
      </c>
      <c r="H21" s="38" t="s">
        <v>90</v>
      </c>
      <c r="I21" s="36" t="s">
        <v>89</v>
      </c>
      <c r="J21" s="36">
        <v>2</v>
      </c>
      <c r="K21" s="36">
        <v>150</v>
      </c>
      <c r="L21" s="39">
        <f t="shared" si="1"/>
        <v>300</v>
      </c>
    </row>
    <row r="22" spans="2:12" ht="20" customHeight="1">
      <c r="B22" s="42">
        <v>20</v>
      </c>
      <c r="C22" s="76" t="s">
        <v>91</v>
      </c>
      <c r="D22" s="33" t="s">
        <v>107</v>
      </c>
      <c r="E22" s="33">
        <v>10</v>
      </c>
      <c r="F22" s="33">
        <v>40</v>
      </c>
      <c r="G22" s="43">
        <f t="shared" si="0"/>
        <v>400</v>
      </c>
      <c r="H22" s="67" t="s">
        <v>91</v>
      </c>
      <c r="I22" s="36" t="s">
        <v>107</v>
      </c>
      <c r="J22" s="36">
        <v>10</v>
      </c>
      <c r="K22" s="36">
        <v>40</v>
      </c>
      <c r="L22" s="39">
        <f t="shared" si="1"/>
        <v>400</v>
      </c>
    </row>
    <row r="23" spans="2:12" ht="20" customHeight="1">
      <c r="B23" s="42">
        <v>21</v>
      </c>
      <c r="C23" s="76"/>
      <c r="D23" s="33" t="s">
        <v>108</v>
      </c>
      <c r="E23" s="33">
        <v>10</v>
      </c>
      <c r="F23" s="33">
        <v>50</v>
      </c>
      <c r="G23" s="43">
        <f t="shared" si="0"/>
        <v>500</v>
      </c>
      <c r="H23" s="67"/>
      <c r="I23" s="36" t="s">
        <v>108</v>
      </c>
      <c r="J23" s="36">
        <v>10</v>
      </c>
      <c r="K23" s="36">
        <v>50</v>
      </c>
      <c r="L23" s="39">
        <f t="shared" si="1"/>
        <v>500</v>
      </c>
    </row>
    <row r="24" spans="2:12" ht="20" customHeight="1">
      <c r="B24" s="42">
        <v>22</v>
      </c>
      <c r="C24" s="76"/>
      <c r="D24" s="33" t="s">
        <v>92</v>
      </c>
      <c r="E24" s="33">
        <v>30</v>
      </c>
      <c r="F24" s="33">
        <v>40</v>
      </c>
      <c r="G24" s="43">
        <f t="shared" si="0"/>
        <v>1200</v>
      </c>
      <c r="H24" s="67"/>
      <c r="I24" s="36" t="s">
        <v>92</v>
      </c>
      <c r="J24" s="36">
        <v>30</v>
      </c>
      <c r="K24" s="36">
        <v>40</v>
      </c>
      <c r="L24" s="39">
        <f t="shared" si="1"/>
        <v>1200</v>
      </c>
    </row>
    <row r="25" spans="2:12" ht="20" customHeight="1">
      <c r="B25" s="42">
        <v>23</v>
      </c>
      <c r="C25" s="76" t="s">
        <v>93</v>
      </c>
      <c r="D25" s="33" t="s">
        <v>94</v>
      </c>
      <c r="E25" s="33">
        <v>9</v>
      </c>
      <c r="F25" s="33">
        <v>250</v>
      </c>
      <c r="G25" s="43">
        <f t="shared" si="0"/>
        <v>2250</v>
      </c>
      <c r="H25" s="67" t="s">
        <v>93</v>
      </c>
      <c r="I25" s="36" t="s">
        <v>94</v>
      </c>
      <c r="J25" s="36">
        <v>9</v>
      </c>
      <c r="K25" s="36">
        <v>250</v>
      </c>
      <c r="L25" s="39">
        <f t="shared" si="1"/>
        <v>2250</v>
      </c>
    </row>
    <row r="26" spans="2:12" ht="20" customHeight="1">
      <c r="B26" s="42">
        <v>24</v>
      </c>
      <c r="C26" s="76"/>
      <c r="D26" s="35" t="s">
        <v>95</v>
      </c>
      <c r="E26" s="35">
        <v>2</v>
      </c>
      <c r="F26" s="35">
        <v>1800</v>
      </c>
      <c r="G26" s="44">
        <f t="shared" si="0"/>
        <v>3600</v>
      </c>
      <c r="H26" s="67"/>
      <c r="I26" s="37" t="s">
        <v>95</v>
      </c>
      <c r="J26" s="37">
        <v>0</v>
      </c>
      <c r="K26" s="37">
        <v>1800</v>
      </c>
      <c r="L26" s="40">
        <f t="shared" si="1"/>
        <v>0</v>
      </c>
    </row>
    <row r="27" spans="2:12" ht="20" customHeight="1">
      <c r="B27" s="42">
        <v>25</v>
      </c>
      <c r="C27" s="33" t="s">
        <v>100</v>
      </c>
      <c r="D27" s="33"/>
      <c r="E27" s="33">
        <v>5</v>
      </c>
      <c r="F27" s="33">
        <v>60</v>
      </c>
      <c r="G27" s="43">
        <f t="shared" ref="G27" si="2">E27*F27</f>
        <v>300</v>
      </c>
      <c r="H27" s="38" t="s">
        <v>148</v>
      </c>
      <c r="I27" s="36"/>
      <c r="J27" s="36">
        <v>5</v>
      </c>
      <c r="K27" s="36">
        <v>60</v>
      </c>
      <c r="L27" s="39">
        <f t="shared" si="1"/>
        <v>300</v>
      </c>
    </row>
    <row r="28" spans="2:12" ht="20" customHeight="1">
      <c r="B28" s="42">
        <v>26</v>
      </c>
      <c r="C28" s="33" t="s">
        <v>99</v>
      </c>
      <c r="D28" s="33"/>
      <c r="E28" s="33">
        <v>300</v>
      </c>
      <c r="F28" s="33">
        <v>5</v>
      </c>
      <c r="G28" s="43">
        <f t="shared" si="0"/>
        <v>1500</v>
      </c>
      <c r="H28" s="38" t="s">
        <v>99</v>
      </c>
      <c r="I28" s="36"/>
      <c r="J28" s="36">
        <v>300</v>
      </c>
      <c r="K28" s="36">
        <v>5</v>
      </c>
      <c r="L28" s="39">
        <f t="shared" si="1"/>
        <v>1500</v>
      </c>
    </row>
    <row r="29" spans="2:12" ht="20" customHeight="1">
      <c r="B29" s="42">
        <v>27</v>
      </c>
      <c r="C29" s="33" t="s">
        <v>96</v>
      </c>
      <c r="D29" s="33"/>
      <c r="E29" s="33">
        <v>50</v>
      </c>
      <c r="F29" s="33">
        <v>150</v>
      </c>
      <c r="G29" s="43"/>
      <c r="H29" s="38" t="s">
        <v>96</v>
      </c>
      <c r="I29" s="36"/>
      <c r="J29" s="36">
        <v>0</v>
      </c>
      <c r="K29" s="36">
        <v>150</v>
      </c>
      <c r="L29" s="39">
        <f t="shared" si="1"/>
        <v>0</v>
      </c>
    </row>
    <row r="30" spans="2:12" ht="20" customHeight="1">
      <c r="B30" s="42">
        <v>28</v>
      </c>
      <c r="C30" s="33" t="s">
        <v>97</v>
      </c>
      <c r="D30" s="33"/>
      <c r="E30" s="33">
        <v>5</v>
      </c>
      <c r="F30" s="33">
        <v>200</v>
      </c>
      <c r="G30" s="43">
        <f t="shared" si="0"/>
        <v>1000</v>
      </c>
      <c r="H30" s="38" t="s">
        <v>97</v>
      </c>
      <c r="I30" s="36"/>
      <c r="J30" s="36">
        <v>5</v>
      </c>
      <c r="K30" s="36">
        <v>200</v>
      </c>
      <c r="L30" s="39">
        <f t="shared" si="1"/>
        <v>1000</v>
      </c>
    </row>
    <row r="31" spans="2:12" ht="29" customHeight="1" thickBot="1">
      <c r="B31" s="73" t="s">
        <v>8</v>
      </c>
      <c r="C31" s="74"/>
      <c r="D31" s="74"/>
      <c r="E31" s="74"/>
      <c r="F31" s="75"/>
      <c r="G31" s="45">
        <f>SUM(G3:G30)</f>
        <v>14995</v>
      </c>
      <c r="H31" s="68" t="s">
        <v>8</v>
      </c>
      <c r="I31" s="69"/>
      <c r="J31" s="69"/>
      <c r="K31" s="69"/>
      <c r="L31" s="41">
        <f>SUM(L3:L30)</f>
        <v>11410</v>
      </c>
    </row>
  </sheetData>
  <mergeCells count="18">
    <mergeCell ref="B31:F31"/>
    <mergeCell ref="C22:C24"/>
    <mergeCell ref="C25:C26"/>
    <mergeCell ref="B1:G1"/>
    <mergeCell ref="C3:C5"/>
    <mergeCell ref="C6:C9"/>
    <mergeCell ref="C13:C18"/>
    <mergeCell ref="C19:C20"/>
    <mergeCell ref="C11:C12"/>
    <mergeCell ref="H19:H20"/>
    <mergeCell ref="H22:H24"/>
    <mergeCell ref="H25:H26"/>
    <mergeCell ref="H31:K31"/>
    <mergeCell ref="H1:L1"/>
    <mergeCell ref="H3:H5"/>
    <mergeCell ref="H6:H9"/>
    <mergeCell ref="H11:H12"/>
    <mergeCell ref="H13:H1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A8D07C6-5D98-FD4D-92B9-E07FE5D5F3EB}">
  <dimension ref="C1:H8"/>
  <sheetViews>
    <sheetView workbookViewId="0">
      <selection activeCell="J8" sqref="J8"/>
    </sheetView>
  </sheetViews>
  <sheetFormatPr baseColWidth="10" defaultColWidth="10.83203125" defaultRowHeight="20" customHeight="1"/>
  <cols>
    <col min="1" max="1" width="10.83203125" style="26"/>
    <col min="2" max="2" width="8.33203125" style="26" customWidth="1"/>
    <col min="3" max="3" width="16.5" style="26" customWidth="1"/>
    <col min="4" max="4" width="10.83203125" style="26"/>
    <col min="5" max="5" width="14.6640625" style="26" customWidth="1"/>
    <col min="6" max="6" width="10.83203125" style="26"/>
    <col min="7" max="7" width="13" style="26" customWidth="1"/>
    <col min="8" max="16384" width="10.83203125" style="26"/>
  </cols>
  <sheetData>
    <row r="1" spans="3:8" ht="33" customHeight="1">
      <c r="C1" s="76" t="s">
        <v>121</v>
      </c>
      <c r="D1" s="76"/>
      <c r="E1" s="76"/>
      <c r="F1" s="76"/>
      <c r="G1" s="76"/>
      <c r="H1" s="34"/>
    </row>
    <row r="2" spans="3:8" ht="26" customHeight="1">
      <c r="C2" s="33" t="s">
        <v>64</v>
      </c>
      <c r="D2" s="33" t="s">
        <v>98</v>
      </c>
      <c r="E2" s="33" t="s">
        <v>127</v>
      </c>
      <c r="F2" s="33" t="s">
        <v>7</v>
      </c>
      <c r="G2" s="33" t="s">
        <v>8</v>
      </c>
      <c r="H2" s="34"/>
    </row>
    <row r="3" spans="3:8" ht="26" customHeight="1">
      <c r="C3" s="35" t="s">
        <v>122</v>
      </c>
      <c r="D3" s="35" t="s">
        <v>123</v>
      </c>
      <c r="E3" s="35">
        <v>210</v>
      </c>
      <c r="F3" s="35">
        <v>36</v>
      </c>
      <c r="G3" s="35">
        <f>F3*E3</f>
        <v>7560</v>
      </c>
      <c r="H3" s="34" t="s">
        <v>133</v>
      </c>
    </row>
    <row r="4" spans="3:8" ht="26" customHeight="1">
      <c r="C4" s="33" t="s">
        <v>124</v>
      </c>
      <c r="D4" s="33" t="s">
        <v>126</v>
      </c>
      <c r="E4" s="33">
        <v>15</v>
      </c>
      <c r="F4" s="33">
        <v>36</v>
      </c>
      <c r="G4" s="33">
        <f t="shared" ref="G4:G7" si="0">F4*E4</f>
        <v>540</v>
      </c>
      <c r="H4" s="34"/>
    </row>
    <row r="5" spans="3:8" ht="26" customHeight="1">
      <c r="C5" s="33" t="s">
        <v>125</v>
      </c>
      <c r="D5" s="33" t="s">
        <v>129</v>
      </c>
      <c r="E5" s="33">
        <v>8</v>
      </c>
      <c r="F5" s="33">
        <v>54</v>
      </c>
      <c r="G5" s="33">
        <f t="shared" ref="G5:G6" si="1">F5*E5</f>
        <v>432</v>
      </c>
      <c r="H5" s="34"/>
    </row>
    <row r="6" spans="3:8" ht="26" customHeight="1">
      <c r="C6" s="33" t="s">
        <v>130</v>
      </c>
      <c r="D6" s="33" t="s">
        <v>128</v>
      </c>
      <c r="E6" s="33">
        <v>2</v>
      </c>
      <c r="F6" s="33">
        <v>186</v>
      </c>
      <c r="G6" s="33">
        <f t="shared" si="1"/>
        <v>372</v>
      </c>
      <c r="H6" s="34"/>
    </row>
    <row r="7" spans="3:8" ht="26" customHeight="1">
      <c r="C7" s="33" t="s">
        <v>131</v>
      </c>
      <c r="D7" s="33" t="s">
        <v>128</v>
      </c>
      <c r="E7" s="33">
        <v>6.5</v>
      </c>
      <c r="F7" s="33">
        <v>186</v>
      </c>
      <c r="G7" s="33">
        <f t="shared" si="0"/>
        <v>1209</v>
      </c>
      <c r="H7" s="34"/>
    </row>
    <row r="8" spans="3:8" ht="27" customHeight="1">
      <c r="C8" s="76" t="s">
        <v>8</v>
      </c>
      <c r="D8" s="76"/>
      <c r="E8" s="76"/>
      <c r="F8" s="76"/>
      <c r="G8" s="33">
        <f>SUM(G3:G7)</f>
        <v>10113</v>
      </c>
      <c r="H8" s="34"/>
    </row>
  </sheetData>
  <mergeCells count="2">
    <mergeCell ref="C1:G1"/>
    <mergeCell ref="C8:F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9.6-7</vt:lpstr>
      <vt:lpstr>物资明细</vt:lpstr>
      <vt:lpstr>酒水明细</vt:lpstr>
    </vt:vector>
  </TitlesOfParts>
  <Company>Amazon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Zheng, Jialing</dc:creator>
  <cp:lastModifiedBy>zhangrongrong@cct.cn</cp:lastModifiedBy>
  <dcterms:created xsi:type="dcterms:W3CDTF">2022-03-17T11:45:04Z</dcterms:created>
  <dcterms:modified xsi:type="dcterms:W3CDTF">2024-08-28T08:20:58Z</dcterms:modified>
</cp:coreProperties>
</file>