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5.9-5.12 郑州 宋雨宸\"/>
    </mc:Choice>
  </mc:AlternateContent>
  <bookViews>
    <workbookView xWindow="0" yWindow="0" windowWidth="19755" windowHeight="7770" tabRatio="673"/>
  </bookViews>
  <sheets>
    <sheet name="郑州明细" sheetId="3" r:id="rId1"/>
  </sheets>
  <calcPr calcId="162913"/>
</workbook>
</file>

<file path=xl/calcChain.xml><?xml version="1.0" encoding="utf-8"?>
<calcChain xmlns="http://schemas.openxmlformats.org/spreadsheetml/2006/main">
  <c r="O29" i="3" l="1"/>
  <c r="O30" i="3"/>
  <c r="O28" i="3" l="1"/>
  <c r="O33" i="3"/>
  <c r="O34" i="3"/>
  <c r="O35" i="3"/>
  <c r="O36" i="3"/>
  <c r="O37" i="3"/>
  <c r="O38" i="3"/>
  <c r="O39" i="3"/>
  <c r="O40" i="3"/>
  <c r="O41" i="3"/>
  <c r="O42" i="3"/>
  <c r="O32" i="3"/>
  <c r="O12" i="3"/>
  <c r="O9" i="3"/>
  <c r="O6" i="3"/>
  <c r="O7" i="3"/>
  <c r="O21" i="3"/>
  <c r="I41" i="3"/>
  <c r="O19" i="3"/>
  <c r="O18" i="3"/>
  <c r="O20" i="3"/>
  <c r="O22" i="3"/>
  <c r="O15" i="3"/>
  <c r="O16" i="3"/>
  <c r="O17" i="3"/>
  <c r="O23" i="3"/>
  <c r="O24" i="3"/>
  <c r="O25" i="3"/>
  <c r="O26" i="3"/>
  <c r="O27" i="3"/>
  <c r="O47" i="3"/>
  <c r="O48" i="3"/>
  <c r="O49" i="3"/>
  <c r="O52" i="3"/>
  <c r="O53" i="3"/>
  <c r="O54" i="3"/>
  <c r="O55" i="3"/>
  <c r="O56" i="3"/>
  <c r="O57" i="3"/>
  <c r="O58" i="3"/>
  <c r="O51" i="3"/>
  <c r="O59" i="3" s="1"/>
  <c r="O8" i="3"/>
  <c r="O10" i="3"/>
  <c r="O11" i="3"/>
  <c r="O13" i="3"/>
  <c r="O4" i="3"/>
  <c r="O5" i="3"/>
  <c r="I10" i="3"/>
  <c r="I32" i="3"/>
  <c r="I33" i="3"/>
  <c r="I34" i="3"/>
  <c r="I42" i="3"/>
  <c r="I4" i="3"/>
  <c r="I5" i="3"/>
  <c r="I8" i="3"/>
  <c r="I46" i="3"/>
  <c r="I44" i="3"/>
  <c r="I50" i="3" s="1"/>
  <c r="I51" i="3"/>
  <c r="I52" i="3"/>
  <c r="I53" i="3"/>
  <c r="I58" i="3"/>
  <c r="I15" i="3"/>
  <c r="I16" i="3"/>
  <c r="I18" i="3"/>
  <c r="I20" i="3"/>
  <c r="I22" i="3"/>
  <c r="O31" i="3" l="1"/>
  <c r="P31" i="3" s="1"/>
  <c r="I31" i="3"/>
  <c r="I14" i="3"/>
  <c r="I59" i="3"/>
  <c r="P59" i="3" s="1"/>
  <c r="I43" i="3"/>
  <c r="O14" i="3"/>
  <c r="O43" i="3"/>
  <c r="O50" i="3"/>
  <c r="P50" i="3" s="1"/>
  <c r="P14" i="3"/>
  <c r="I60" i="3" l="1"/>
  <c r="I61" i="3" s="1"/>
  <c r="I62" i="3" s="1"/>
  <c r="P43" i="3"/>
  <c r="O60" i="3"/>
  <c r="O61" i="3" s="1"/>
  <c r="O62" i="3" s="1"/>
  <c r="P62" i="3" s="1"/>
</calcChain>
</file>

<file path=xl/sharedStrings.xml><?xml version="1.0" encoding="utf-8"?>
<sst xmlns="http://schemas.openxmlformats.org/spreadsheetml/2006/main" count="238" uniqueCount="120">
  <si>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</si>
  <si>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</si>
  <si>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</si>
  <si>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</si>
  <si>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</si>
  <si>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</si>
  <si>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</si>
  <si>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</si>
  <si>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</si>
  <si>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</si>
  <si>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</si>
  <si>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</si>
  <si>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大床 单早</t>
  </si>
  <si>
    <t>间</t>
  </si>
  <si>
    <t>晚</t>
  </si>
  <si>
    <t>标间 双早</t>
  </si>
  <si>
    <t>酒店合计</t>
  </si>
  <si>
    <t>餐饮</t>
  </si>
  <si>
    <t>人</t>
  </si>
  <si>
    <t>餐</t>
  </si>
  <si>
    <t>用餐合计</t>
  </si>
  <si>
    <t>交通</t>
  </si>
  <si>
    <t>辆</t>
  </si>
  <si>
    <t>趟</t>
  </si>
  <si>
    <t>交通费合计</t>
  </si>
  <si>
    <t>会议</t>
  </si>
  <si>
    <t>场</t>
  </si>
  <si>
    <t>次</t>
  </si>
  <si>
    <t>会议费用合计</t>
  </si>
  <si>
    <t>人工费</t>
  </si>
  <si>
    <t>补贴</t>
  </si>
  <si>
    <t>其他合计</t>
  </si>
  <si>
    <t>净价合计</t>
  </si>
  <si>
    <t>服务费16%收取</t>
  </si>
  <si>
    <t>最终预算金额</t>
  </si>
  <si>
    <t>次</t>
    <phoneticPr fontId="7" type="noConversion"/>
  </si>
  <si>
    <t>人</t>
    <phoneticPr fontId="7" type="noConversion"/>
  </si>
  <si>
    <t>餐</t>
    <phoneticPr fontId="7" type="noConversion"/>
  </si>
  <si>
    <t>项</t>
    <phoneticPr fontId="7" type="noConversion"/>
  </si>
  <si>
    <t>桌</t>
    <phoneticPr fontId="7" type="noConversion"/>
  </si>
  <si>
    <t>瓶</t>
    <phoneticPr fontId="7" type="noConversion"/>
  </si>
  <si>
    <t>间</t>
    <phoneticPr fontId="7" type="noConversion"/>
  </si>
  <si>
    <t>晚</t>
    <phoneticPr fontId="7" type="noConversion"/>
  </si>
  <si>
    <t>预算</t>
    <phoneticPr fontId="7" type="noConversion"/>
  </si>
  <si>
    <t>结算</t>
    <phoneticPr fontId="7" type="noConversion"/>
  </si>
  <si>
    <t>差额</t>
    <phoneticPr fontId="7" type="noConversion"/>
  </si>
  <si>
    <t>郑州弘润华夏大酒店</t>
    <phoneticPr fontId="7" type="noConversion"/>
  </si>
  <si>
    <t>690中国区自有渠道专卖店第一届店长培训会</t>
    <phoneticPr fontId="7" type="noConversion"/>
  </si>
  <si>
    <t>河南康辉</t>
    <phoneticPr fontId="7" type="noConversion"/>
  </si>
  <si>
    <t>5.9 自助晚餐</t>
    <phoneticPr fontId="7" type="noConversion"/>
  </si>
  <si>
    <t>5.10 自助午餐</t>
    <phoneticPr fontId="7" type="noConversion"/>
  </si>
  <si>
    <t>5.10 自助晚餐</t>
    <phoneticPr fontId="7" type="noConversion"/>
  </si>
  <si>
    <t>5.11 自助午餐</t>
    <phoneticPr fontId="7" type="noConversion"/>
  </si>
  <si>
    <t>5.11 围桌晚餐</t>
    <phoneticPr fontId="7" type="noConversion"/>
  </si>
  <si>
    <t>5.9 机场-酒店 19座</t>
    <phoneticPr fontId="7" type="noConversion"/>
  </si>
  <si>
    <t>5.12 机场-酒店 19座</t>
    <phoneticPr fontId="7" type="noConversion"/>
  </si>
  <si>
    <t>5.11 酒店--参观门店--酒店</t>
    <phoneticPr fontId="7" type="noConversion"/>
  </si>
  <si>
    <t>5.10 全天含LED+搭建</t>
    <phoneticPr fontId="7" type="noConversion"/>
  </si>
  <si>
    <t>5.11 上午半天</t>
    <phoneticPr fontId="7" type="noConversion"/>
  </si>
  <si>
    <t>小会议室</t>
    <phoneticPr fontId="7" type="noConversion"/>
  </si>
  <si>
    <t>其他需求</t>
    <phoneticPr fontId="7" type="noConversion"/>
  </si>
  <si>
    <t>伴手礼</t>
    <phoneticPr fontId="7" type="noConversion"/>
  </si>
  <si>
    <t>次</t>
    <phoneticPr fontId="7" type="noConversion"/>
  </si>
  <si>
    <t>5.9 酒店午餐</t>
    <phoneticPr fontId="7" type="noConversion"/>
  </si>
  <si>
    <t>红酒</t>
    <phoneticPr fontId="7" type="noConversion"/>
  </si>
  <si>
    <t>依云</t>
    <phoneticPr fontId="7" type="noConversion"/>
  </si>
  <si>
    <t>饮料</t>
    <phoneticPr fontId="7" type="noConversion"/>
  </si>
  <si>
    <t>箱</t>
    <phoneticPr fontId="7" type="noConversion"/>
  </si>
  <si>
    <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</si>
  <si>
    <t>餐</t>
    <phoneticPr fontId="7" type="noConversion"/>
  </si>
  <si>
    <t>次</t>
    <phoneticPr fontId="7" type="noConversion"/>
  </si>
  <si>
    <t>全程陪同2人</t>
    <phoneticPr fontId="7" type="noConversion"/>
  </si>
  <si>
    <t>人</t>
    <phoneticPr fontId="7" type="noConversion"/>
  </si>
  <si>
    <t>天</t>
    <phoneticPr fontId="7" type="noConversion"/>
  </si>
  <si>
    <t>中华烟</t>
    <phoneticPr fontId="7" type="noConversion"/>
  </si>
  <si>
    <t>次</t>
    <phoneticPr fontId="7" type="noConversion"/>
  </si>
  <si>
    <t>场</t>
    <phoneticPr fontId="7" type="noConversion"/>
  </si>
  <si>
    <t>次</t>
    <phoneticPr fontId="7" type="noConversion"/>
  </si>
  <si>
    <t>5.10 围桌午餐</t>
    <phoneticPr fontId="7" type="noConversion"/>
  </si>
  <si>
    <t>桌</t>
    <phoneticPr fontId="7" type="noConversion"/>
  </si>
  <si>
    <t>餐</t>
    <phoneticPr fontId="7" type="noConversion"/>
  </si>
  <si>
    <t>桌</t>
    <phoneticPr fontId="7" type="noConversion"/>
  </si>
  <si>
    <t>餐</t>
    <phoneticPr fontId="7" type="noConversion"/>
  </si>
  <si>
    <t>5.11 围桌零点</t>
    <phoneticPr fontId="7" type="noConversion"/>
  </si>
  <si>
    <t>茶叶</t>
    <phoneticPr fontId="7" type="noConversion"/>
  </si>
  <si>
    <t>项</t>
    <phoneticPr fontId="7" type="noConversion"/>
  </si>
  <si>
    <t>场</t>
    <phoneticPr fontId="7" type="noConversion"/>
  </si>
  <si>
    <t>次</t>
    <phoneticPr fontId="7" type="noConversion"/>
  </si>
  <si>
    <t>间</t>
    <phoneticPr fontId="7" type="noConversion"/>
  </si>
  <si>
    <t>晚</t>
    <phoneticPr fontId="7" type="noConversion"/>
  </si>
  <si>
    <t>8日 标间</t>
    <phoneticPr fontId="7" type="noConversion"/>
  </si>
  <si>
    <t>9日 2座 标119 单间7</t>
    <phoneticPr fontId="7" type="noConversion"/>
  </si>
  <si>
    <t>9日 2座 套房</t>
    <phoneticPr fontId="7" type="noConversion"/>
  </si>
  <si>
    <t xml:space="preserve">10日 1座 </t>
    <phoneticPr fontId="7" type="noConversion"/>
  </si>
  <si>
    <t>10日 2座 标119 单7</t>
    <phoneticPr fontId="7" type="noConversion"/>
  </si>
  <si>
    <t>10日 2座 套房</t>
    <phoneticPr fontId="7" type="noConversion"/>
  </si>
  <si>
    <t>11日 1座</t>
    <phoneticPr fontId="7" type="noConversion"/>
  </si>
  <si>
    <t>晚上</t>
    <phoneticPr fontId="7" type="noConversion"/>
  </si>
  <si>
    <t>10日大会议室超时费</t>
    <phoneticPr fontId="7" type="noConversion"/>
  </si>
  <si>
    <t>11日小会议室超时费</t>
    <phoneticPr fontId="7" type="noConversion"/>
  </si>
  <si>
    <t>4月25日考察酒店</t>
    <phoneticPr fontId="7" type="noConversion"/>
  </si>
  <si>
    <t>11日 2座 标116 单4</t>
    <phoneticPr fontId="7" type="noConversion"/>
  </si>
  <si>
    <t>5.10 当地 酒店1人</t>
    <phoneticPr fontId="7" type="noConversion"/>
  </si>
  <si>
    <t>5.11 当地 酒店1人</t>
    <phoneticPr fontId="7" type="noConversion"/>
  </si>
  <si>
    <t>5.12 当地 酒店1人</t>
    <phoneticPr fontId="7" type="noConversion"/>
  </si>
  <si>
    <t>辆</t>
    <phoneticPr fontId="7" type="noConversion"/>
  </si>
  <si>
    <t>小车 接送火车站/机场共计</t>
    <phoneticPr fontId="7" type="noConversion"/>
  </si>
  <si>
    <t>GL8 火车站/机场 备车</t>
    <phoneticPr fontId="7" type="noConversion"/>
  </si>
  <si>
    <t>趟</t>
    <phoneticPr fontId="7" type="noConversion"/>
  </si>
  <si>
    <t>GL8 酒店-店内 往返</t>
    <phoneticPr fontId="7" type="noConversion"/>
  </si>
  <si>
    <t>GL8 接送火车站/机场共计</t>
    <phoneticPr fontId="7" type="noConversion"/>
  </si>
  <si>
    <t>14座 接送火车站/机场共计</t>
    <phoneticPr fontId="7" type="noConversion"/>
  </si>
  <si>
    <t>22座 接送火车站/机场共计</t>
    <phoneticPr fontId="7" type="noConversion"/>
  </si>
  <si>
    <t>33座 接送火车站/机场共计</t>
    <phoneticPr fontId="7" type="noConversion"/>
  </si>
  <si>
    <t>5.9  当地
机场4人，火车站4人，东站5人，酒店3人</t>
    <phoneticPr fontId="7" type="noConversion"/>
  </si>
  <si>
    <t>5.10 送房间零点 蔡老师</t>
    <phoneticPr fontId="7" type="noConversion"/>
  </si>
  <si>
    <t>9日 1座 标18</t>
    <phoneticPr fontId="7" type="noConversion"/>
  </si>
  <si>
    <t>机票</t>
    <phoneticPr fontId="7" type="noConversion"/>
  </si>
  <si>
    <t>增加茶叶</t>
    <phoneticPr fontId="7" type="noConversion"/>
  </si>
  <si>
    <t>份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</si>
</sst>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¥#,##0.00;[Red]\¥\-#,##0.00"/>
    <numFmt numFmtId="177" formatCode="#,##0.00_ ;[Red]\-#,##0.00\ "/>
  </numFmts>
  <fonts count="10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/>
    <xf numFmtId="176" fontId="3" fillId="2" borderId="1" xfId="0" applyNumberFormat="1" applyFont="1" applyFill="1" applyBorder="1" applyAlignment="1">
      <alignment horizontal="center" vertical="center"/>
    </xf>
    <xf numFmtId="176" fontId="3" fillId="4" borderId="0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Fill="1" applyAlignment="1"/>
    <xf numFmtId="0" fontId="8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/>
    <xf numFmtId="177" fontId="8" fillId="0" borderId="0" xfId="0" applyNumberFormat="1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6" xfId="0" applyNumberFormat="1" applyFont="1" applyFill="1" applyBorder="1" applyAlignment="1">
      <alignment horizontal="center" vertical="center"/>
    </xf>
    <xf numFmtId="176" fontId="3" fillId="5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A49" zoomScaleNormal="100" zoomScaleSheetLayoutView="100" workbookViewId="0">
      <selection activeCell="K66" sqref="K66"/>
    </sheetView>
  </sheetViews>
  <sheetFormatPr defaultColWidth="9" defaultRowHeight="16.5" x14ac:dyDescent="0.3"/>
  <cols>
    <col min="1" max="1" width="8" style="28" bestFit="1" customWidth="1"/>
    <col min="2" max="2" width="15.5" style="28" bestFit="1" customWidth="1"/>
    <col min="3" max="3" width="21.375" style="28" customWidth="1"/>
    <col min="4" max="7" width="6.125" style="28" customWidth="1"/>
    <col min="8" max="8" width="7.375" style="33" customWidth="1"/>
    <col min="9" max="9" width="11.125" style="28" customWidth="1"/>
    <col min="10" max="13" width="6.125" style="28" customWidth="1"/>
    <col min="14" max="14" width="8.125" style="33" customWidth="1"/>
    <col min="15" max="15" width="11.375" style="28" customWidth="1"/>
    <col min="16" max="16" width="20.625" style="1" bestFit="1" customWidth="1"/>
    <col min="17" max="255" width="9" style="28"/>
    <col min="256" max="256" width="16.625" style="28" customWidth="1"/>
    <col min="257" max="257" width="12" style="28" customWidth="1"/>
    <col min="258" max="263" width="9" style="28" customWidth="1"/>
    <col min="264" max="267" width="5.25" style="28" customWidth="1"/>
    <col min="268" max="268" width="5.875" style="28" customWidth="1"/>
    <col min="269" max="269" width="10.875" style="28" customWidth="1"/>
    <col min="270" max="270" width="21.875" style="28" customWidth="1"/>
    <col min="271" max="511" width="9" style="28"/>
    <col min="512" max="512" width="16.625" style="28" customWidth="1"/>
    <col min="513" max="513" width="12" style="28" customWidth="1"/>
    <col min="514" max="519" width="9" style="28" customWidth="1"/>
    <col min="520" max="523" width="5.25" style="28" customWidth="1"/>
    <col min="524" max="524" width="5.875" style="28" customWidth="1"/>
    <col min="525" max="525" width="10.875" style="28" customWidth="1"/>
    <col min="526" max="526" width="21.875" style="28" customWidth="1"/>
    <col min="527" max="767" width="9" style="28"/>
    <col min="768" max="768" width="16.625" style="28" customWidth="1"/>
    <col min="769" max="769" width="12" style="28" customWidth="1"/>
    <col min="770" max="775" width="9" style="28" customWidth="1"/>
    <col min="776" max="779" width="5.25" style="28" customWidth="1"/>
    <col min="780" max="780" width="5.875" style="28" customWidth="1"/>
    <col min="781" max="781" width="10.875" style="28" customWidth="1"/>
    <col min="782" max="782" width="21.875" style="28" customWidth="1"/>
    <col min="783" max="1023" width="9" style="28"/>
    <col min="1024" max="1024" width="16.625" style="28" customWidth="1"/>
    <col min="1025" max="1025" width="12" style="28" customWidth="1"/>
    <col min="1026" max="1031" width="9" style="28" customWidth="1"/>
    <col min="1032" max="1035" width="5.25" style="28" customWidth="1"/>
    <col min="1036" max="1036" width="5.875" style="28" customWidth="1"/>
    <col min="1037" max="1037" width="10.875" style="28" customWidth="1"/>
    <col min="1038" max="1038" width="21.875" style="28" customWidth="1"/>
    <col min="1039" max="1279" width="9" style="28"/>
    <col min="1280" max="1280" width="16.625" style="28" customWidth="1"/>
    <col min="1281" max="1281" width="12" style="28" customWidth="1"/>
    <col min="1282" max="1287" width="9" style="28" customWidth="1"/>
    <col min="1288" max="1291" width="5.25" style="28" customWidth="1"/>
    <col min="1292" max="1292" width="5.875" style="28" customWidth="1"/>
    <col min="1293" max="1293" width="10.875" style="28" customWidth="1"/>
    <col min="1294" max="1294" width="21.875" style="28" customWidth="1"/>
    <col min="1295" max="1535" width="9" style="28"/>
    <col min="1536" max="1536" width="16.625" style="28" customWidth="1"/>
    <col min="1537" max="1537" width="12" style="28" customWidth="1"/>
    <col min="1538" max="1543" width="9" style="28" customWidth="1"/>
    <col min="1544" max="1547" width="5.25" style="28" customWidth="1"/>
    <col min="1548" max="1548" width="5.875" style="28" customWidth="1"/>
    <col min="1549" max="1549" width="10.875" style="28" customWidth="1"/>
    <col min="1550" max="1550" width="21.875" style="28" customWidth="1"/>
    <col min="1551" max="1791" width="9" style="28"/>
    <col min="1792" max="1792" width="16.625" style="28" customWidth="1"/>
    <col min="1793" max="1793" width="12" style="28" customWidth="1"/>
    <col min="1794" max="1799" width="9" style="28" customWidth="1"/>
    <col min="1800" max="1803" width="5.25" style="28" customWidth="1"/>
    <col min="1804" max="1804" width="5.875" style="28" customWidth="1"/>
    <col min="1805" max="1805" width="10.875" style="28" customWidth="1"/>
    <col min="1806" max="1806" width="21.875" style="28" customWidth="1"/>
    <col min="1807" max="2047" width="9" style="28"/>
    <col min="2048" max="2048" width="16.625" style="28" customWidth="1"/>
    <col min="2049" max="2049" width="12" style="28" customWidth="1"/>
    <col min="2050" max="2055" width="9" style="28" customWidth="1"/>
    <col min="2056" max="2059" width="5.25" style="28" customWidth="1"/>
    <col min="2060" max="2060" width="5.875" style="28" customWidth="1"/>
    <col min="2061" max="2061" width="10.875" style="28" customWidth="1"/>
    <col min="2062" max="2062" width="21.875" style="28" customWidth="1"/>
    <col min="2063" max="2303" width="9" style="28"/>
    <col min="2304" max="2304" width="16.625" style="28" customWidth="1"/>
    <col min="2305" max="2305" width="12" style="28" customWidth="1"/>
    <col min="2306" max="2311" width="9" style="28" customWidth="1"/>
    <col min="2312" max="2315" width="5.25" style="28" customWidth="1"/>
    <col min="2316" max="2316" width="5.875" style="28" customWidth="1"/>
    <col min="2317" max="2317" width="10.875" style="28" customWidth="1"/>
    <col min="2318" max="2318" width="21.875" style="28" customWidth="1"/>
    <col min="2319" max="2559" width="9" style="28"/>
    <col min="2560" max="2560" width="16.625" style="28" customWidth="1"/>
    <col min="2561" max="2561" width="12" style="28" customWidth="1"/>
    <col min="2562" max="2567" width="9" style="28" customWidth="1"/>
    <col min="2568" max="2571" width="5.25" style="28" customWidth="1"/>
    <col min="2572" max="2572" width="5.875" style="28" customWidth="1"/>
    <col min="2573" max="2573" width="10.875" style="28" customWidth="1"/>
    <col min="2574" max="2574" width="21.875" style="28" customWidth="1"/>
    <col min="2575" max="2815" width="9" style="28"/>
    <col min="2816" max="2816" width="16.625" style="28" customWidth="1"/>
    <col min="2817" max="2817" width="12" style="28" customWidth="1"/>
    <col min="2818" max="2823" width="9" style="28" customWidth="1"/>
    <col min="2824" max="2827" width="5.25" style="28" customWidth="1"/>
    <col min="2828" max="2828" width="5.875" style="28" customWidth="1"/>
    <col min="2829" max="2829" width="10.875" style="28" customWidth="1"/>
    <col min="2830" max="2830" width="21.875" style="28" customWidth="1"/>
    <col min="2831" max="3071" width="9" style="28"/>
    <col min="3072" max="3072" width="16.625" style="28" customWidth="1"/>
    <col min="3073" max="3073" width="12" style="28" customWidth="1"/>
    <col min="3074" max="3079" width="9" style="28" customWidth="1"/>
    <col min="3080" max="3083" width="5.25" style="28" customWidth="1"/>
    <col min="3084" max="3084" width="5.875" style="28" customWidth="1"/>
    <col min="3085" max="3085" width="10.875" style="28" customWidth="1"/>
    <col min="3086" max="3086" width="21.875" style="28" customWidth="1"/>
    <col min="3087" max="3327" width="9" style="28"/>
    <col min="3328" max="3328" width="16.625" style="28" customWidth="1"/>
    <col min="3329" max="3329" width="12" style="28" customWidth="1"/>
    <col min="3330" max="3335" width="9" style="28" customWidth="1"/>
    <col min="3336" max="3339" width="5.25" style="28" customWidth="1"/>
    <col min="3340" max="3340" width="5.875" style="28" customWidth="1"/>
    <col min="3341" max="3341" width="10.875" style="28" customWidth="1"/>
    <col min="3342" max="3342" width="21.875" style="28" customWidth="1"/>
    <col min="3343" max="3583" width="9" style="28"/>
    <col min="3584" max="3584" width="16.625" style="28" customWidth="1"/>
    <col min="3585" max="3585" width="12" style="28" customWidth="1"/>
    <col min="3586" max="3591" width="9" style="28" customWidth="1"/>
    <col min="3592" max="3595" width="5.25" style="28" customWidth="1"/>
    <col min="3596" max="3596" width="5.875" style="28" customWidth="1"/>
    <col min="3597" max="3597" width="10.875" style="28" customWidth="1"/>
    <col min="3598" max="3598" width="21.875" style="28" customWidth="1"/>
    <col min="3599" max="3839" width="9" style="28"/>
    <col min="3840" max="3840" width="16.625" style="28" customWidth="1"/>
    <col min="3841" max="3841" width="12" style="28" customWidth="1"/>
    <col min="3842" max="3847" width="9" style="28" customWidth="1"/>
    <col min="3848" max="3851" width="5.25" style="28" customWidth="1"/>
    <col min="3852" max="3852" width="5.875" style="28" customWidth="1"/>
    <col min="3853" max="3853" width="10.875" style="28" customWidth="1"/>
    <col min="3854" max="3854" width="21.875" style="28" customWidth="1"/>
    <col min="3855" max="4095" width="9" style="28"/>
    <col min="4096" max="4096" width="16.625" style="28" customWidth="1"/>
    <col min="4097" max="4097" width="12" style="28" customWidth="1"/>
    <col min="4098" max="4103" width="9" style="28" customWidth="1"/>
    <col min="4104" max="4107" width="5.25" style="28" customWidth="1"/>
    <col min="4108" max="4108" width="5.875" style="28" customWidth="1"/>
    <col min="4109" max="4109" width="10.875" style="28" customWidth="1"/>
    <col min="4110" max="4110" width="21.875" style="28" customWidth="1"/>
    <col min="4111" max="4351" width="9" style="28"/>
    <col min="4352" max="4352" width="16.625" style="28" customWidth="1"/>
    <col min="4353" max="4353" width="12" style="28" customWidth="1"/>
    <col min="4354" max="4359" width="9" style="28" customWidth="1"/>
    <col min="4360" max="4363" width="5.25" style="28" customWidth="1"/>
    <col min="4364" max="4364" width="5.875" style="28" customWidth="1"/>
    <col min="4365" max="4365" width="10.875" style="28" customWidth="1"/>
    <col min="4366" max="4366" width="21.875" style="28" customWidth="1"/>
    <col min="4367" max="4607" width="9" style="28"/>
    <col min="4608" max="4608" width="16.625" style="28" customWidth="1"/>
    <col min="4609" max="4609" width="12" style="28" customWidth="1"/>
    <col min="4610" max="4615" width="9" style="28" customWidth="1"/>
    <col min="4616" max="4619" width="5.25" style="28" customWidth="1"/>
    <col min="4620" max="4620" width="5.875" style="28" customWidth="1"/>
    <col min="4621" max="4621" width="10.875" style="28" customWidth="1"/>
    <col min="4622" max="4622" width="21.875" style="28" customWidth="1"/>
    <col min="4623" max="4863" width="9" style="28"/>
    <col min="4864" max="4864" width="16.625" style="28" customWidth="1"/>
    <col min="4865" max="4865" width="12" style="28" customWidth="1"/>
    <col min="4866" max="4871" width="9" style="28" customWidth="1"/>
    <col min="4872" max="4875" width="5.25" style="28" customWidth="1"/>
    <col min="4876" max="4876" width="5.875" style="28" customWidth="1"/>
    <col min="4877" max="4877" width="10.875" style="28" customWidth="1"/>
    <col min="4878" max="4878" width="21.875" style="28" customWidth="1"/>
    <col min="4879" max="5119" width="9" style="28"/>
    <col min="5120" max="5120" width="16.625" style="28" customWidth="1"/>
    <col min="5121" max="5121" width="12" style="28" customWidth="1"/>
    <col min="5122" max="5127" width="9" style="28" customWidth="1"/>
    <col min="5128" max="5131" width="5.25" style="28" customWidth="1"/>
    <col min="5132" max="5132" width="5.875" style="28" customWidth="1"/>
    <col min="5133" max="5133" width="10.875" style="28" customWidth="1"/>
    <col min="5134" max="5134" width="21.875" style="28" customWidth="1"/>
    <col min="5135" max="5375" width="9" style="28"/>
    <col min="5376" max="5376" width="16.625" style="28" customWidth="1"/>
    <col min="5377" max="5377" width="12" style="28" customWidth="1"/>
    <col min="5378" max="5383" width="9" style="28" customWidth="1"/>
    <col min="5384" max="5387" width="5.25" style="28" customWidth="1"/>
    <col min="5388" max="5388" width="5.875" style="28" customWidth="1"/>
    <col min="5389" max="5389" width="10.875" style="28" customWidth="1"/>
    <col min="5390" max="5390" width="21.875" style="28" customWidth="1"/>
    <col min="5391" max="5631" width="9" style="28"/>
    <col min="5632" max="5632" width="16.625" style="28" customWidth="1"/>
    <col min="5633" max="5633" width="12" style="28" customWidth="1"/>
    <col min="5634" max="5639" width="9" style="28" customWidth="1"/>
    <col min="5640" max="5643" width="5.25" style="28" customWidth="1"/>
    <col min="5644" max="5644" width="5.875" style="28" customWidth="1"/>
    <col min="5645" max="5645" width="10.875" style="28" customWidth="1"/>
    <col min="5646" max="5646" width="21.875" style="28" customWidth="1"/>
    <col min="5647" max="5887" width="9" style="28"/>
    <col min="5888" max="5888" width="16.625" style="28" customWidth="1"/>
    <col min="5889" max="5889" width="12" style="28" customWidth="1"/>
    <col min="5890" max="5895" width="9" style="28" customWidth="1"/>
    <col min="5896" max="5899" width="5.25" style="28" customWidth="1"/>
    <col min="5900" max="5900" width="5.875" style="28" customWidth="1"/>
    <col min="5901" max="5901" width="10.875" style="28" customWidth="1"/>
    <col min="5902" max="5902" width="21.875" style="28" customWidth="1"/>
    <col min="5903" max="6143" width="9" style="28"/>
    <col min="6144" max="6144" width="16.625" style="28" customWidth="1"/>
    <col min="6145" max="6145" width="12" style="28" customWidth="1"/>
    <col min="6146" max="6151" width="9" style="28" customWidth="1"/>
    <col min="6152" max="6155" width="5.25" style="28" customWidth="1"/>
    <col min="6156" max="6156" width="5.875" style="28" customWidth="1"/>
    <col min="6157" max="6157" width="10.875" style="28" customWidth="1"/>
    <col min="6158" max="6158" width="21.875" style="28" customWidth="1"/>
    <col min="6159" max="6399" width="9" style="28"/>
    <col min="6400" max="6400" width="16.625" style="28" customWidth="1"/>
    <col min="6401" max="6401" width="12" style="28" customWidth="1"/>
    <col min="6402" max="6407" width="9" style="28" customWidth="1"/>
    <col min="6408" max="6411" width="5.25" style="28" customWidth="1"/>
    <col min="6412" max="6412" width="5.875" style="28" customWidth="1"/>
    <col min="6413" max="6413" width="10.875" style="28" customWidth="1"/>
    <col min="6414" max="6414" width="21.875" style="28" customWidth="1"/>
    <col min="6415" max="6655" width="9" style="28"/>
    <col min="6656" max="6656" width="16.625" style="28" customWidth="1"/>
    <col min="6657" max="6657" width="12" style="28" customWidth="1"/>
    <col min="6658" max="6663" width="9" style="28" customWidth="1"/>
    <col min="6664" max="6667" width="5.25" style="28" customWidth="1"/>
    <col min="6668" max="6668" width="5.875" style="28" customWidth="1"/>
    <col min="6669" max="6669" width="10.875" style="28" customWidth="1"/>
    <col min="6670" max="6670" width="21.875" style="28" customWidth="1"/>
    <col min="6671" max="6911" width="9" style="28"/>
    <col min="6912" max="6912" width="16.625" style="28" customWidth="1"/>
    <col min="6913" max="6913" width="12" style="28" customWidth="1"/>
    <col min="6914" max="6919" width="9" style="28" customWidth="1"/>
    <col min="6920" max="6923" width="5.25" style="28" customWidth="1"/>
    <col min="6924" max="6924" width="5.875" style="28" customWidth="1"/>
    <col min="6925" max="6925" width="10.875" style="28" customWidth="1"/>
    <col min="6926" max="6926" width="21.875" style="28" customWidth="1"/>
    <col min="6927" max="7167" width="9" style="28"/>
    <col min="7168" max="7168" width="16.625" style="28" customWidth="1"/>
    <col min="7169" max="7169" width="12" style="28" customWidth="1"/>
    <col min="7170" max="7175" width="9" style="28" customWidth="1"/>
    <col min="7176" max="7179" width="5.25" style="28" customWidth="1"/>
    <col min="7180" max="7180" width="5.875" style="28" customWidth="1"/>
    <col min="7181" max="7181" width="10.875" style="28" customWidth="1"/>
    <col min="7182" max="7182" width="21.875" style="28" customWidth="1"/>
    <col min="7183" max="7423" width="9" style="28"/>
    <col min="7424" max="7424" width="16.625" style="28" customWidth="1"/>
    <col min="7425" max="7425" width="12" style="28" customWidth="1"/>
    <col min="7426" max="7431" width="9" style="28" customWidth="1"/>
    <col min="7432" max="7435" width="5.25" style="28" customWidth="1"/>
    <col min="7436" max="7436" width="5.875" style="28" customWidth="1"/>
    <col min="7437" max="7437" width="10.875" style="28" customWidth="1"/>
    <col min="7438" max="7438" width="21.875" style="28" customWidth="1"/>
    <col min="7439" max="7679" width="9" style="28"/>
    <col min="7680" max="7680" width="16.625" style="28" customWidth="1"/>
    <col min="7681" max="7681" width="12" style="28" customWidth="1"/>
    <col min="7682" max="7687" width="9" style="28" customWidth="1"/>
    <col min="7688" max="7691" width="5.25" style="28" customWidth="1"/>
    <col min="7692" max="7692" width="5.875" style="28" customWidth="1"/>
    <col min="7693" max="7693" width="10.875" style="28" customWidth="1"/>
    <col min="7694" max="7694" width="21.875" style="28" customWidth="1"/>
    <col min="7695" max="7935" width="9" style="28"/>
    <col min="7936" max="7936" width="16.625" style="28" customWidth="1"/>
    <col min="7937" max="7937" width="12" style="28" customWidth="1"/>
    <col min="7938" max="7943" width="9" style="28" customWidth="1"/>
    <col min="7944" max="7947" width="5.25" style="28" customWidth="1"/>
    <col min="7948" max="7948" width="5.875" style="28" customWidth="1"/>
    <col min="7949" max="7949" width="10.875" style="28" customWidth="1"/>
    <col min="7950" max="7950" width="21.875" style="28" customWidth="1"/>
    <col min="7951" max="8191" width="9" style="28"/>
    <col min="8192" max="8192" width="16.625" style="28" customWidth="1"/>
    <col min="8193" max="8193" width="12" style="28" customWidth="1"/>
    <col min="8194" max="8199" width="9" style="28" customWidth="1"/>
    <col min="8200" max="8203" width="5.25" style="28" customWidth="1"/>
    <col min="8204" max="8204" width="5.875" style="28" customWidth="1"/>
    <col min="8205" max="8205" width="10.875" style="28" customWidth="1"/>
    <col min="8206" max="8206" width="21.875" style="28" customWidth="1"/>
    <col min="8207" max="8447" width="9" style="28"/>
    <col min="8448" max="8448" width="16.625" style="28" customWidth="1"/>
    <col min="8449" max="8449" width="12" style="28" customWidth="1"/>
    <col min="8450" max="8455" width="9" style="28" customWidth="1"/>
    <col min="8456" max="8459" width="5.25" style="28" customWidth="1"/>
    <col min="8460" max="8460" width="5.875" style="28" customWidth="1"/>
    <col min="8461" max="8461" width="10.875" style="28" customWidth="1"/>
    <col min="8462" max="8462" width="21.875" style="28" customWidth="1"/>
    <col min="8463" max="8703" width="9" style="28"/>
    <col min="8704" max="8704" width="16.625" style="28" customWidth="1"/>
    <col min="8705" max="8705" width="12" style="28" customWidth="1"/>
    <col min="8706" max="8711" width="9" style="28" customWidth="1"/>
    <col min="8712" max="8715" width="5.25" style="28" customWidth="1"/>
    <col min="8716" max="8716" width="5.875" style="28" customWidth="1"/>
    <col min="8717" max="8717" width="10.875" style="28" customWidth="1"/>
    <col min="8718" max="8718" width="21.875" style="28" customWidth="1"/>
    <col min="8719" max="8959" width="9" style="28"/>
    <col min="8960" max="8960" width="16.625" style="28" customWidth="1"/>
    <col min="8961" max="8961" width="12" style="28" customWidth="1"/>
    <col min="8962" max="8967" width="9" style="28" customWidth="1"/>
    <col min="8968" max="8971" width="5.25" style="28" customWidth="1"/>
    <col min="8972" max="8972" width="5.875" style="28" customWidth="1"/>
    <col min="8973" max="8973" width="10.875" style="28" customWidth="1"/>
    <col min="8974" max="8974" width="21.875" style="28" customWidth="1"/>
    <col min="8975" max="9215" width="9" style="28"/>
    <col min="9216" max="9216" width="16.625" style="28" customWidth="1"/>
    <col min="9217" max="9217" width="12" style="28" customWidth="1"/>
    <col min="9218" max="9223" width="9" style="28" customWidth="1"/>
    <col min="9224" max="9227" width="5.25" style="28" customWidth="1"/>
    <col min="9228" max="9228" width="5.875" style="28" customWidth="1"/>
    <col min="9229" max="9229" width="10.875" style="28" customWidth="1"/>
    <col min="9230" max="9230" width="21.875" style="28" customWidth="1"/>
    <col min="9231" max="9471" width="9" style="28"/>
    <col min="9472" max="9472" width="16.625" style="28" customWidth="1"/>
    <col min="9473" max="9473" width="12" style="28" customWidth="1"/>
    <col min="9474" max="9479" width="9" style="28" customWidth="1"/>
    <col min="9480" max="9483" width="5.25" style="28" customWidth="1"/>
    <col min="9484" max="9484" width="5.875" style="28" customWidth="1"/>
    <col min="9485" max="9485" width="10.875" style="28" customWidth="1"/>
    <col min="9486" max="9486" width="21.875" style="28" customWidth="1"/>
    <col min="9487" max="9727" width="9" style="28"/>
    <col min="9728" max="9728" width="16.625" style="28" customWidth="1"/>
    <col min="9729" max="9729" width="12" style="28" customWidth="1"/>
    <col min="9730" max="9735" width="9" style="28" customWidth="1"/>
    <col min="9736" max="9739" width="5.25" style="28" customWidth="1"/>
    <col min="9740" max="9740" width="5.875" style="28" customWidth="1"/>
    <col min="9741" max="9741" width="10.875" style="28" customWidth="1"/>
    <col min="9742" max="9742" width="21.875" style="28" customWidth="1"/>
    <col min="9743" max="9983" width="9" style="28"/>
    <col min="9984" max="9984" width="16.625" style="28" customWidth="1"/>
    <col min="9985" max="9985" width="12" style="28" customWidth="1"/>
    <col min="9986" max="9991" width="9" style="28" customWidth="1"/>
    <col min="9992" max="9995" width="5.25" style="28" customWidth="1"/>
    <col min="9996" max="9996" width="5.875" style="28" customWidth="1"/>
    <col min="9997" max="9997" width="10.875" style="28" customWidth="1"/>
    <col min="9998" max="9998" width="21.875" style="28" customWidth="1"/>
    <col min="9999" max="10239" width="9" style="28"/>
    <col min="10240" max="10240" width="16.625" style="28" customWidth="1"/>
    <col min="10241" max="10241" width="12" style="28" customWidth="1"/>
    <col min="10242" max="10247" width="9" style="28" customWidth="1"/>
    <col min="10248" max="10251" width="5.25" style="28" customWidth="1"/>
    <col min="10252" max="10252" width="5.875" style="28" customWidth="1"/>
    <col min="10253" max="10253" width="10.875" style="28" customWidth="1"/>
    <col min="10254" max="10254" width="21.875" style="28" customWidth="1"/>
    <col min="10255" max="10495" width="9" style="28"/>
    <col min="10496" max="10496" width="16.625" style="28" customWidth="1"/>
    <col min="10497" max="10497" width="12" style="28" customWidth="1"/>
    <col min="10498" max="10503" width="9" style="28" customWidth="1"/>
    <col min="10504" max="10507" width="5.25" style="28" customWidth="1"/>
    <col min="10508" max="10508" width="5.875" style="28" customWidth="1"/>
    <col min="10509" max="10509" width="10.875" style="28" customWidth="1"/>
    <col min="10510" max="10510" width="21.875" style="28" customWidth="1"/>
    <col min="10511" max="10751" width="9" style="28"/>
    <col min="10752" max="10752" width="16.625" style="28" customWidth="1"/>
    <col min="10753" max="10753" width="12" style="28" customWidth="1"/>
    <col min="10754" max="10759" width="9" style="28" customWidth="1"/>
    <col min="10760" max="10763" width="5.25" style="28" customWidth="1"/>
    <col min="10764" max="10764" width="5.875" style="28" customWidth="1"/>
    <col min="10765" max="10765" width="10.875" style="28" customWidth="1"/>
    <col min="10766" max="10766" width="21.875" style="28" customWidth="1"/>
    <col min="10767" max="11007" width="9" style="28"/>
    <col min="11008" max="11008" width="16.625" style="28" customWidth="1"/>
    <col min="11009" max="11009" width="12" style="28" customWidth="1"/>
    <col min="11010" max="11015" width="9" style="28" customWidth="1"/>
    <col min="11016" max="11019" width="5.25" style="28" customWidth="1"/>
    <col min="11020" max="11020" width="5.875" style="28" customWidth="1"/>
    <col min="11021" max="11021" width="10.875" style="28" customWidth="1"/>
    <col min="11022" max="11022" width="21.875" style="28" customWidth="1"/>
    <col min="11023" max="11263" width="9" style="28"/>
    <col min="11264" max="11264" width="16.625" style="28" customWidth="1"/>
    <col min="11265" max="11265" width="12" style="28" customWidth="1"/>
    <col min="11266" max="11271" width="9" style="28" customWidth="1"/>
    <col min="11272" max="11275" width="5.25" style="28" customWidth="1"/>
    <col min="11276" max="11276" width="5.875" style="28" customWidth="1"/>
    <col min="11277" max="11277" width="10.875" style="28" customWidth="1"/>
    <col min="11278" max="11278" width="21.875" style="28" customWidth="1"/>
    <col min="11279" max="11519" width="9" style="28"/>
    <col min="11520" max="11520" width="16.625" style="28" customWidth="1"/>
    <col min="11521" max="11521" width="12" style="28" customWidth="1"/>
    <col min="11522" max="11527" width="9" style="28" customWidth="1"/>
    <col min="11528" max="11531" width="5.25" style="28" customWidth="1"/>
    <col min="11532" max="11532" width="5.875" style="28" customWidth="1"/>
    <col min="11533" max="11533" width="10.875" style="28" customWidth="1"/>
    <col min="11534" max="11534" width="21.875" style="28" customWidth="1"/>
    <col min="11535" max="11775" width="9" style="28"/>
    <col min="11776" max="11776" width="16.625" style="28" customWidth="1"/>
    <col min="11777" max="11777" width="12" style="28" customWidth="1"/>
    <col min="11778" max="11783" width="9" style="28" customWidth="1"/>
    <col min="11784" max="11787" width="5.25" style="28" customWidth="1"/>
    <col min="11788" max="11788" width="5.875" style="28" customWidth="1"/>
    <col min="11789" max="11789" width="10.875" style="28" customWidth="1"/>
    <col min="11790" max="11790" width="21.875" style="28" customWidth="1"/>
    <col min="11791" max="12031" width="9" style="28"/>
    <col min="12032" max="12032" width="16.625" style="28" customWidth="1"/>
    <col min="12033" max="12033" width="12" style="28" customWidth="1"/>
    <col min="12034" max="12039" width="9" style="28" customWidth="1"/>
    <col min="12040" max="12043" width="5.25" style="28" customWidth="1"/>
    <col min="12044" max="12044" width="5.875" style="28" customWidth="1"/>
    <col min="12045" max="12045" width="10.875" style="28" customWidth="1"/>
    <col min="12046" max="12046" width="21.875" style="28" customWidth="1"/>
    <col min="12047" max="12287" width="9" style="28"/>
    <col min="12288" max="12288" width="16.625" style="28" customWidth="1"/>
    <col min="12289" max="12289" width="12" style="28" customWidth="1"/>
    <col min="12290" max="12295" width="9" style="28" customWidth="1"/>
    <col min="12296" max="12299" width="5.25" style="28" customWidth="1"/>
    <col min="12300" max="12300" width="5.875" style="28" customWidth="1"/>
    <col min="12301" max="12301" width="10.875" style="28" customWidth="1"/>
    <col min="12302" max="12302" width="21.875" style="28" customWidth="1"/>
    <col min="12303" max="12543" width="9" style="28"/>
    <col min="12544" max="12544" width="16.625" style="28" customWidth="1"/>
    <col min="12545" max="12545" width="12" style="28" customWidth="1"/>
    <col min="12546" max="12551" width="9" style="28" customWidth="1"/>
    <col min="12552" max="12555" width="5.25" style="28" customWidth="1"/>
    <col min="12556" max="12556" width="5.875" style="28" customWidth="1"/>
    <col min="12557" max="12557" width="10.875" style="28" customWidth="1"/>
    <col min="12558" max="12558" width="21.875" style="28" customWidth="1"/>
    <col min="12559" max="12799" width="9" style="28"/>
    <col min="12800" max="12800" width="16.625" style="28" customWidth="1"/>
    <col min="12801" max="12801" width="12" style="28" customWidth="1"/>
    <col min="12802" max="12807" width="9" style="28" customWidth="1"/>
    <col min="12808" max="12811" width="5.25" style="28" customWidth="1"/>
    <col min="12812" max="12812" width="5.875" style="28" customWidth="1"/>
    <col min="12813" max="12813" width="10.875" style="28" customWidth="1"/>
    <col min="12814" max="12814" width="21.875" style="28" customWidth="1"/>
    <col min="12815" max="13055" width="9" style="28"/>
    <col min="13056" max="13056" width="16.625" style="28" customWidth="1"/>
    <col min="13057" max="13057" width="12" style="28" customWidth="1"/>
    <col min="13058" max="13063" width="9" style="28" customWidth="1"/>
    <col min="13064" max="13067" width="5.25" style="28" customWidth="1"/>
    <col min="13068" max="13068" width="5.875" style="28" customWidth="1"/>
    <col min="13069" max="13069" width="10.875" style="28" customWidth="1"/>
    <col min="13070" max="13070" width="21.875" style="28" customWidth="1"/>
    <col min="13071" max="13311" width="9" style="28"/>
    <col min="13312" max="13312" width="16.625" style="28" customWidth="1"/>
    <col min="13313" max="13313" width="12" style="28" customWidth="1"/>
    <col min="13314" max="13319" width="9" style="28" customWidth="1"/>
    <col min="13320" max="13323" width="5.25" style="28" customWidth="1"/>
    <col min="13324" max="13324" width="5.875" style="28" customWidth="1"/>
    <col min="13325" max="13325" width="10.875" style="28" customWidth="1"/>
    <col min="13326" max="13326" width="21.875" style="28" customWidth="1"/>
    <col min="13327" max="13567" width="9" style="28"/>
    <col min="13568" max="13568" width="16.625" style="28" customWidth="1"/>
    <col min="13569" max="13569" width="12" style="28" customWidth="1"/>
    <col min="13570" max="13575" width="9" style="28" customWidth="1"/>
    <col min="13576" max="13579" width="5.25" style="28" customWidth="1"/>
    <col min="13580" max="13580" width="5.875" style="28" customWidth="1"/>
    <col min="13581" max="13581" width="10.875" style="28" customWidth="1"/>
    <col min="13582" max="13582" width="21.875" style="28" customWidth="1"/>
    <col min="13583" max="13823" width="9" style="28"/>
    <col min="13824" max="13824" width="16.625" style="28" customWidth="1"/>
    <col min="13825" max="13825" width="12" style="28" customWidth="1"/>
    <col min="13826" max="13831" width="9" style="28" customWidth="1"/>
    <col min="13832" max="13835" width="5.25" style="28" customWidth="1"/>
    <col min="13836" max="13836" width="5.875" style="28" customWidth="1"/>
    <col min="13837" max="13837" width="10.875" style="28" customWidth="1"/>
    <col min="13838" max="13838" width="21.875" style="28" customWidth="1"/>
    <col min="13839" max="14079" width="9" style="28"/>
    <col min="14080" max="14080" width="16.625" style="28" customWidth="1"/>
    <col min="14081" max="14081" width="12" style="28" customWidth="1"/>
    <col min="14082" max="14087" width="9" style="28" customWidth="1"/>
    <col min="14088" max="14091" width="5.25" style="28" customWidth="1"/>
    <col min="14092" max="14092" width="5.875" style="28" customWidth="1"/>
    <col min="14093" max="14093" width="10.875" style="28" customWidth="1"/>
    <col min="14094" max="14094" width="21.875" style="28" customWidth="1"/>
    <col min="14095" max="14335" width="9" style="28"/>
    <col min="14336" max="14336" width="16.625" style="28" customWidth="1"/>
    <col min="14337" max="14337" width="12" style="28" customWidth="1"/>
    <col min="14338" max="14343" width="9" style="28" customWidth="1"/>
    <col min="14344" max="14347" width="5.25" style="28" customWidth="1"/>
    <col min="14348" max="14348" width="5.875" style="28" customWidth="1"/>
    <col min="14349" max="14349" width="10.875" style="28" customWidth="1"/>
    <col min="14350" max="14350" width="21.875" style="28" customWidth="1"/>
    <col min="14351" max="14591" width="9" style="28"/>
    <col min="14592" max="14592" width="16.625" style="28" customWidth="1"/>
    <col min="14593" max="14593" width="12" style="28" customWidth="1"/>
    <col min="14594" max="14599" width="9" style="28" customWidth="1"/>
    <col min="14600" max="14603" width="5.25" style="28" customWidth="1"/>
    <col min="14604" max="14604" width="5.875" style="28" customWidth="1"/>
    <col min="14605" max="14605" width="10.875" style="28" customWidth="1"/>
    <col min="14606" max="14606" width="21.875" style="28" customWidth="1"/>
    <col min="14607" max="14847" width="9" style="28"/>
    <col min="14848" max="14848" width="16.625" style="28" customWidth="1"/>
    <col min="14849" max="14849" width="12" style="28" customWidth="1"/>
    <col min="14850" max="14855" width="9" style="28" customWidth="1"/>
    <col min="14856" max="14859" width="5.25" style="28" customWidth="1"/>
    <col min="14860" max="14860" width="5.875" style="28" customWidth="1"/>
    <col min="14861" max="14861" width="10.875" style="28" customWidth="1"/>
    <col min="14862" max="14862" width="21.875" style="28" customWidth="1"/>
    <col min="14863" max="15103" width="9" style="28"/>
    <col min="15104" max="15104" width="16.625" style="28" customWidth="1"/>
    <col min="15105" max="15105" width="12" style="28" customWidth="1"/>
    <col min="15106" max="15111" width="9" style="28" customWidth="1"/>
    <col min="15112" max="15115" width="5.25" style="28" customWidth="1"/>
    <col min="15116" max="15116" width="5.875" style="28" customWidth="1"/>
    <col min="15117" max="15117" width="10.875" style="28" customWidth="1"/>
    <col min="15118" max="15118" width="21.875" style="28" customWidth="1"/>
    <col min="15119" max="15359" width="9" style="28"/>
    <col min="15360" max="15360" width="16.625" style="28" customWidth="1"/>
    <col min="15361" max="15361" width="12" style="28" customWidth="1"/>
    <col min="15362" max="15367" width="9" style="28" customWidth="1"/>
    <col min="15368" max="15371" width="5.25" style="28" customWidth="1"/>
    <col min="15372" max="15372" width="5.875" style="28" customWidth="1"/>
    <col min="15373" max="15373" width="10.875" style="28" customWidth="1"/>
    <col min="15374" max="15374" width="21.875" style="28" customWidth="1"/>
    <col min="15375" max="15615" width="9" style="28"/>
    <col min="15616" max="15616" width="16.625" style="28" customWidth="1"/>
    <col min="15617" max="15617" width="12" style="28" customWidth="1"/>
    <col min="15618" max="15623" width="9" style="28" customWidth="1"/>
    <col min="15624" max="15627" width="5.25" style="28" customWidth="1"/>
    <col min="15628" max="15628" width="5.875" style="28" customWidth="1"/>
    <col min="15629" max="15629" width="10.875" style="28" customWidth="1"/>
    <col min="15630" max="15630" width="21.875" style="28" customWidth="1"/>
    <col min="15631" max="15871" width="9" style="28"/>
    <col min="15872" max="15872" width="16.625" style="28" customWidth="1"/>
    <col min="15873" max="15873" width="12" style="28" customWidth="1"/>
    <col min="15874" max="15879" width="9" style="28" customWidth="1"/>
    <col min="15880" max="15883" width="5.25" style="28" customWidth="1"/>
    <col min="15884" max="15884" width="5.875" style="28" customWidth="1"/>
    <col min="15885" max="15885" width="10.875" style="28" customWidth="1"/>
    <col min="15886" max="15886" width="21.875" style="28" customWidth="1"/>
    <col min="15887" max="16127" width="9" style="28"/>
    <col min="16128" max="16128" width="16.625" style="28" customWidth="1"/>
    <col min="16129" max="16129" width="12" style="28" customWidth="1"/>
    <col min="16130" max="16135" width="9" style="28" customWidth="1"/>
    <col min="16136" max="16139" width="5.25" style="28" customWidth="1"/>
    <col min="16140" max="16140" width="5.875" style="28" customWidth="1"/>
    <col min="16141" max="16141" width="10.875" style="28" customWidth="1"/>
    <col min="16142" max="16142" width="21.875" style="28" customWidth="1"/>
    <col min="16143" max="16384" width="9" style="28"/>
  </cols>
  <sheetData>
    <row r="1" spans="1:16" ht="21" x14ac:dyDescent="0.3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23"/>
      <c r="K1" s="23"/>
      <c r="L1" s="23"/>
      <c r="M1" s="23"/>
      <c r="N1" s="23"/>
      <c r="O1" s="23"/>
    </row>
    <row r="2" spans="1:16" x14ac:dyDescent="0.3">
      <c r="A2" s="46" t="s">
        <v>0</v>
      </c>
      <c r="B2" s="46"/>
      <c r="C2" s="47" t="s">
        <v>1</v>
      </c>
      <c r="D2" s="46" t="s">
        <v>2</v>
      </c>
      <c r="E2" s="46"/>
      <c r="F2" s="46"/>
      <c r="G2" s="46"/>
      <c r="H2" s="46" t="s">
        <v>3</v>
      </c>
      <c r="I2" s="46"/>
      <c r="J2" s="49" t="s">
        <v>4</v>
      </c>
      <c r="K2" s="49"/>
      <c r="L2" s="49"/>
      <c r="M2" s="49"/>
      <c r="N2" s="49" t="s">
        <v>5</v>
      </c>
      <c r="O2" s="49"/>
      <c r="P2" s="49" t="s">
        <v>6</v>
      </c>
    </row>
    <row r="3" spans="1:16" x14ac:dyDescent="0.3">
      <c r="A3" s="46"/>
      <c r="B3" s="46"/>
      <c r="C3" s="48"/>
      <c r="D3" s="22" t="s">
        <v>7</v>
      </c>
      <c r="E3" s="22" t="s">
        <v>8</v>
      </c>
      <c r="F3" s="22" t="s">
        <v>7</v>
      </c>
      <c r="G3" s="22" t="s">
        <v>8</v>
      </c>
      <c r="H3" s="22" t="s">
        <v>9</v>
      </c>
      <c r="I3" s="22" t="s">
        <v>10</v>
      </c>
      <c r="J3" s="24" t="s">
        <v>7</v>
      </c>
      <c r="K3" s="24" t="s">
        <v>8</v>
      </c>
      <c r="L3" s="24" t="s">
        <v>7</v>
      </c>
      <c r="M3" s="24" t="s">
        <v>8</v>
      </c>
      <c r="N3" s="24" t="s">
        <v>9</v>
      </c>
      <c r="O3" s="24" t="s">
        <v>10</v>
      </c>
      <c r="P3" s="49"/>
    </row>
    <row r="4" spans="1:16" s="29" customFormat="1" x14ac:dyDescent="0.3">
      <c r="A4" s="50" t="s">
        <v>11</v>
      </c>
      <c r="B4" s="52" t="s">
        <v>46</v>
      </c>
      <c r="C4" s="25" t="s">
        <v>12</v>
      </c>
      <c r="D4" s="2">
        <v>10</v>
      </c>
      <c r="E4" s="2" t="s">
        <v>13</v>
      </c>
      <c r="F4" s="2">
        <v>3</v>
      </c>
      <c r="G4" s="2" t="s">
        <v>14</v>
      </c>
      <c r="H4" s="2">
        <v>450</v>
      </c>
      <c r="I4" s="2">
        <f>D4*F4*H4</f>
        <v>13500</v>
      </c>
      <c r="J4" s="2">
        <v>6</v>
      </c>
      <c r="K4" s="2" t="s">
        <v>13</v>
      </c>
      <c r="L4" s="2">
        <v>1</v>
      </c>
      <c r="M4" s="2" t="s">
        <v>14</v>
      </c>
      <c r="N4" s="2">
        <v>450</v>
      </c>
      <c r="O4" s="40">
        <f>J4*L4*N4</f>
        <v>2700</v>
      </c>
      <c r="P4" s="9" t="s">
        <v>90</v>
      </c>
    </row>
    <row r="5" spans="1:16" s="29" customFormat="1" x14ac:dyDescent="0.3">
      <c r="A5" s="51"/>
      <c r="B5" s="53"/>
      <c r="C5" s="25" t="s">
        <v>15</v>
      </c>
      <c r="D5" s="2">
        <v>145</v>
      </c>
      <c r="E5" s="2" t="s">
        <v>13</v>
      </c>
      <c r="F5" s="2">
        <v>3</v>
      </c>
      <c r="G5" s="2" t="s">
        <v>14</v>
      </c>
      <c r="H5" s="2">
        <v>450</v>
      </c>
      <c r="I5" s="2">
        <f t="shared" ref="I5:I8" si="0">D5*F5*H5</f>
        <v>195750</v>
      </c>
      <c r="J5" s="2">
        <v>18</v>
      </c>
      <c r="K5" s="2" t="s">
        <v>13</v>
      </c>
      <c r="L5" s="2">
        <v>1</v>
      </c>
      <c r="M5" s="2" t="s">
        <v>14</v>
      </c>
      <c r="N5" s="2">
        <v>350</v>
      </c>
      <c r="O5" s="40">
        <f t="shared" ref="O5:O13" si="1">J5*L5*N5</f>
        <v>6300</v>
      </c>
      <c r="P5" s="9" t="s">
        <v>116</v>
      </c>
    </row>
    <row r="6" spans="1:16" s="29" customFormat="1" x14ac:dyDescent="0.3">
      <c r="A6" s="51"/>
      <c r="B6" s="39"/>
      <c r="C6" s="38"/>
      <c r="D6" s="2"/>
      <c r="E6" s="2"/>
      <c r="F6" s="2"/>
      <c r="G6" s="2"/>
      <c r="H6" s="2"/>
      <c r="I6" s="2"/>
      <c r="J6" s="2">
        <v>126</v>
      </c>
      <c r="K6" s="2" t="s">
        <v>88</v>
      </c>
      <c r="L6" s="2">
        <v>1</v>
      </c>
      <c r="M6" s="2" t="s">
        <v>89</v>
      </c>
      <c r="N6" s="2">
        <v>450</v>
      </c>
      <c r="O6" s="40">
        <f t="shared" si="1"/>
        <v>56700</v>
      </c>
      <c r="P6" s="9" t="s">
        <v>91</v>
      </c>
    </row>
    <row r="7" spans="1:16" s="29" customFormat="1" x14ac:dyDescent="0.3">
      <c r="A7" s="51"/>
      <c r="B7" s="26"/>
      <c r="C7" s="25"/>
      <c r="D7" s="2"/>
      <c r="E7" s="2"/>
      <c r="F7" s="2"/>
      <c r="G7" s="2"/>
      <c r="H7" s="2"/>
      <c r="I7" s="2"/>
      <c r="J7" s="2">
        <v>1</v>
      </c>
      <c r="K7" s="2" t="s">
        <v>13</v>
      </c>
      <c r="L7" s="2">
        <v>1</v>
      </c>
      <c r="M7" s="2" t="s">
        <v>14</v>
      </c>
      <c r="N7" s="2">
        <v>1680</v>
      </c>
      <c r="O7" s="40">
        <f t="shared" si="1"/>
        <v>1680</v>
      </c>
      <c r="P7" s="9" t="s">
        <v>92</v>
      </c>
    </row>
    <row r="8" spans="1:16" s="29" customFormat="1" x14ac:dyDescent="0.3">
      <c r="A8" s="51"/>
      <c r="B8" s="19"/>
      <c r="C8" s="30"/>
      <c r="D8" s="30"/>
      <c r="E8" s="30"/>
      <c r="F8" s="30"/>
      <c r="G8" s="30"/>
      <c r="H8" s="30"/>
      <c r="I8" s="2">
        <f t="shared" si="0"/>
        <v>0</v>
      </c>
      <c r="J8" s="2">
        <v>17</v>
      </c>
      <c r="K8" s="2" t="s">
        <v>13</v>
      </c>
      <c r="L8" s="2">
        <v>1</v>
      </c>
      <c r="M8" s="2" t="s">
        <v>14</v>
      </c>
      <c r="N8" s="2">
        <v>350</v>
      </c>
      <c r="O8" s="40">
        <f t="shared" si="1"/>
        <v>5950</v>
      </c>
      <c r="P8" s="9" t="s">
        <v>93</v>
      </c>
    </row>
    <row r="9" spans="1:16" s="29" customFormat="1" x14ac:dyDescent="0.3">
      <c r="A9" s="51"/>
      <c r="B9" s="19"/>
      <c r="C9" s="30"/>
      <c r="D9" s="30"/>
      <c r="E9" s="30"/>
      <c r="F9" s="30"/>
      <c r="G9" s="30"/>
      <c r="H9" s="30"/>
      <c r="I9" s="2"/>
      <c r="J9" s="2">
        <v>126</v>
      </c>
      <c r="K9" s="2" t="s">
        <v>13</v>
      </c>
      <c r="L9" s="2">
        <v>1</v>
      </c>
      <c r="M9" s="2" t="s">
        <v>14</v>
      </c>
      <c r="N9" s="2">
        <v>450</v>
      </c>
      <c r="O9" s="40">
        <f t="shared" si="1"/>
        <v>56700</v>
      </c>
      <c r="P9" s="9" t="s">
        <v>94</v>
      </c>
    </row>
    <row r="10" spans="1:16" s="29" customFormat="1" x14ac:dyDescent="0.3">
      <c r="A10" s="51"/>
      <c r="B10" s="19"/>
      <c r="C10" s="30"/>
      <c r="D10" s="30"/>
      <c r="E10" s="30"/>
      <c r="F10" s="30"/>
      <c r="G10" s="30"/>
      <c r="H10" s="30"/>
      <c r="I10" s="2">
        <f t="shared" ref="I10" si="2">D10*F10*H10</f>
        <v>0</v>
      </c>
      <c r="J10" s="2">
        <v>1</v>
      </c>
      <c r="K10" s="2" t="s">
        <v>13</v>
      </c>
      <c r="L10" s="2">
        <v>1</v>
      </c>
      <c r="M10" s="2" t="s">
        <v>14</v>
      </c>
      <c r="N10" s="2">
        <v>1680</v>
      </c>
      <c r="O10" s="40">
        <f t="shared" ref="O10:O12" si="3">J10*L10*N10</f>
        <v>1680</v>
      </c>
      <c r="P10" s="9" t="s">
        <v>95</v>
      </c>
    </row>
    <row r="11" spans="1:16" s="29" customFormat="1" x14ac:dyDescent="0.3">
      <c r="A11" s="51"/>
      <c r="B11" s="19"/>
      <c r="C11" s="3"/>
      <c r="D11" s="2"/>
      <c r="E11" s="2"/>
      <c r="F11" s="2"/>
      <c r="G11" s="2"/>
      <c r="H11" s="2"/>
      <c r="I11" s="2"/>
      <c r="J11" s="2">
        <v>16</v>
      </c>
      <c r="K11" s="2" t="s">
        <v>13</v>
      </c>
      <c r="L11" s="2">
        <v>1</v>
      </c>
      <c r="M11" s="2" t="s">
        <v>14</v>
      </c>
      <c r="N11" s="2">
        <v>350</v>
      </c>
      <c r="O11" s="40">
        <f t="shared" si="3"/>
        <v>5600</v>
      </c>
      <c r="P11" s="9" t="s">
        <v>96</v>
      </c>
    </row>
    <row r="12" spans="1:16" s="29" customFormat="1" x14ac:dyDescent="0.3">
      <c r="A12" s="51"/>
      <c r="B12" s="19"/>
      <c r="C12" s="3"/>
      <c r="D12" s="2"/>
      <c r="E12" s="2"/>
      <c r="F12" s="2"/>
      <c r="G12" s="2"/>
      <c r="H12" s="2"/>
      <c r="I12" s="2"/>
      <c r="J12" s="2">
        <v>120</v>
      </c>
      <c r="K12" s="2" t="s">
        <v>13</v>
      </c>
      <c r="L12" s="2">
        <v>1</v>
      </c>
      <c r="M12" s="2" t="s">
        <v>14</v>
      </c>
      <c r="N12" s="2">
        <v>450</v>
      </c>
      <c r="O12" s="40">
        <f t="shared" si="3"/>
        <v>54000</v>
      </c>
      <c r="P12" s="9" t="s">
        <v>101</v>
      </c>
    </row>
    <row r="13" spans="1:16" s="29" customFormat="1" x14ac:dyDescent="0.3">
      <c r="A13" s="51"/>
      <c r="B13" s="19"/>
      <c r="C13" s="3"/>
      <c r="D13" s="2"/>
      <c r="E13" s="2"/>
      <c r="F13" s="2"/>
      <c r="G13" s="2"/>
      <c r="H13" s="2"/>
      <c r="I13" s="2"/>
      <c r="J13" s="2">
        <v>2</v>
      </c>
      <c r="K13" s="2" t="s">
        <v>13</v>
      </c>
      <c r="L13" s="2">
        <v>1</v>
      </c>
      <c r="M13" s="2" t="s">
        <v>14</v>
      </c>
      <c r="N13" s="2">
        <v>350</v>
      </c>
      <c r="O13" s="40">
        <f t="shared" si="1"/>
        <v>700</v>
      </c>
      <c r="P13" s="9" t="s">
        <v>100</v>
      </c>
    </row>
    <row r="14" spans="1:16" x14ac:dyDescent="0.3">
      <c r="A14" s="46" t="s">
        <v>16</v>
      </c>
      <c r="B14" s="46"/>
      <c r="C14" s="46"/>
      <c r="D14" s="46"/>
      <c r="E14" s="46"/>
      <c r="F14" s="46"/>
      <c r="G14" s="46"/>
      <c r="H14" s="46"/>
      <c r="I14" s="10">
        <f>SUM(I4:I13)</f>
        <v>209250</v>
      </c>
      <c r="J14" s="11"/>
      <c r="K14" s="11"/>
      <c r="L14" s="11"/>
      <c r="M14" s="11"/>
      <c r="N14" s="11"/>
      <c r="O14" s="12">
        <f>SUM(O4:O13)</f>
        <v>192010</v>
      </c>
      <c r="P14" s="13">
        <f>I14-O14</f>
        <v>17240</v>
      </c>
    </row>
    <row r="15" spans="1:16" x14ac:dyDescent="0.3">
      <c r="A15" s="43" t="s">
        <v>17</v>
      </c>
      <c r="B15" s="6" t="s">
        <v>46</v>
      </c>
      <c r="C15" s="25" t="s">
        <v>49</v>
      </c>
      <c r="D15" s="2">
        <v>300</v>
      </c>
      <c r="E15" s="2" t="s">
        <v>18</v>
      </c>
      <c r="F15" s="2">
        <v>1</v>
      </c>
      <c r="G15" s="2" t="s">
        <v>19</v>
      </c>
      <c r="H15" s="2">
        <v>160</v>
      </c>
      <c r="I15" s="2">
        <f>D15*F15*H15</f>
        <v>48000</v>
      </c>
      <c r="J15" s="2">
        <v>196</v>
      </c>
      <c r="K15" s="2" t="s">
        <v>18</v>
      </c>
      <c r="L15" s="2">
        <v>1</v>
      </c>
      <c r="M15" s="2" t="s">
        <v>19</v>
      </c>
      <c r="N15" s="2">
        <v>128</v>
      </c>
      <c r="O15" s="40">
        <f>J15*L15*N15</f>
        <v>25088</v>
      </c>
      <c r="P15" s="14"/>
    </row>
    <row r="16" spans="1:16" x14ac:dyDescent="0.3">
      <c r="A16" s="44"/>
      <c r="B16" s="6" t="s">
        <v>46</v>
      </c>
      <c r="C16" s="25" t="s">
        <v>50</v>
      </c>
      <c r="D16" s="2">
        <v>300</v>
      </c>
      <c r="E16" s="2" t="s">
        <v>18</v>
      </c>
      <c r="F16" s="2">
        <v>1</v>
      </c>
      <c r="G16" s="2" t="s">
        <v>19</v>
      </c>
      <c r="H16" s="2">
        <v>160</v>
      </c>
      <c r="I16" s="2">
        <f t="shared" ref="I16:I22" si="4">D16*F16*H16</f>
        <v>48000</v>
      </c>
      <c r="J16" s="2">
        <v>287</v>
      </c>
      <c r="K16" s="2" t="s">
        <v>18</v>
      </c>
      <c r="L16" s="2">
        <v>1</v>
      </c>
      <c r="M16" s="2" t="s">
        <v>19</v>
      </c>
      <c r="N16" s="2">
        <v>128</v>
      </c>
      <c r="O16" s="40">
        <f t="shared" ref="O16:O27" si="5">J16*L16*N16</f>
        <v>36736</v>
      </c>
      <c r="P16" s="14"/>
    </row>
    <row r="17" spans="1:16" x14ac:dyDescent="0.3">
      <c r="A17" s="44"/>
      <c r="B17" s="6"/>
      <c r="C17" s="27"/>
      <c r="D17" s="2"/>
      <c r="E17" s="2"/>
      <c r="F17" s="2"/>
      <c r="G17" s="2"/>
      <c r="H17" s="2"/>
      <c r="I17" s="2"/>
      <c r="J17" s="2">
        <v>1</v>
      </c>
      <c r="K17" s="2" t="s">
        <v>79</v>
      </c>
      <c r="L17" s="2">
        <v>1</v>
      </c>
      <c r="M17" s="2" t="s">
        <v>80</v>
      </c>
      <c r="N17" s="2">
        <v>2432</v>
      </c>
      <c r="O17" s="40">
        <f t="shared" si="5"/>
        <v>2432</v>
      </c>
      <c r="P17" s="37" t="s">
        <v>78</v>
      </c>
    </row>
    <row r="18" spans="1:16" x14ac:dyDescent="0.3">
      <c r="A18" s="44"/>
      <c r="B18" s="6" t="s">
        <v>46</v>
      </c>
      <c r="C18" s="25" t="s">
        <v>51</v>
      </c>
      <c r="D18" s="2">
        <v>300</v>
      </c>
      <c r="E18" s="2" t="s">
        <v>36</v>
      </c>
      <c r="F18" s="2">
        <v>1</v>
      </c>
      <c r="G18" s="2" t="s">
        <v>37</v>
      </c>
      <c r="H18" s="2">
        <v>160</v>
      </c>
      <c r="I18" s="2">
        <f t="shared" si="4"/>
        <v>48000</v>
      </c>
      <c r="J18" s="2">
        <v>266</v>
      </c>
      <c r="K18" s="2" t="s">
        <v>36</v>
      </c>
      <c r="L18" s="2">
        <v>1</v>
      </c>
      <c r="M18" s="2" t="s">
        <v>37</v>
      </c>
      <c r="N18" s="2">
        <v>128</v>
      </c>
      <c r="O18" s="40">
        <f t="shared" si="5"/>
        <v>34048</v>
      </c>
      <c r="P18" s="21"/>
    </row>
    <row r="19" spans="1:16" x14ac:dyDescent="0.3">
      <c r="A19" s="44"/>
      <c r="B19" s="6"/>
      <c r="C19" s="27"/>
      <c r="D19" s="2"/>
      <c r="E19" s="2"/>
      <c r="F19" s="2"/>
      <c r="G19" s="2"/>
      <c r="H19" s="2"/>
      <c r="I19" s="2"/>
      <c r="J19" s="2">
        <v>1</v>
      </c>
      <c r="K19" s="2" t="s">
        <v>80</v>
      </c>
      <c r="L19" s="2">
        <v>1</v>
      </c>
      <c r="M19" s="2" t="s">
        <v>77</v>
      </c>
      <c r="N19" s="2">
        <v>191</v>
      </c>
      <c r="O19" s="40">
        <f t="shared" si="5"/>
        <v>191</v>
      </c>
      <c r="P19" s="21" t="s">
        <v>115</v>
      </c>
    </row>
    <row r="20" spans="1:16" x14ac:dyDescent="0.3">
      <c r="A20" s="44"/>
      <c r="B20" s="6" t="s">
        <v>46</v>
      </c>
      <c r="C20" s="25" t="s">
        <v>52</v>
      </c>
      <c r="D20" s="2">
        <v>300</v>
      </c>
      <c r="E20" s="2" t="s">
        <v>18</v>
      </c>
      <c r="F20" s="2">
        <v>1</v>
      </c>
      <c r="G20" s="2" t="s">
        <v>19</v>
      </c>
      <c r="H20" s="2">
        <v>160</v>
      </c>
      <c r="I20" s="2">
        <f t="shared" si="4"/>
        <v>48000</v>
      </c>
      <c r="J20" s="2">
        <v>266</v>
      </c>
      <c r="K20" s="2" t="s">
        <v>18</v>
      </c>
      <c r="L20" s="2">
        <v>1</v>
      </c>
      <c r="M20" s="2" t="s">
        <v>19</v>
      </c>
      <c r="N20" s="2">
        <v>128</v>
      </c>
      <c r="O20" s="40">
        <f t="shared" si="5"/>
        <v>34048</v>
      </c>
      <c r="P20" s="14"/>
    </row>
    <row r="21" spans="1:16" x14ac:dyDescent="0.3">
      <c r="A21" s="44"/>
      <c r="B21" s="6"/>
      <c r="C21" s="36"/>
      <c r="D21" s="2"/>
      <c r="E21" s="2"/>
      <c r="F21" s="2"/>
      <c r="G21" s="2"/>
      <c r="H21" s="2"/>
      <c r="I21" s="2"/>
      <c r="J21" s="2">
        <v>1</v>
      </c>
      <c r="K21" s="2" t="s">
        <v>81</v>
      </c>
      <c r="L21" s="2">
        <v>1</v>
      </c>
      <c r="M21" s="2" t="s">
        <v>82</v>
      </c>
      <c r="N21" s="2">
        <v>2419</v>
      </c>
      <c r="O21" s="40">
        <f t="shared" si="5"/>
        <v>2419</v>
      </c>
      <c r="P21" s="14" t="s">
        <v>83</v>
      </c>
    </row>
    <row r="22" spans="1:16" x14ac:dyDescent="0.3">
      <c r="A22" s="44"/>
      <c r="B22" s="6" t="s">
        <v>46</v>
      </c>
      <c r="C22" s="25" t="s">
        <v>53</v>
      </c>
      <c r="D22" s="2">
        <v>300</v>
      </c>
      <c r="E22" s="2" t="s">
        <v>18</v>
      </c>
      <c r="F22" s="2">
        <v>1</v>
      </c>
      <c r="G22" s="2" t="s">
        <v>19</v>
      </c>
      <c r="H22" s="2">
        <v>200</v>
      </c>
      <c r="I22" s="2">
        <f t="shared" si="4"/>
        <v>60000</v>
      </c>
      <c r="J22" s="2">
        <v>260</v>
      </c>
      <c r="K22" s="2" t="s">
        <v>18</v>
      </c>
      <c r="L22" s="2">
        <v>1</v>
      </c>
      <c r="M22" s="2" t="s">
        <v>19</v>
      </c>
      <c r="N22" s="2">
        <v>158.80000000000001</v>
      </c>
      <c r="O22" s="40">
        <f t="shared" si="5"/>
        <v>41288</v>
      </c>
      <c r="P22" s="14"/>
    </row>
    <row r="23" spans="1:16" x14ac:dyDescent="0.3">
      <c r="A23" s="44"/>
      <c r="B23" s="4"/>
      <c r="C23" s="25"/>
      <c r="D23" s="2"/>
      <c r="E23" s="2"/>
      <c r="F23" s="2"/>
      <c r="G23" s="2"/>
      <c r="H23" s="2"/>
      <c r="I23" s="2"/>
      <c r="J23" s="2">
        <v>1</v>
      </c>
      <c r="K23" s="2" t="s">
        <v>39</v>
      </c>
      <c r="L23" s="2">
        <v>1</v>
      </c>
      <c r="M23" s="2" t="s">
        <v>19</v>
      </c>
      <c r="N23" s="2">
        <v>515</v>
      </c>
      <c r="O23" s="40">
        <f t="shared" si="5"/>
        <v>515</v>
      </c>
      <c r="P23" s="14" t="s">
        <v>63</v>
      </c>
    </row>
    <row r="24" spans="1:16" x14ac:dyDescent="0.3">
      <c r="A24" s="44"/>
      <c r="B24" s="4"/>
      <c r="C24" s="25"/>
      <c r="D24" s="2"/>
      <c r="E24" s="2"/>
      <c r="F24" s="2"/>
      <c r="G24" s="2"/>
      <c r="H24" s="2"/>
      <c r="I24" s="2"/>
      <c r="J24" s="2">
        <v>72</v>
      </c>
      <c r="K24" s="2" t="s">
        <v>40</v>
      </c>
      <c r="L24" s="2">
        <v>1</v>
      </c>
      <c r="M24" s="2" t="s">
        <v>37</v>
      </c>
      <c r="N24" s="2">
        <v>138</v>
      </c>
      <c r="O24" s="20">
        <f t="shared" si="5"/>
        <v>9936</v>
      </c>
      <c r="P24" s="14" t="s">
        <v>64</v>
      </c>
    </row>
    <row r="25" spans="1:16" x14ac:dyDescent="0.3">
      <c r="A25" s="44"/>
      <c r="B25" s="4"/>
      <c r="C25" s="25"/>
      <c r="D25" s="2"/>
      <c r="E25" s="2"/>
      <c r="F25" s="2"/>
      <c r="G25" s="2"/>
      <c r="H25" s="2"/>
      <c r="I25" s="2"/>
      <c r="J25" s="2">
        <v>1</v>
      </c>
      <c r="K25" s="2" t="s">
        <v>67</v>
      </c>
      <c r="L25" s="2">
        <v>1</v>
      </c>
      <c r="M25" s="2" t="s">
        <v>37</v>
      </c>
      <c r="N25" s="2">
        <v>189</v>
      </c>
      <c r="O25" s="20">
        <f t="shared" si="5"/>
        <v>189</v>
      </c>
      <c r="P25" s="14" t="s">
        <v>65</v>
      </c>
    </row>
    <row r="26" spans="1:16" x14ac:dyDescent="0.3">
      <c r="A26" s="44"/>
      <c r="B26" s="4"/>
      <c r="C26" s="25"/>
      <c r="D26" s="2"/>
      <c r="E26" s="2"/>
      <c r="F26" s="2"/>
      <c r="G26" s="2"/>
      <c r="H26" s="2"/>
      <c r="I26" s="2"/>
      <c r="J26" s="2">
        <v>1</v>
      </c>
      <c r="K26" s="2" t="s">
        <v>69</v>
      </c>
      <c r="L26" s="2">
        <v>1</v>
      </c>
      <c r="M26" s="2" t="s">
        <v>70</v>
      </c>
      <c r="N26" s="2">
        <v>270</v>
      </c>
      <c r="O26" s="20">
        <f t="shared" si="5"/>
        <v>270</v>
      </c>
      <c r="P26" s="14" t="s">
        <v>66</v>
      </c>
    </row>
    <row r="27" spans="1:16" x14ac:dyDescent="0.3">
      <c r="A27" s="44"/>
      <c r="B27" s="4"/>
      <c r="C27" s="25"/>
      <c r="D27" s="2"/>
      <c r="E27" s="2"/>
      <c r="F27" s="2"/>
      <c r="G27" s="2"/>
      <c r="H27" s="2"/>
      <c r="I27" s="2"/>
      <c r="J27" s="2">
        <v>1</v>
      </c>
      <c r="K27" s="2" t="s">
        <v>38</v>
      </c>
      <c r="L27" s="2">
        <v>1</v>
      </c>
      <c r="M27" s="2" t="s">
        <v>75</v>
      </c>
      <c r="N27" s="2">
        <v>236</v>
      </c>
      <c r="O27" s="40">
        <f t="shared" si="5"/>
        <v>236</v>
      </c>
      <c r="P27" s="21" t="s">
        <v>74</v>
      </c>
    </row>
    <row r="28" spans="1:16" x14ac:dyDescent="0.3">
      <c r="A28" s="44"/>
      <c r="B28" s="4"/>
      <c r="C28" s="41"/>
      <c r="D28" s="2"/>
      <c r="E28" s="2"/>
      <c r="F28" s="2"/>
      <c r="G28" s="2"/>
      <c r="H28" s="2"/>
      <c r="I28" s="2"/>
      <c r="J28" s="2">
        <v>1</v>
      </c>
      <c r="K28" s="2" t="s">
        <v>85</v>
      </c>
      <c r="L28" s="2">
        <v>1</v>
      </c>
      <c r="M28" s="2" t="s">
        <v>35</v>
      </c>
      <c r="N28" s="2">
        <v>1088</v>
      </c>
      <c r="O28" s="40">
        <f t="shared" ref="O28:O30" si="6">J28*L28*N28</f>
        <v>1088</v>
      </c>
      <c r="P28" s="21" t="s">
        <v>84</v>
      </c>
    </row>
    <row r="29" spans="1:16" x14ac:dyDescent="0.3">
      <c r="A29" s="44"/>
      <c r="B29" s="4"/>
      <c r="C29" s="42"/>
      <c r="D29" s="2"/>
      <c r="E29" s="2"/>
      <c r="F29" s="2"/>
      <c r="G29" s="2"/>
      <c r="H29" s="2"/>
      <c r="I29" s="2"/>
      <c r="J29" s="2">
        <v>1</v>
      </c>
      <c r="K29" s="2" t="s">
        <v>85</v>
      </c>
      <c r="L29" s="2">
        <v>1</v>
      </c>
      <c r="M29" s="2" t="s">
        <v>35</v>
      </c>
      <c r="N29" s="2">
        <v>1860</v>
      </c>
      <c r="O29" s="40">
        <f t="shared" ref="O29" si="7">J29*L29*N29</f>
        <v>1860</v>
      </c>
      <c r="P29" s="21" t="s">
        <v>117</v>
      </c>
    </row>
    <row r="30" spans="1:16" x14ac:dyDescent="0.3">
      <c r="A30" s="44"/>
      <c r="B30" s="4"/>
      <c r="C30" s="42"/>
      <c r="D30" s="2"/>
      <c r="E30" s="2"/>
      <c r="F30" s="2"/>
      <c r="G30" s="2"/>
      <c r="H30" s="2"/>
      <c r="I30" s="2"/>
      <c r="J30" s="2">
        <v>25</v>
      </c>
      <c r="K30" s="2" t="s">
        <v>119</v>
      </c>
      <c r="L30" s="2">
        <v>1</v>
      </c>
      <c r="M30" s="2" t="s">
        <v>35</v>
      </c>
      <c r="N30" s="2">
        <v>1088</v>
      </c>
      <c r="O30" s="40">
        <f t="shared" si="6"/>
        <v>27200</v>
      </c>
      <c r="P30" s="21" t="s">
        <v>118</v>
      </c>
    </row>
    <row r="31" spans="1:16" x14ac:dyDescent="0.3">
      <c r="A31" s="46" t="s">
        <v>20</v>
      </c>
      <c r="B31" s="46"/>
      <c r="C31" s="46"/>
      <c r="D31" s="46"/>
      <c r="E31" s="46"/>
      <c r="F31" s="46"/>
      <c r="G31" s="46"/>
      <c r="H31" s="46"/>
      <c r="I31" s="10">
        <f>SUM(I15:I30)</f>
        <v>252000</v>
      </c>
      <c r="J31" s="11"/>
      <c r="K31" s="11"/>
      <c r="L31" s="11"/>
      <c r="M31" s="11"/>
      <c r="N31" s="11"/>
      <c r="O31" s="12">
        <f>SUM(O15:O30)</f>
        <v>217544</v>
      </c>
      <c r="P31" s="13">
        <f>I31-O31</f>
        <v>34456</v>
      </c>
    </row>
    <row r="32" spans="1:16" x14ac:dyDescent="0.3">
      <c r="A32" s="58" t="s">
        <v>21</v>
      </c>
      <c r="B32" s="4" t="s">
        <v>48</v>
      </c>
      <c r="C32" s="5" t="s">
        <v>54</v>
      </c>
      <c r="D32" s="6">
        <v>14</v>
      </c>
      <c r="E32" s="6" t="s">
        <v>22</v>
      </c>
      <c r="F32" s="6">
        <v>1</v>
      </c>
      <c r="G32" s="6" t="s">
        <v>23</v>
      </c>
      <c r="H32" s="7">
        <v>700</v>
      </c>
      <c r="I32" s="2">
        <f>D32*F32*H32</f>
        <v>9800</v>
      </c>
      <c r="J32" s="6"/>
      <c r="K32" s="6" t="s">
        <v>22</v>
      </c>
      <c r="L32" s="6">
        <v>1</v>
      </c>
      <c r="M32" s="6" t="s">
        <v>23</v>
      </c>
      <c r="N32" s="7"/>
      <c r="O32" s="2">
        <f>J32*L32*N32</f>
        <v>0</v>
      </c>
      <c r="P32" s="9"/>
    </row>
    <row r="33" spans="1:16" x14ac:dyDescent="0.3">
      <c r="A33" s="58"/>
      <c r="B33" s="4" t="s">
        <v>48</v>
      </c>
      <c r="C33" s="5" t="s">
        <v>56</v>
      </c>
      <c r="D33" s="6">
        <v>6</v>
      </c>
      <c r="E33" s="6" t="s">
        <v>22</v>
      </c>
      <c r="F33" s="6">
        <v>1</v>
      </c>
      <c r="G33" s="6" t="s">
        <v>23</v>
      </c>
      <c r="H33" s="7">
        <v>2200</v>
      </c>
      <c r="I33" s="2">
        <f t="shared" ref="I33:I42" si="8">D33*F33*H33</f>
        <v>13200</v>
      </c>
      <c r="J33" s="6">
        <v>8</v>
      </c>
      <c r="K33" s="6" t="s">
        <v>22</v>
      </c>
      <c r="L33" s="6">
        <v>1</v>
      </c>
      <c r="M33" s="6" t="s">
        <v>23</v>
      </c>
      <c r="N33" s="7">
        <v>2200</v>
      </c>
      <c r="O33" s="2">
        <f t="shared" ref="O33:O42" si="9">J33*L33*N33</f>
        <v>17600</v>
      </c>
      <c r="P33" s="9"/>
    </row>
    <row r="34" spans="1:16" x14ac:dyDescent="0.3">
      <c r="A34" s="58"/>
      <c r="B34" s="4" t="s">
        <v>48</v>
      </c>
      <c r="C34" s="5" t="s">
        <v>55</v>
      </c>
      <c r="D34" s="6">
        <v>14</v>
      </c>
      <c r="E34" s="6" t="s">
        <v>22</v>
      </c>
      <c r="F34" s="6">
        <v>1</v>
      </c>
      <c r="G34" s="6" t="s">
        <v>23</v>
      </c>
      <c r="H34" s="7">
        <v>700</v>
      </c>
      <c r="I34" s="2">
        <f t="shared" si="8"/>
        <v>9800</v>
      </c>
      <c r="J34" s="6"/>
      <c r="K34" s="6" t="s">
        <v>22</v>
      </c>
      <c r="L34" s="6">
        <v>1</v>
      </c>
      <c r="M34" s="6" t="s">
        <v>23</v>
      </c>
      <c r="N34" s="7"/>
      <c r="O34" s="2">
        <f t="shared" si="9"/>
        <v>0</v>
      </c>
      <c r="P34" s="9"/>
    </row>
    <row r="35" spans="1:16" x14ac:dyDescent="0.3">
      <c r="A35" s="58"/>
      <c r="B35" s="4"/>
      <c r="C35" s="5"/>
      <c r="D35" s="6"/>
      <c r="E35" s="6"/>
      <c r="F35" s="6"/>
      <c r="G35" s="6"/>
      <c r="H35" s="7"/>
      <c r="I35" s="2"/>
      <c r="J35" s="6">
        <v>15</v>
      </c>
      <c r="K35" s="6" t="s">
        <v>105</v>
      </c>
      <c r="L35" s="6">
        <v>1</v>
      </c>
      <c r="M35" s="6" t="s">
        <v>108</v>
      </c>
      <c r="N35" s="7">
        <v>600</v>
      </c>
      <c r="O35" s="2">
        <f t="shared" si="9"/>
        <v>9000</v>
      </c>
      <c r="P35" s="9" t="s">
        <v>111</v>
      </c>
    </row>
    <row r="36" spans="1:16" x14ac:dyDescent="0.3">
      <c r="A36" s="58"/>
      <c r="B36" s="4"/>
      <c r="C36" s="5"/>
      <c r="D36" s="6"/>
      <c r="E36" s="6"/>
      <c r="F36" s="6"/>
      <c r="G36" s="6"/>
      <c r="H36" s="7"/>
      <c r="I36" s="2"/>
      <c r="J36" s="6">
        <v>17</v>
      </c>
      <c r="K36" s="6" t="s">
        <v>105</v>
      </c>
      <c r="L36" s="6">
        <v>1</v>
      </c>
      <c r="M36" s="6" t="s">
        <v>108</v>
      </c>
      <c r="N36" s="7">
        <v>700</v>
      </c>
      <c r="O36" s="2">
        <f t="shared" si="9"/>
        <v>11900</v>
      </c>
      <c r="P36" s="9" t="s">
        <v>112</v>
      </c>
    </row>
    <row r="37" spans="1:16" x14ac:dyDescent="0.3">
      <c r="A37" s="58"/>
      <c r="B37" s="4"/>
      <c r="C37" s="5"/>
      <c r="D37" s="6"/>
      <c r="E37" s="6"/>
      <c r="F37" s="6"/>
      <c r="G37" s="6"/>
      <c r="H37" s="7"/>
      <c r="I37" s="2"/>
      <c r="J37" s="6">
        <v>10</v>
      </c>
      <c r="K37" s="6" t="s">
        <v>105</v>
      </c>
      <c r="L37" s="6">
        <v>1</v>
      </c>
      <c r="M37" s="6" t="s">
        <v>108</v>
      </c>
      <c r="N37" s="7">
        <v>900</v>
      </c>
      <c r="O37" s="2">
        <f t="shared" si="9"/>
        <v>9000</v>
      </c>
      <c r="P37" s="9" t="s">
        <v>113</v>
      </c>
    </row>
    <row r="38" spans="1:16" x14ac:dyDescent="0.3">
      <c r="A38" s="58"/>
      <c r="B38" s="4"/>
      <c r="C38" s="5"/>
      <c r="D38" s="6"/>
      <c r="E38" s="6"/>
      <c r="F38" s="6"/>
      <c r="G38" s="6"/>
      <c r="H38" s="7"/>
      <c r="I38" s="2"/>
      <c r="J38" s="6">
        <v>13</v>
      </c>
      <c r="K38" s="6" t="s">
        <v>105</v>
      </c>
      <c r="L38" s="6">
        <v>1</v>
      </c>
      <c r="M38" s="6" t="s">
        <v>23</v>
      </c>
      <c r="N38" s="7">
        <v>300</v>
      </c>
      <c r="O38" s="2">
        <f t="shared" si="9"/>
        <v>3900</v>
      </c>
      <c r="P38" s="9" t="s">
        <v>106</v>
      </c>
    </row>
    <row r="39" spans="1:16" x14ac:dyDescent="0.3">
      <c r="A39" s="58"/>
      <c r="B39" s="4"/>
      <c r="C39" s="5"/>
      <c r="D39" s="6"/>
      <c r="E39" s="6"/>
      <c r="F39" s="6"/>
      <c r="G39" s="6"/>
      <c r="H39" s="7"/>
      <c r="I39" s="2"/>
      <c r="J39" s="6">
        <v>2</v>
      </c>
      <c r="K39" s="6" t="s">
        <v>105</v>
      </c>
      <c r="L39" s="6">
        <v>1</v>
      </c>
      <c r="M39" s="6" t="s">
        <v>108</v>
      </c>
      <c r="N39" s="7">
        <v>800</v>
      </c>
      <c r="O39" s="2">
        <f t="shared" si="9"/>
        <v>1600</v>
      </c>
      <c r="P39" s="9" t="s">
        <v>107</v>
      </c>
    </row>
    <row r="40" spans="1:16" x14ac:dyDescent="0.3">
      <c r="A40" s="58"/>
      <c r="B40" s="4"/>
      <c r="C40" s="5"/>
      <c r="D40" s="6"/>
      <c r="E40" s="6"/>
      <c r="F40" s="6"/>
      <c r="G40" s="6"/>
      <c r="H40" s="7"/>
      <c r="I40" s="2"/>
      <c r="J40" s="6">
        <v>1</v>
      </c>
      <c r="K40" s="6" t="s">
        <v>105</v>
      </c>
      <c r="L40" s="6">
        <v>1</v>
      </c>
      <c r="M40" s="6" t="s">
        <v>108</v>
      </c>
      <c r="N40" s="7">
        <v>500</v>
      </c>
      <c r="O40" s="2">
        <f t="shared" si="9"/>
        <v>500</v>
      </c>
      <c r="P40" s="9" t="s">
        <v>109</v>
      </c>
    </row>
    <row r="41" spans="1:16" x14ac:dyDescent="0.3">
      <c r="A41" s="58"/>
      <c r="B41" s="4"/>
      <c r="C41" s="5"/>
      <c r="D41" s="6"/>
      <c r="E41" s="6"/>
      <c r="F41" s="6"/>
      <c r="G41" s="6"/>
      <c r="H41" s="7"/>
      <c r="I41" s="2">
        <f t="shared" ref="I41" si="10">D41*F41*H41</f>
        <v>0</v>
      </c>
      <c r="J41" s="6">
        <v>15</v>
      </c>
      <c r="K41" s="6" t="s">
        <v>22</v>
      </c>
      <c r="L41" s="6">
        <v>1</v>
      </c>
      <c r="M41" s="6" t="s">
        <v>23</v>
      </c>
      <c r="N41" s="7">
        <v>400</v>
      </c>
      <c r="O41" s="2">
        <f t="shared" si="9"/>
        <v>6000</v>
      </c>
      <c r="P41" s="9" t="s">
        <v>110</v>
      </c>
    </row>
    <row r="42" spans="1:16" x14ac:dyDescent="0.3">
      <c r="A42" s="58"/>
      <c r="B42" s="4"/>
      <c r="C42" s="5"/>
      <c r="D42" s="6"/>
      <c r="E42" s="6"/>
      <c r="F42" s="6"/>
      <c r="G42" s="6"/>
      <c r="H42" s="7"/>
      <c r="I42" s="2">
        <f t="shared" si="8"/>
        <v>0</v>
      </c>
      <c r="J42" s="6"/>
      <c r="K42" s="6" t="s">
        <v>22</v>
      </c>
      <c r="L42" s="6">
        <v>1</v>
      </c>
      <c r="M42" s="6" t="s">
        <v>23</v>
      </c>
      <c r="N42" s="7"/>
      <c r="O42" s="2">
        <f t="shared" si="9"/>
        <v>0</v>
      </c>
      <c r="P42" s="9"/>
    </row>
    <row r="43" spans="1:16" x14ac:dyDescent="0.3">
      <c r="A43" s="46" t="s">
        <v>24</v>
      </c>
      <c r="B43" s="46"/>
      <c r="C43" s="46"/>
      <c r="D43" s="46"/>
      <c r="E43" s="46"/>
      <c r="F43" s="46"/>
      <c r="G43" s="46"/>
      <c r="H43" s="46"/>
      <c r="I43" s="10">
        <f>SUM(I32:I42)</f>
        <v>32800</v>
      </c>
      <c r="J43" s="15"/>
      <c r="K43" s="15"/>
      <c r="L43" s="15"/>
      <c r="M43" s="15"/>
      <c r="N43" s="15"/>
      <c r="O43" s="15">
        <f>SUM(O32:O42)</f>
        <v>59500</v>
      </c>
      <c r="P43" s="13">
        <f>I43-O43</f>
        <v>-26700</v>
      </c>
    </row>
    <row r="44" spans="1:16" x14ac:dyDescent="0.3">
      <c r="A44" s="59" t="s">
        <v>25</v>
      </c>
      <c r="B44" s="4" t="s">
        <v>46</v>
      </c>
      <c r="C44" s="8" t="s">
        <v>57</v>
      </c>
      <c r="D44" s="2">
        <v>1</v>
      </c>
      <c r="E44" s="2" t="s">
        <v>26</v>
      </c>
      <c r="F44" s="2">
        <v>1</v>
      </c>
      <c r="G44" s="2" t="s">
        <v>27</v>
      </c>
      <c r="H44" s="2">
        <v>70000</v>
      </c>
      <c r="I44" s="2">
        <f>D44*F44*H44</f>
        <v>70000</v>
      </c>
      <c r="J44" s="2">
        <v>1</v>
      </c>
      <c r="K44" s="2" t="s">
        <v>26</v>
      </c>
      <c r="L44" s="2">
        <v>1</v>
      </c>
      <c r="M44" s="2" t="s">
        <v>27</v>
      </c>
      <c r="N44" s="2">
        <v>70000</v>
      </c>
      <c r="O44" s="40">
        <v>50000</v>
      </c>
      <c r="P44" s="9"/>
    </row>
    <row r="45" spans="1:16" x14ac:dyDescent="0.3">
      <c r="A45" s="59"/>
      <c r="B45" s="4"/>
      <c r="C45" s="8"/>
      <c r="D45" s="2"/>
      <c r="E45" s="2"/>
      <c r="F45" s="2"/>
      <c r="G45" s="2"/>
      <c r="H45" s="2"/>
      <c r="I45" s="2"/>
      <c r="J45" s="2">
        <v>1</v>
      </c>
      <c r="K45" s="2" t="s">
        <v>76</v>
      </c>
      <c r="L45" s="2">
        <v>1</v>
      </c>
      <c r="M45" s="2" t="s">
        <v>77</v>
      </c>
      <c r="N45" s="2">
        <v>30000</v>
      </c>
      <c r="O45" s="40">
        <v>25000</v>
      </c>
      <c r="P45" s="9" t="s">
        <v>97</v>
      </c>
    </row>
    <row r="46" spans="1:16" x14ac:dyDescent="0.3">
      <c r="A46" s="59"/>
      <c r="B46" s="4" t="s">
        <v>46</v>
      </c>
      <c r="C46" s="8" t="s">
        <v>58</v>
      </c>
      <c r="D46" s="2">
        <v>1</v>
      </c>
      <c r="E46" s="2" t="s">
        <v>26</v>
      </c>
      <c r="F46" s="2">
        <v>1</v>
      </c>
      <c r="G46" s="2" t="s">
        <v>27</v>
      </c>
      <c r="H46" s="2">
        <v>30000</v>
      </c>
      <c r="I46" s="2">
        <f t="shared" ref="I46" si="11">D46*F46*H46</f>
        <v>30000</v>
      </c>
      <c r="J46" s="2">
        <v>1</v>
      </c>
      <c r="K46" s="2" t="s">
        <v>26</v>
      </c>
      <c r="L46" s="2">
        <v>1</v>
      </c>
      <c r="M46" s="2" t="s">
        <v>27</v>
      </c>
      <c r="N46" s="2">
        <v>30000</v>
      </c>
      <c r="O46" s="40">
        <v>25000</v>
      </c>
      <c r="P46" s="8"/>
    </row>
    <row r="47" spans="1:16" x14ac:dyDescent="0.3">
      <c r="A47" s="59"/>
      <c r="B47" s="4"/>
      <c r="C47" s="8"/>
      <c r="D47" s="2"/>
      <c r="E47" s="2"/>
      <c r="F47" s="2"/>
      <c r="G47" s="2"/>
      <c r="H47" s="2"/>
      <c r="I47" s="2"/>
      <c r="J47" s="2">
        <v>2</v>
      </c>
      <c r="K47" s="2" t="s">
        <v>26</v>
      </c>
      <c r="L47" s="2">
        <v>1</v>
      </c>
      <c r="M47" s="2" t="s">
        <v>27</v>
      </c>
      <c r="N47" s="2">
        <v>2000</v>
      </c>
      <c r="O47" s="40">
        <f t="shared" ref="O47:O49" si="12">J47*L47*N47</f>
        <v>4000</v>
      </c>
      <c r="P47" s="8" t="s">
        <v>59</v>
      </c>
    </row>
    <row r="48" spans="1:16" x14ac:dyDescent="0.3">
      <c r="A48" s="59"/>
      <c r="B48" s="18"/>
      <c r="C48" s="8"/>
      <c r="D48" s="2"/>
      <c r="E48" s="2"/>
      <c r="F48" s="2"/>
      <c r="G48" s="2"/>
      <c r="H48" s="2"/>
      <c r="I48" s="2"/>
      <c r="J48" s="2">
        <v>1</v>
      </c>
      <c r="K48" s="2" t="s">
        <v>86</v>
      </c>
      <c r="L48" s="2">
        <v>1</v>
      </c>
      <c r="M48" s="2" t="s">
        <v>87</v>
      </c>
      <c r="N48" s="2">
        <v>2000</v>
      </c>
      <c r="O48" s="40">
        <f t="shared" si="12"/>
        <v>2000</v>
      </c>
      <c r="P48" s="8" t="s">
        <v>98</v>
      </c>
    </row>
    <row r="49" spans="1:16" x14ac:dyDescent="0.3">
      <c r="A49" s="59"/>
      <c r="B49" s="18"/>
      <c r="C49" s="8"/>
      <c r="D49" s="2"/>
      <c r="E49" s="2"/>
      <c r="F49" s="2"/>
      <c r="G49" s="2"/>
      <c r="H49" s="2"/>
      <c r="I49" s="2"/>
      <c r="J49" s="2">
        <v>2</v>
      </c>
      <c r="K49" s="2" t="s">
        <v>86</v>
      </c>
      <c r="L49" s="2">
        <v>1</v>
      </c>
      <c r="M49" s="2" t="s">
        <v>87</v>
      </c>
      <c r="N49" s="2">
        <v>500</v>
      </c>
      <c r="O49" s="40">
        <f t="shared" si="12"/>
        <v>1000</v>
      </c>
      <c r="P49" s="8" t="s">
        <v>99</v>
      </c>
    </row>
    <row r="50" spans="1:16" x14ac:dyDescent="0.3">
      <c r="A50" s="46" t="s">
        <v>28</v>
      </c>
      <c r="B50" s="46"/>
      <c r="C50" s="46"/>
      <c r="D50" s="46"/>
      <c r="E50" s="46"/>
      <c r="F50" s="46"/>
      <c r="G50" s="46"/>
      <c r="H50" s="46"/>
      <c r="I50" s="10">
        <f>SUM(I44:I49)</f>
        <v>100000</v>
      </c>
      <c r="J50" s="11"/>
      <c r="K50" s="11"/>
      <c r="L50" s="11"/>
      <c r="M50" s="11"/>
      <c r="N50" s="11"/>
      <c r="O50" s="15">
        <f>SUM(O44:O49)</f>
        <v>107000</v>
      </c>
      <c r="P50" s="13">
        <f>I50-O50</f>
        <v>-7000</v>
      </c>
    </row>
    <row r="51" spans="1:16" x14ac:dyDescent="0.3">
      <c r="A51" s="50" t="s">
        <v>29</v>
      </c>
      <c r="B51" s="16" t="s">
        <v>11</v>
      </c>
      <c r="C51" s="16"/>
      <c r="D51" s="6">
        <v>1</v>
      </c>
      <c r="E51" s="5" t="s">
        <v>13</v>
      </c>
      <c r="F51" s="6">
        <v>4</v>
      </c>
      <c r="G51" s="2" t="s">
        <v>14</v>
      </c>
      <c r="H51" s="7">
        <v>450</v>
      </c>
      <c r="I51" s="2">
        <f>D51*F51*H51</f>
        <v>1800</v>
      </c>
      <c r="J51" s="6"/>
      <c r="K51" s="5" t="s">
        <v>41</v>
      </c>
      <c r="L51" s="6"/>
      <c r="M51" s="2" t="s">
        <v>42</v>
      </c>
      <c r="N51" s="7"/>
      <c r="O51" s="2">
        <f>J51*L51*N51</f>
        <v>0</v>
      </c>
      <c r="P51" s="9"/>
    </row>
    <row r="52" spans="1:16" x14ac:dyDescent="0.3">
      <c r="A52" s="51"/>
      <c r="B52" s="16" t="s">
        <v>21</v>
      </c>
      <c r="C52" s="16"/>
      <c r="D52" s="6">
        <v>2</v>
      </c>
      <c r="E52" s="5" t="s">
        <v>18</v>
      </c>
      <c r="F52" s="6">
        <v>1</v>
      </c>
      <c r="G52" s="6" t="s">
        <v>35</v>
      </c>
      <c r="H52" s="7">
        <v>800</v>
      </c>
      <c r="I52" s="2">
        <f t="shared" ref="I52:I58" si="13">D52*F52*H52</f>
        <v>1600</v>
      </c>
      <c r="J52" s="6">
        <v>2</v>
      </c>
      <c r="K52" s="5" t="s">
        <v>18</v>
      </c>
      <c r="L52" s="6">
        <v>1</v>
      </c>
      <c r="M52" s="6" t="s">
        <v>35</v>
      </c>
      <c r="N52" s="7">
        <v>618</v>
      </c>
      <c r="O52" s="2">
        <f t="shared" ref="O52:O58" si="14">J52*L52*N52</f>
        <v>1236</v>
      </c>
      <c r="P52" s="9"/>
    </row>
    <row r="53" spans="1:16" ht="42.75" x14ac:dyDescent="0.3">
      <c r="A53" s="51"/>
      <c r="B53" s="16" t="s">
        <v>30</v>
      </c>
      <c r="C53" s="16"/>
      <c r="D53" s="6">
        <v>28</v>
      </c>
      <c r="E53" s="6" t="s">
        <v>18</v>
      </c>
      <c r="F53" s="6">
        <v>1</v>
      </c>
      <c r="G53" s="6" t="s">
        <v>27</v>
      </c>
      <c r="H53" s="7">
        <v>600</v>
      </c>
      <c r="I53" s="2">
        <f t="shared" ref="I53" si="15">D53*F53*H53</f>
        <v>16800</v>
      </c>
      <c r="J53" s="6">
        <v>16</v>
      </c>
      <c r="K53" s="6" t="s">
        <v>36</v>
      </c>
      <c r="L53" s="6">
        <v>1</v>
      </c>
      <c r="M53" s="6" t="s">
        <v>70</v>
      </c>
      <c r="N53" s="7">
        <v>600</v>
      </c>
      <c r="O53" s="2">
        <f t="shared" si="14"/>
        <v>9600</v>
      </c>
      <c r="P53" s="31" t="s">
        <v>114</v>
      </c>
    </row>
    <row r="54" spans="1:16" x14ac:dyDescent="0.3">
      <c r="A54" s="51"/>
      <c r="B54" s="16"/>
      <c r="C54" s="16"/>
      <c r="D54" s="6"/>
      <c r="E54" s="6"/>
      <c r="F54" s="6"/>
      <c r="G54" s="6"/>
      <c r="H54" s="7"/>
      <c r="I54" s="2"/>
      <c r="J54" s="6">
        <v>1</v>
      </c>
      <c r="K54" s="6" t="s">
        <v>36</v>
      </c>
      <c r="L54" s="6">
        <v>1</v>
      </c>
      <c r="M54" s="6" t="s">
        <v>70</v>
      </c>
      <c r="N54" s="7">
        <v>600</v>
      </c>
      <c r="O54" s="2">
        <f t="shared" si="14"/>
        <v>600</v>
      </c>
      <c r="P54" s="31" t="s">
        <v>102</v>
      </c>
    </row>
    <row r="55" spans="1:16" x14ac:dyDescent="0.3">
      <c r="A55" s="51"/>
      <c r="B55" s="16"/>
      <c r="C55" s="16"/>
      <c r="D55" s="6"/>
      <c r="E55" s="6"/>
      <c r="F55" s="6"/>
      <c r="G55" s="6"/>
      <c r="H55" s="7"/>
      <c r="I55" s="2"/>
      <c r="J55" s="6">
        <v>1</v>
      </c>
      <c r="K55" s="6" t="s">
        <v>36</v>
      </c>
      <c r="L55" s="6">
        <v>1</v>
      </c>
      <c r="M55" s="6" t="s">
        <v>70</v>
      </c>
      <c r="N55" s="7">
        <v>600</v>
      </c>
      <c r="O55" s="2">
        <f t="shared" si="14"/>
        <v>600</v>
      </c>
      <c r="P55" s="31" t="s">
        <v>103</v>
      </c>
    </row>
    <row r="56" spans="1:16" x14ac:dyDescent="0.3">
      <c r="A56" s="51"/>
      <c r="B56" s="16"/>
      <c r="C56" s="16"/>
      <c r="D56" s="6"/>
      <c r="E56" s="6"/>
      <c r="F56" s="6"/>
      <c r="G56" s="6"/>
      <c r="H56" s="7"/>
      <c r="I56" s="2"/>
      <c r="J56" s="6">
        <v>1</v>
      </c>
      <c r="K56" s="6" t="s">
        <v>36</v>
      </c>
      <c r="L56" s="6">
        <v>1</v>
      </c>
      <c r="M56" s="6" t="s">
        <v>70</v>
      </c>
      <c r="N56" s="7">
        <v>600</v>
      </c>
      <c r="O56" s="2">
        <f t="shared" si="14"/>
        <v>600</v>
      </c>
      <c r="P56" s="31" t="s">
        <v>104</v>
      </c>
    </row>
    <row r="57" spans="1:16" x14ac:dyDescent="0.3">
      <c r="A57" s="60"/>
      <c r="B57" s="16"/>
      <c r="C57" s="16"/>
      <c r="D57" s="6"/>
      <c r="E57" s="6"/>
      <c r="F57" s="6"/>
      <c r="G57" s="6"/>
      <c r="H57" s="7"/>
      <c r="I57" s="2"/>
      <c r="J57" s="6">
        <v>2</v>
      </c>
      <c r="K57" s="6" t="s">
        <v>72</v>
      </c>
      <c r="L57" s="6">
        <v>5</v>
      </c>
      <c r="M57" s="6" t="s">
        <v>73</v>
      </c>
      <c r="N57" s="7">
        <v>600</v>
      </c>
      <c r="O57" s="2">
        <f t="shared" si="14"/>
        <v>6000</v>
      </c>
      <c r="P57" s="31" t="s">
        <v>71</v>
      </c>
    </row>
    <row r="58" spans="1:16" x14ac:dyDescent="0.3">
      <c r="A58" s="32" t="s">
        <v>60</v>
      </c>
      <c r="B58" s="16" t="s">
        <v>61</v>
      </c>
      <c r="C58" s="16"/>
      <c r="D58" s="6">
        <v>220</v>
      </c>
      <c r="E58" s="6" t="s">
        <v>18</v>
      </c>
      <c r="F58" s="6">
        <v>1</v>
      </c>
      <c r="G58" s="6" t="s">
        <v>27</v>
      </c>
      <c r="H58" s="7">
        <v>150</v>
      </c>
      <c r="I58" s="2">
        <f t="shared" si="13"/>
        <v>33000</v>
      </c>
      <c r="J58" s="6">
        <v>260</v>
      </c>
      <c r="K58" s="6" t="s">
        <v>36</v>
      </c>
      <c r="L58" s="6">
        <v>1</v>
      </c>
      <c r="M58" s="6" t="s">
        <v>62</v>
      </c>
      <c r="N58" s="7">
        <v>135</v>
      </c>
      <c r="O58" s="2">
        <f t="shared" si="14"/>
        <v>35100</v>
      </c>
      <c r="P58" s="31"/>
    </row>
    <row r="59" spans="1:16" x14ac:dyDescent="0.3">
      <c r="A59" s="46" t="s">
        <v>31</v>
      </c>
      <c r="B59" s="46"/>
      <c r="C59" s="46"/>
      <c r="D59" s="46"/>
      <c r="E59" s="46"/>
      <c r="F59" s="46"/>
      <c r="G59" s="46"/>
      <c r="H59" s="46"/>
      <c r="I59" s="10">
        <f>SUM(I51:I58)</f>
        <v>53200</v>
      </c>
      <c r="J59" s="11"/>
      <c r="K59" s="11"/>
      <c r="L59" s="11"/>
      <c r="M59" s="11"/>
      <c r="N59" s="11"/>
      <c r="O59" s="15">
        <f>SUM(O51:O58)</f>
        <v>53736</v>
      </c>
      <c r="P59" s="13">
        <f>I59-O59</f>
        <v>-536</v>
      </c>
    </row>
    <row r="60" spans="1:16" x14ac:dyDescent="0.3">
      <c r="A60" s="54" t="s">
        <v>32</v>
      </c>
      <c r="B60" s="54"/>
      <c r="C60" s="54"/>
      <c r="D60" s="54"/>
      <c r="E60" s="54"/>
      <c r="F60" s="54"/>
      <c r="G60" s="54"/>
      <c r="H60" s="54"/>
      <c r="I60" s="17">
        <f>I14+I31+I43+I50+I59</f>
        <v>647250</v>
      </c>
      <c r="J60" s="55" t="s">
        <v>32</v>
      </c>
      <c r="K60" s="56"/>
      <c r="L60" s="56"/>
      <c r="M60" s="56"/>
      <c r="N60" s="57"/>
      <c r="O60" s="17">
        <f>O14+O31+O43+O50+O59</f>
        <v>629790</v>
      </c>
      <c r="P60" s="9"/>
    </row>
    <row r="61" spans="1:16" x14ac:dyDescent="0.3">
      <c r="A61" s="54" t="s">
        <v>68</v>
      </c>
      <c r="B61" s="54"/>
      <c r="C61" s="54"/>
      <c r="D61" s="54"/>
      <c r="E61" s="54"/>
      <c r="F61" s="54"/>
      <c r="G61" s="54"/>
      <c r="H61" s="54"/>
      <c r="I61" s="17">
        <f>I60*0.16</f>
        <v>103560</v>
      </c>
      <c r="J61" s="55" t="s">
        <v>33</v>
      </c>
      <c r="K61" s="56"/>
      <c r="L61" s="56"/>
      <c r="M61" s="56"/>
      <c r="N61" s="57"/>
      <c r="O61" s="17">
        <f>O60*16%</f>
        <v>100766.40000000001</v>
      </c>
      <c r="P61" s="9"/>
    </row>
    <row r="62" spans="1:16" x14ac:dyDescent="0.3">
      <c r="A62" s="54" t="s">
        <v>34</v>
      </c>
      <c r="B62" s="54"/>
      <c r="C62" s="54"/>
      <c r="D62" s="54"/>
      <c r="E62" s="54"/>
      <c r="F62" s="54"/>
      <c r="G62" s="54"/>
      <c r="H62" s="54"/>
      <c r="I62" s="17">
        <f>I60+I61</f>
        <v>750810</v>
      </c>
      <c r="J62" s="55" t="s">
        <v>34</v>
      </c>
      <c r="K62" s="56"/>
      <c r="L62" s="56"/>
      <c r="M62" s="56"/>
      <c r="N62" s="57"/>
      <c r="O62" s="17">
        <f>O60+O61</f>
        <v>730556.4</v>
      </c>
      <c r="P62" s="13">
        <f>I62-O62</f>
        <v>20253.599999999977</v>
      </c>
    </row>
    <row r="63" spans="1:16" x14ac:dyDescent="0.3">
      <c r="I63" s="28" t="s">
        <v>43</v>
      </c>
      <c r="O63" s="28" t="s">
        <v>44</v>
      </c>
      <c r="P63" s="28" t="s">
        <v>45</v>
      </c>
    </row>
    <row r="64" spans="1:16" x14ac:dyDescent="0.3">
      <c r="O64" s="34"/>
    </row>
    <row r="66" spans="15:15" x14ac:dyDescent="0.3">
      <c r="O66" s="35"/>
    </row>
  </sheetData>
  <mergeCells count="25">
    <mergeCell ref="A62:H62"/>
    <mergeCell ref="J62:N62"/>
    <mergeCell ref="A31:H31"/>
    <mergeCell ref="A32:A42"/>
    <mergeCell ref="A43:H43"/>
    <mergeCell ref="A44:A49"/>
    <mergeCell ref="A50:H50"/>
    <mergeCell ref="A59:H59"/>
    <mergeCell ref="A60:H60"/>
    <mergeCell ref="J60:N60"/>
    <mergeCell ref="A61:H61"/>
    <mergeCell ref="J61:N61"/>
    <mergeCell ref="A51:A57"/>
    <mergeCell ref="N2:O2"/>
    <mergeCell ref="P2:P3"/>
    <mergeCell ref="A4:A13"/>
    <mergeCell ref="B4:B5"/>
    <mergeCell ref="A14:H14"/>
    <mergeCell ref="J2:M2"/>
    <mergeCell ref="A15:A30"/>
    <mergeCell ref="A1:I1"/>
    <mergeCell ref="A2:B3"/>
    <mergeCell ref="C2:C3"/>
    <mergeCell ref="D2:G2"/>
    <mergeCell ref="H2:I2"/>
  </mergeCells>
  <phoneticPr fontId="7" type="noConversion"/>
  <pageMargins left="0.69930555555555596" right="0.69930555555555596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郑州明细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2018-02-02T03:54:00Z</cp:lastPrinted>
  <dcterms:created xsi:type="dcterms:W3CDTF">2018-01-05T11:03:00Z</dcterms:created>
  <dcterms:modified xsi:type="dcterms:W3CDTF">2018-06-11T10:33:23Z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