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/>
  <bookViews>
    <workbookView xWindow="0" yWindow="0" windowWidth="19200" windowHeight="6765"/>
  </bookViews>
  <sheets>
    <sheet name="广州车展" sheetId="2" r:id="rId1"/>
    <sheet name="杂费" sheetId="3" r:id="rId2"/>
    <sheet name="Sheet2" sheetId="4" r:id="rId3"/>
  </sheets>
  <definedNames>
    <definedName name="_xlnm.Print_Area" localSheetId="0">广州车展!$A$1:$G$69</definedName>
    <definedName name="_xlnm.Print_Titles" localSheetId="0">广州车展!$1:$7</definedName>
  </definedNames>
  <calcPr calcId="125725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7" i="2"/>
  <c r="G44"/>
  <c r="G39"/>
  <c r="G57"/>
  <c r="G17"/>
  <c r="G13"/>
  <c r="B20" i="3"/>
  <c r="D67" i="2" s="1"/>
  <c r="G67" s="1"/>
  <c r="G64" l="1"/>
  <c r="G40"/>
  <c r="G41"/>
  <c r="G42"/>
  <c r="G43"/>
  <c r="G45"/>
  <c r="G46"/>
  <c r="G48"/>
  <c r="G49"/>
  <c r="G50"/>
  <c r="G51"/>
  <c r="G52"/>
  <c r="G53"/>
  <c r="G54"/>
  <c r="G55"/>
  <c r="G56"/>
  <c r="G38"/>
  <c r="G14"/>
  <c r="G15"/>
  <c r="G16"/>
  <c r="G19"/>
  <c r="G20"/>
  <c r="G21"/>
  <c r="G18"/>
  <c r="G22"/>
  <c r="G25"/>
  <c r="G26"/>
  <c r="G28"/>
  <c r="G27"/>
  <c r="G66"/>
  <c r="G65"/>
  <c r="G68"/>
  <c r="G32"/>
  <c r="G33"/>
  <c r="G34"/>
  <c r="G24"/>
  <c r="G29"/>
  <c r="G31"/>
  <c r="G35"/>
  <c r="G36"/>
  <c r="G69" l="1"/>
  <c r="G70" s="1"/>
  <c r="G71" s="1"/>
</calcChain>
</file>

<file path=xl/sharedStrings.xml><?xml version="1.0" encoding="utf-8"?>
<sst xmlns="http://schemas.openxmlformats.org/spreadsheetml/2006/main" count="133" uniqueCount="122">
  <si>
    <t xml:space="preserve">Event:                 </t>
  </si>
  <si>
    <t xml:space="preserve">Date:                  </t>
  </si>
  <si>
    <t xml:space="preserve">Project No:               </t>
  </si>
  <si>
    <t xml:space="preserve">Number of person:       </t>
  </si>
  <si>
    <t xml:space="preserve">Hotel:                  </t>
    <phoneticPr fontId="1" type="noConversion"/>
  </si>
  <si>
    <t>Hotel conferenese rooms and setting up</t>
    <phoneticPr fontId="1" type="noConversion"/>
  </si>
  <si>
    <t>Shuttle Bus</t>
    <phoneticPr fontId="1" type="noConversion"/>
  </si>
  <si>
    <t>Hotel Room</t>
    <phoneticPr fontId="1" type="noConversion"/>
  </si>
  <si>
    <t>Hotel Buffets and Parking</t>
    <phoneticPr fontId="1" type="noConversion"/>
  </si>
  <si>
    <t>欢迎水果
Welcome fruit package</t>
  </si>
  <si>
    <t>第三方
3rd agency</t>
  </si>
  <si>
    <t>旅行社工作人员机票、住宿、餐补等，及当地Part-time雇佣
Agency airfare，Hotel，etc。</t>
  </si>
  <si>
    <t>Media Traffic</t>
  </si>
  <si>
    <t>项目</t>
  </si>
  <si>
    <t>规格</t>
  </si>
  <si>
    <t>单价</t>
  </si>
  <si>
    <t>次数</t>
  </si>
  <si>
    <t>数量</t>
  </si>
  <si>
    <t>总价</t>
  </si>
  <si>
    <r>
      <t xml:space="preserve">Hotel:客房要求：
1、电话：开通国内长途、关闭国际长途
2、网络：可宽带上网
3、房间需配有欢迎水果一份，入住日送到；  
4、关闭MINI BAR、洗衣服务、签单权以及房间内可能有的收费项目（如收费电视等）
5、早餐：均含双早
6、环境：干净、舒适、相对安静（尤其针是媒体）。媒体房间尽量保证大床房，房型统一
7、客房数量：确定好数量后允许再上下浮动10％
8、5-6间免费升级至行政大床房
</t>
    </r>
    <r>
      <rPr>
        <sz val="9"/>
        <color rgb="FFFF0000"/>
        <rFont val="Microsoft YaHei"/>
        <family val="2"/>
        <charset val="134"/>
      </rPr>
      <t>9、保证媒体与SGM人员入住威斯汀酒店；如第三方工作人员房间无法满足实际需求，可入住周边备选五星级酒店（圣丰索菲特酒店、天河希尔顿酒店等）</t>
    </r>
  </si>
  <si>
    <t>自付房费
Hotel for SGM PR</t>
  </si>
  <si>
    <t>11月13日 SGM大床房 （含单早，服务费，宽带费用）</t>
  </si>
  <si>
    <t>自付</t>
  </si>
  <si>
    <t>11月14日 SGM大床房 （含单早，服务费，宽带费用）</t>
  </si>
  <si>
    <t>11月15日SGM大床房 （含单早，服务费，宽带费用）</t>
  </si>
  <si>
    <t>11月16日 SGM大床房（含单早，服务费，宽带费用）</t>
  </si>
  <si>
    <t>Hotel for Journalists&amp;3rd agency
公付</t>
  </si>
  <si>
    <t>11月14日大床房 （含单早，服务费，宽带费用）-媒体</t>
  </si>
  <si>
    <t>11月16日大床房 （含单早，服务费，宽带费用）-媒体</t>
  </si>
  <si>
    <t>11月14日 双床房 （含双早，服务费，宽带费用）-工作人员</t>
  </si>
  <si>
    <t>11月15日 双床房 （含双早，服务费，宽带费用）-工作人员</t>
  </si>
  <si>
    <t>11月16日双床房 （含双早，服务费，宽带费用）-工作人员</t>
  </si>
  <si>
    <t>会议室
1. 会议室门口及沿途需放置与活动相关的背景板&amp;指示牌，方便客人找寻
2. 会议室周边不允许有其他竞品的相关搭建等信息</t>
  </si>
  <si>
    <t>工作人员会议室</t>
  </si>
  <si>
    <t>11月13日-11月16日，工作人员会议室 Staff meeting room for 4 days,where have to set 40 chairs.</t>
  </si>
  <si>
    <t>工作人员启动会会议室－11月13日
 Staff meeting room with 50 chairs.</t>
  </si>
  <si>
    <t>媒体专访场地：
媒体高层QA会议室
（酒店免费提供沙发35个，配茶几）</t>
  </si>
  <si>
    <t>SGM高层领导专访间－宴会厅1（11月14日全天，11月15日使用半天）
VIP室租赁（11月15日 使用半天）
Meeting room and VIP room both for SGM executive interview</t>
  </si>
  <si>
    <t>领导早餐会（11月15日 半天）
Meeting room for executive interview</t>
  </si>
  <si>
    <t>领导采访茶歇餐饮
Tea break</t>
  </si>
  <si>
    <t>Reception Desk酒店大堂允许搭建媒体签到处，酒店提供签到桌、桌布座椅、鲜花，
酒店大堂不允许有其他竞品的相关签到物品</t>
  </si>
  <si>
    <t>11月13日 晚搭建 Reception desk location and setting up
11月17日 撤场
（旅行社仅负责协调租赁场地）</t>
  </si>
  <si>
    <t xml:space="preserve">用餐
1、餐厅门口需放置与活动相关的指示牌，方便客人找寻。
2、酒店需事先准备自助午餐和晚餐券。酒店在媒体用餐后根据收集到的实际餐券与SGM结算费用。
</t>
  </si>
  <si>
    <t>自助餐厅 Hotel Buffet</t>
  </si>
  <si>
    <t xml:space="preserve">11月14日晚餐自助餐 buffet dinner </t>
  </si>
  <si>
    <t>11月15日午餐自助餐 buffet lunch</t>
  </si>
  <si>
    <t>11月15日 晚餐自助餐 buffet dinner</t>
  </si>
  <si>
    <t xml:space="preserve">11月16日 晚餐自助餐 buffet dinner </t>
  </si>
  <si>
    <t>停车场</t>
  </si>
  <si>
    <t>大巴</t>
  </si>
  <si>
    <t>11月14日-11月17日：酒店免费提供七辆大巴的停车位或免费停车券</t>
  </si>
  <si>
    <t>广州媒体自驾车</t>
  </si>
  <si>
    <t>Day15-Day16：至少提供30个免费停车位</t>
  </si>
  <si>
    <t>11月13日工作人员用车</t>
  </si>
  <si>
    <t>考斯特（全天用车）</t>
  </si>
  <si>
    <t>11月14日工作人员用车</t>
  </si>
  <si>
    <t>11月15日 工作人员用车</t>
  </si>
  <si>
    <t>11月14日 专访媒体接机</t>
  </si>
  <si>
    <r>
      <t>考斯特：机场－酒店</t>
    </r>
    <r>
      <rPr>
        <sz val="9"/>
        <rFont val="Arial"/>
        <family val="2"/>
      </rPr>
      <t/>
    </r>
  </si>
  <si>
    <r>
      <t>11月15日 大批媒体接机</t>
    </r>
    <r>
      <rPr>
        <sz val="9"/>
        <rFont val="Arial"/>
        <family val="2"/>
      </rPr>
      <t/>
    </r>
  </si>
  <si>
    <t>54座大巴：机场－酒店</t>
  </si>
  <si>
    <t>11月15日 前往展馆办证</t>
  </si>
  <si>
    <t>54座大巴：酒店-车展－酒店</t>
  </si>
  <si>
    <t xml:space="preserve">11月15日 雪佛兰之夜活动
酒店场地往返
</t>
  </si>
  <si>
    <t>33座大巴：酒店－活动－酒店</t>
  </si>
  <si>
    <t>54座大巴：酒店－活动－酒店</t>
  </si>
  <si>
    <t>11月16日 媒体往返场馆</t>
  </si>
  <si>
    <t>考斯特：酒店－车展－酒店</t>
  </si>
  <si>
    <t>33座大巴：酒店－车展－酒店</t>
  </si>
  <si>
    <t>54座大巴：酒店－车展－酒店</t>
  </si>
  <si>
    <t>11月17日媒体送机</t>
  </si>
  <si>
    <t>考斯特：酒店－机场</t>
  </si>
  <si>
    <t>33座大巴：酒店－机场</t>
  </si>
  <si>
    <t>54座大巴：酒店－机场</t>
  </si>
  <si>
    <t>深圳媒体火车票
Train ticekts</t>
  </si>
  <si>
    <t>媒体交通费 
Media Taxi Fee</t>
  </si>
  <si>
    <r>
      <t>OTHERS（</t>
    </r>
    <r>
      <rPr>
        <sz val="9"/>
        <rFont val="Microsoft YaHei"/>
        <family val="2"/>
        <charset val="134"/>
      </rPr>
      <t>Venue rental,</t>
    </r>
    <r>
      <rPr>
        <b/>
        <sz val="9"/>
        <rFont val="Microsoft YaHei"/>
        <family val="2"/>
        <charset val="134"/>
      </rPr>
      <t xml:space="preserve"> oil fee,hiring fee,film shooting,etc.)</t>
    </r>
  </si>
  <si>
    <t>摄影师
Photographer</t>
  </si>
  <si>
    <t>摄影师、摄像师团队
 Photographer</t>
  </si>
  <si>
    <t>杂费
Others</t>
  </si>
  <si>
    <t>物料快递费、打印机&amp;打印纸、手卡制作、工作人员饮用水等杂费
delivery fee, print,etc</t>
  </si>
  <si>
    <t xml:space="preserve">TOTAL（NET） </t>
  </si>
  <si>
    <t>服务费10%</t>
    <phoneticPr fontId="1" type="noConversion"/>
  </si>
  <si>
    <t>总计（不含增值税6%）</t>
    <phoneticPr fontId="1" type="noConversion"/>
  </si>
  <si>
    <t>康辉集团北京国际会议展览有限公司</t>
    <phoneticPr fontId="1" type="noConversion"/>
  </si>
  <si>
    <t>2018广州车展  2018 GZ Autoshow</t>
    <phoneticPr fontId="1" type="noConversion"/>
  </si>
  <si>
    <t>2017年11/15-18 Nov 15-18</t>
    <phoneticPr fontId="1" type="noConversion"/>
  </si>
  <si>
    <t>11月13日 双床房（含双早，服务费，宽带费用）-工作人员</t>
    <phoneticPr fontId="1" type="noConversion"/>
  </si>
  <si>
    <t>广州天河希尔顿酒店</t>
    <phoneticPr fontId="1" type="noConversion"/>
  </si>
  <si>
    <t>工作人员餐费报销</t>
    <phoneticPr fontId="1" type="noConversion"/>
  </si>
  <si>
    <t>运中工作人员</t>
    <phoneticPr fontId="1" type="noConversion"/>
  </si>
  <si>
    <t>马晓嵘餐费报销</t>
    <phoneticPr fontId="1" type="noConversion"/>
  </si>
  <si>
    <t>会议室水</t>
    <phoneticPr fontId="1" type="noConversion"/>
  </si>
  <si>
    <t>段艳芳用餐</t>
    <phoneticPr fontId="1" type="noConversion"/>
  </si>
  <si>
    <t>速记费</t>
    <phoneticPr fontId="1" type="noConversion"/>
  </si>
  <si>
    <t>朱峰用餐</t>
    <phoneticPr fontId="1" type="noConversion"/>
  </si>
  <si>
    <t>豆豆用餐</t>
    <phoneticPr fontId="1" type="noConversion"/>
  </si>
  <si>
    <t>电子牌</t>
    <phoneticPr fontId="1" type="noConversion"/>
  </si>
  <si>
    <t>摄影师住宿费</t>
    <phoneticPr fontId="1" type="noConversion"/>
  </si>
  <si>
    <t>展馆用餐</t>
    <phoneticPr fontId="1" type="noConversion"/>
  </si>
  <si>
    <t>工作人员杂费</t>
    <phoneticPr fontId="1" type="noConversion"/>
  </si>
  <si>
    <t>媒体点餐</t>
    <phoneticPr fontId="1" type="noConversion"/>
  </si>
  <si>
    <t>马总房差</t>
    <phoneticPr fontId="1" type="noConversion"/>
  </si>
  <si>
    <t>黄斯韵点餐</t>
    <phoneticPr fontId="1" type="noConversion"/>
  </si>
  <si>
    <t>vip午餐</t>
    <phoneticPr fontId="1" type="noConversion"/>
  </si>
  <si>
    <t>朗知媒体报销</t>
    <phoneticPr fontId="1" type="noConversion"/>
  </si>
  <si>
    <t>现场媒体报销</t>
    <phoneticPr fontId="1" type="noConversion"/>
  </si>
  <si>
    <t>朗明媒体报销</t>
    <phoneticPr fontId="1" type="noConversion"/>
  </si>
  <si>
    <t>11月15日 大床房 （含单早，服务费，宽带费用）-媒体</t>
    <phoneticPr fontId="1" type="noConversion"/>
  </si>
  <si>
    <t>11月13日大床房 （含单早，服务费，宽带费用）-媒体</t>
    <phoneticPr fontId="1" type="noConversion"/>
  </si>
  <si>
    <t>11月17日大床房 （含单早，服务费，宽带费用）-媒体</t>
  </si>
  <si>
    <t>接送机专车</t>
    <phoneticPr fontId="1" type="noConversion"/>
  </si>
  <si>
    <t>专车</t>
    <phoneticPr fontId="1" type="noConversion"/>
  </si>
  <si>
    <t>11月14日工作人员用车</t>
    <phoneticPr fontId="1" type="noConversion"/>
  </si>
  <si>
    <t>考斯特（接机）</t>
    <phoneticPr fontId="1" type="noConversion"/>
  </si>
  <si>
    <t>考斯特（彩排人员）</t>
    <phoneticPr fontId="1" type="noConversion"/>
  </si>
  <si>
    <t>考斯特（直接人员）</t>
    <phoneticPr fontId="1" type="noConversion"/>
  </si>
  <si>
    <t>15日-17日vip媒体全天用车</t>
    <phoneticPr fontId="1" type="noConversion"/>
  </si>
  <si>
    <t>GL8全天</t>
    <phoneticPr fontId="1" type="noConversion"/>
  </si>
  <si>
    <t>GL8（全天用车）</t>
    <phoneticPr fontId="1" type="noConversion"/>
  </si>
  <si>
    <t>11月15日用车</t>
    <phoneticPr fontId="1" type="noConversion"/>
  </si>
  <si>
    <t>运中媒体报销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</si>
</sst>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_-* #,##0.00_-;\-* #,##0.00_-;_-* &quot;-&quot;??_-;_-@_-"/>
    <numFmt numFmtId="177" formatCode="#,##0_ "/>
    <numFmt numFmtId="178" formatCode="_-* #,##0_-;\-* #,##0_-;_-* &quot;-&quot;??_-;_-@_-"/>
    <numFmt numFmtId="179" formatCode="#,##0.0_ "/>
  </numFmts>
  <fonts count="29">
    <font>
      <sz val="12"/>
      <name val="宋体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Arial"/>
      <family val="2"/>
    </font>
    <font>
      <sz val="12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sz val="9"/>
      <name val="Microsoft YaHei"/>
      <family val="2"/>
      <charset val="134"/>
    </font>
    <font>
      <sz val="9"/>
      <color theme="1"/>
      <name val="Microsoft YaHei"/>
      <family val="2"/>
      <charset val="134"/>
    </font>
    <font>
      <b/>
      <sz val="9"/>
      <name val="Microsoft YaHei"/>
      <family val="2"/>
      <charset val="134"/>
    </font>
    <font>
      <sz val="9"/>
      <color rgb="FFFF0000"/>
      <name val="Microsoft YaHei"/>
      <family val="2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37">
    <xf numFmtId="0" fontId="0" fillId="0" borderId="0">
      <alignment vertical="center"/>
    </xf>
    <xf numFmtId="0" fontId="2" fillId="0" borderId="0" applyNumberFormat="0" applyBorder="0" applyAlignment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4" fillId="2" borderId="0" applyNumberFormat="0" applyBorder="0" applyProtection="0">
      <alignment vertical="center"/>
    </xf>
    <xf numFmtId="0" fontId="4" fillId="3" borderId="0" applyNumberFormat="0" applyBorder="0" applyProtection="0">
      <alignment vertical="center"/>
    </xf>
    <xf numFmtId="0" fontId="4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6" borderId="0" applyNumberFormat="0" applyBorder="0" applyProtection="0">
      <alignment vertical="center"/>
    </xf>
    <xf numFmtId="0" fontId="4" fillId="7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9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5" fillId="12" borderId="0" applyNumberFormat="0" applyBorder="0" applyProtection="0">
      <alignment vertical="center"/>
    </xf>
    <xf numFmtId="0" fontId="5" fillId="9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5" borderId="0" applyNumberFormat="0" applyBorder="0" applyProtection="0">
      <alignment vertical="center"/>
    </xf>
    <xf numFmtId="0" fontId="5" fillId="16" borderId="0" applyNumberFormat="0" applyBorder="0" applyProtection="0">
      <alignment vertical="center"/>
    </xf>
    <xf numFmtId="0" fontId="5" fillId="17" borderId="0" applyNumberFormat="0" applyBorder="0" applyProtection="0">
      <alignment vertical="center"/>
    </xf>
    <xf numFmtId="0" fontId="5" fillId="18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9" borderId="0" applyNumberFormat="0" applyBorder="0" applyProtection="0">
      <alignment vertical="center"/>
    </xf>
    <xf numFmtId="0" fontId="6" fillId="3" borderId="0" applyNumberFormat="0" applyBorder="0" applyProtection="0">
      <alignment vertical="center"/>
    </xf>
    <xf numFmtId="0" fontId="7" fillId="20" borderId="1" applyNumberFormat="0" applyProtection="0">
      <alignment vertical="center"/>
    </xf>
    <xf numFmtId="0" fontId="8" fillId="21" borderId="2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11" fillId="0" borderId="3" applyNumberFormat="0" applyProtection="0">
      <alignment vertical="center"/>
    </xf>
    <xf numFmtId="0" fontId="12" fillId="0" borderId="4" applyNumberFormat="0" applyProtection="0">
      <alignment vertical="center"/>
    </xf>
    <xf numFmtId="0" fontId="13" fillId="0" borderId="5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4" fillId="7" borderId="1" applyNumberFormat="0" applyProtection="0">
      <alignment vertical="center"/>
    </xf>
    <xf numFmtId="0" fontId="15" fillId="0" borderId="6" applyNumberFormat="0" applyProtection="0">
      <alignment vertical="center"/>
    </xf>
    <xf numFmtId="0" fontId="16" fillId="22" borderId="0" applyNumberFormat="0" applyBorder="0" applyProtection="0">
      <alignment vertical="center"/>
    </xf>
    <xf numFmtId="0" fontId="22" fillId="23" borderId="7" applyNumberFormat="0" applyProtection="0">
      <alignment vertical="center"/>
    </xf>
    <xf numFmtId="0" fontId="17" fillId="20" borderId="8" applyNumberFormat="0" applyProtection="0">
      <alignment vertical="center"/>
    </xf>
    <xf numFmtId="0" fontId="18" fillId="0" borderId="0" applyNumberFormat="0" applyBorder="0" applyProtection="0">
      <alignment vertical="center"/>
    </xf>
    <xf numFmtId="0" fontId="19" fillId="0" borderId="9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2" fillId="0" borderId="0" applyNumberFormat="0" applyBorder="0" applyAlignment="0" applyProtection="0">
      <alignment vertical="center"/>
    </xf>
    <xf numFmtId="176" fontId="22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25" fillId="0" borderId="10" xfId="0" applyFont="1" applyFill="1" applyBorder="1" applyAlignment="1">
      <alignment horizontal="left" vertical="center" wrapText="1"/>
    </xf>
    <xf numFmtId="177" fontId="25" fillId="24" borderId="0" xfId="0" applyNumberFormat="1" applyFont="1" applyFill="1" applyAlignment="1">
      <alignment horizontal="center" vertical="center"/>
    </xf>
    <xf numFmtId="178" fontId="25" fillId="24" borderId="0" xfId="46" applyNumberFormat="1" applyFont="1" applyFill="1" applyAlignment="1">
      <alignment horizontal="center" vertical="center"/>
    </xf>
    <xf numFmtId="0" fontId="25" fillId="24" borderId="0" xfId="0" applyFont="1" applyFill="1">
      <alignment vertical="center"/>
    </xf>
    <xf numFmtId="0" fontId="25" fillId="24" borderId="0" xfId="0" applyFont="1" applyFill="1" applyAlignment="1">
      <alignment horizontal="left" vertical="center"/>
    </xf>
    <xf numFmtId="14" fontId="25" fillId="24" borderId="0" xfId="0" applyNumberFormat="1" applyFont="1" applyFill="1" applyAlignment="1">
      <alignment horizontal="left" vertical="center"/>
    </xf>
    <xf numFmtId="0" fontId="27" fillId="24" borderId="10" xfId="0" applyFont="1" applyFill="1" applyBorder="1" applyAlignment="1">
      <alignment horizontal="center" vertical="center" wrapText="1"/>
    </xf>
    <xf numFmtId="177" fontId="27" fillId="24" borderId="10" xfId="0" applyNumberFormat="1" applyFont="1" applyFill="1" applyBorder="1" applyAlignment="1">
      <alignment horizontal="center" vertical="center"/>
    </xf>
    <xf numFmtId="178" fontId="25" fillId="24" borderId="10" xfId="46" applyNumberFormat="1" applyFont="1" applyFill="1" applyBorder="1" applyAlignment="1">
      <alignment horizontal="center" vertical="center"/>
    </xf>
    <xf numFmtId="0" fontId="25" fillId="24" borderId="0" xfId="0" applyFont="1" applyFill="1" applyAlignment="1">
      <alignment horizontal="center" vertical="center"/>
    </xf>
    <xf numFmtId="177" fontId="25" fillId="0" borderId="10" xfId="0" applyNumberFormat="1" applyFont="1" applyFill="1" applyBorder="1" applyAlignment="1">
      <alignment horizontal="center" vertical="center"/>
    </xf>
    <xf numFmtId="178" fontId="25" fillId="0" borderId="10" xfId="46" applyNumberFormat="1" applyFont="1" applyFill="1" applyBorder="1" applyAlignment="1">
      <alignment horizontal="center" vertical="center" wrapText="1"/>
    </xf>
    <xf numFmtId="178" fontId="25" fillId="25" borderId="10" xfId="46" applyNumberFormat="1" applyFont="1" applyFill="1" applyBorder="1" applyAlignment="1">
      <alignment horizontal="center" vertical="center" wrapText="1"/>
    </xf>
    <xf numFmtId="178" fontId="25" fillId="25" borderId="10" xfId="46" applyNumberFormat="1" applyFont="1" applyFill="1" applyBorder="1" applyAlignment="1">
      <alignment horizontal="center" vertical="center"/>
    </xf>
    <xf numFmtId="178" fontId="25" fillId="25" borderId="21" xfId="46" applyNumberFormat="1" applyFont="1" applyFill="1" applyBorder="1" applyAlignment="1">
      <alignment horizontal="center" vertical="center" wrapText="1"/>
    </xf>
    <xf numFmtId="178" fontId="27" fillId="7" borderId="10" xfId="46" applyNumberFormat="1" applyFont="1" applyFill="1" applyBorder="1" applyAlignment="1">
      <alignment horizontal="center" vertical="center"/>
    </xf>
    <xf numFmtId="0" fontId="25" fillId="24" borderId="0" xfId="0" applyFont="1" applyFill="1" applyAlignment="1">
      <alignment vertical="center"/>
    </xf>
    <xf numFmtId="0" fontId="22" fillId="0" borderId="0" xfId="0" applyFont="1">
      <alignment vertical="center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178" fontId="25" fillId="0" borderId="10" xfId="46" applyNumberFormat="1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178" fontId="25" fillId="0" borderId="11" xfId="46" applyNumberFormat="1" applyFont="1" applyFill="1" applyBorder="1" applyAlignment="1">
      <alignment horizontal="center" vertical="center" wrapText="1"/>
    </xf>
    <xf numFmtId="177" fontId="28" fillId="0" borderId="0" xfId="0" applyNumberFormat="1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177" fontId="26" fillId="0" borderId="10" xfId="0" applyNumberFormat="1" applyFont="1" applyFill="1" applyBorder="1" applyAlignment="1">
      <alignment horizontal="center" vertical="center"/>
    </xf>
    <xf numFmtId="179" fontId="28" fillId="0" borderId="10" xfId="0" applyNumberFormat="1" applyFont="1" applyFill="1" applyBorder="1" applyAlignment="1">
      <alignment horizontal="center" vertical="center"/>
    </xf>
    <xf numFmtId="0" fontId="28" fillId="0" borderId="0" xfId="0" applyFont="1" applyFill="1" applyAlignment="1">
      <alignment horizontal="left" vertical="center"/>
    </xf>
    <xf numFmtId="0" fontId="28" fillId="0" borderId="10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left" vertical="center" wrapText="1"/>
    </xf>
    <xf numFmtId="177" fontId="28" fillId="0" borderId="10" xfId="0" applyNumberFormat="1" applyFont="1" applyFill="1" applyBorder="1" applyAlignment="1">
      <alignment horizontal="center" vertical="center"/>
    </xf>
    <xf numFmtId="178" fontId="28" fillId="0" borderId="10" xfId="46" applyNumberFormat="1" applyFont="1" applyFill="1" applyBorder="1" applyAlignment="1">
      <alignment horizontal="center" vertical="center" wrapText="1"/>
    </xf>
    <xf numFmtId="14" fontId="25" fillId="0" borderId="10" xfId="0" applyNumberFormat="1" applyFont="1" applyFill="1" applyBorder="1" applyAlignment="1">
      <alignment horizontal="left" vertical="center" wrapText="1"/>
    </xf>
    <xf numFmtId="0" fontId="25" fillId="0" borderId="10" xfId="0" applyFont="1" applyFill="1" applyBorder="1" applyAlignment="1">
      <alignment horizontal="center" vertical="center"/>
    </xf>
    <xf numFmtId="177" fontId="25" fillId="0" borderId="10" xfId="0" applyNumberFormat="1" applyFont="1" applyFill="1" applyBorder="1" applyAlignment="1">
      <alignment horizontal="center" vertical="center" wrapText="1"/>
    </xf>
    <xf numFmtId="0" fontId="25" fillId="0" borderId="10" xfId="0" applyNumberFormat="1" applyFont="1" applyFill="1" applyBorder="1" applyAlignment="1" applyProtection="1">
      <alignment horizontal="left" vertical="center" wrapText="1"/>
    </xf>
    <xf numFmtId="0" fontId="25" fillId="0" borderId="11" xfId="0" applyNumberFormat="1" applyFont="1" applyFill="1" applyBorder="1" applyAlignment="1" applyProtection="1">
      <alignment horizontal="left" vertical="center" wrapText="1"/>
    </xf>
    <xf numFmtId="0" fontId="26" fillId="0" borderId="10" xfId="0" applyFont="1" applyFill="1" applyBorder="1" applyAlignment="1">
      <alignment vertical="center" wrapText="1"/>
    </xf>
    <xf numFmtId="0" fontId="26" fillId="0" borderId="10" xfId="0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left" vertical="center" wrapText="1"/>
    </xf>
    <xf numFmtId="0" fontId="27" fillId="0" borderId="22" xfId="0" applyFont="1" applyFill="1" applyBorder="1" applyAlignment="1">
      <alignment horizontal="left" vertical="center" wrapText="1"/>
    </xf>
    <xf numFmtId="0" fontId="27" fillId="0" borderId="14" xfId="0" applyFont="1" applyFill="1" applyBorder="1" applyAlignment="1">
      <alignment horizontal="left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7" fillId="25" borderId="13" xfId="0" applyFont="1" applyFill="1" applyBorder="1" applyAlignment="1">
      <alignment horizontal="left" vertical="center" wrapText="1"/>
    </xf>
    <xf numFmtId="0" fontId="27" fillId="25" borderId="22" xfId="0" applyFont="1" applyFill="1" applyBorder="1" applyAlignment="1">
      <alignment horizontal="left" vertical="center" wrapText="1"/>
    </xf>
    <xf numFmtId="0" fontId="27" fillId="25" borderId="14" xfId="0" applyFont="1" applyFill="1" applyBorder="1" applyAlignment="1">
      <alignment horizontal="left" vertical="center" wrapText="1"/>
    </xf>
    <xf numFmtId="0" fontId="25" fillId="0" borderId="11" xfId="0" applyFont="1" applyFill="1" applyBorder="1" applyAlignment="1">
      <alignment horizontal="left" vertical="center" wrapText="1"/>
    </xf>
    <xf numFmtId="0" fontId="25" fillId="0" borderId="12" xfId="0" applyFont="1" applyFill="1" applyBorder="1" applyAlignment="1">
      <alignment horizontal="left" vertical="center" wrapText="1"/>
    </xf>
    <xf numFmtId="0" fontId="25" fillId="24" borderId="0" xfId="0" applyFont="1" applyFill="1" applyAlignment="1">
      <alignment horizontal="center" vertical="center"/>
    </xf>
    <xf numFmtId="0" fontId="27" fillId="24" borderId="10" xfId="0" applyFont="1" applyFill="1" applyBorder="1" applyAlignment="1">
      <alignment horizontal="center" vertical="center" wrapText="1"/>
    </xf>
    <xf numFmtId="0" fontId="27" fillId="25" borderId="10" xfId="0" applyFont="1" applyFill="1" applyBorder="1" applyAlignment="1">
      <alignment horizontal="left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21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left" vertical="center" wrapText="1"/>
    </xf>
    <xf numFmtId="0" fontId="25" fillId="0" borderId="17" xfId="0" applyFont="1" applyFill="1" applyBorder="1" applyAlignment="1">
      <alignment horizontal="left" vertical="center" wrapText="1"/>
    </xf>
    <xf numFmtId="0" fontId="25" fillId="0" borderId="19" xfId="0" applyFont="1" applyFill="1" applyBorder="1" applyAlignment="1">
      <alignment horizontal="left" vertical="center" wrapText="1"/>
    </xf>
    <xf numFmtId="177" fontId="25" fillId="24" borderId="0" xfId="0" applyNumberFormat="1" applyFont="1" applyFill="1" applyAlignment="1">
      <alignment horizontal="center" vertical="center"/>
    </xf>
    <xf numFmtId="0" fontId="27" fillId="7" borderId="10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21" xfId="0" applyFont="1" applyFill="1" applyBorder="1" applyAlignment="1">
      <alignment horizontal="left" vertical="center" wrapText="1"/>
    </xf>
    <xf numFmtId="58" fontId="25" fillId="0" borderId="10" xfId="0" applyNumberFormat="1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0" fontId="25" fillId="0" borderId="19" xfId="0" applyFont="1" applyFill="1" applyBorder="1" applyAlignment="1">
      <alignment horizontal="center" vertical="center"/>
    </xf>
    <xf numFmtId="0" fontId="25" fillId="0" borderId="20" xfId="0" applyFont="1" applyFill="1" applyBorder="1" applyAlignment="1">
      <alignment horizontal="center" vertical="center"/>
    </xf>
    <xf numFmtId="0" fontId="25" fillId="0" borderId="19" xfId="0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 wrapText="1"/>
    </xf>
  </cellXfs>
  <cellStyles count="137">
    <cellStyle name="_ET_STYLE_NoName_00_" xfId="1"/>
    <cellStyle name="0,0_x005f_x000d__x005f_x000a_NA_x005f_x000d__x005f_x000a_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te" xfId="39"/>
    <cellStyle name="Output" xfId="40"/>
    <cellStyle name="Title" xfId="41"/>
    <cellStyle name="Total" xfId="42"/>
    <cellStyle name="Warning Text" xfId="43"/>
    <cellStyle name="常规" xfId="0" builtinId="0"/>
    <cellStyle name="超链接" xfId="47" builtinId="8" hidden="1"/>
    <cellStyle name="超链接" xfId="49" builtinId="8" hidden="1"/>
    <cellStyle name="超链接" xfId="51" builtinId="8" hidden="1"/>
    <cellStyle name="超链接" xfId="53" builtinId="8" hidden="1"/>
    <cellStyle name="超链接" xfId="55" builtinId="8" hidden="1"/>
    <cellStyle name="超链接" xfId="57" builtinId="8" hidden="1"/>
    <cellStyle name="超链接" xfId="59" builtinId="8" hidden="1"/>
    <cellStyle name="超链接" xfId="61" builtinId="8" hidden="1"/>
    <cellStyle name="超链接" xfId="63" builtinId="8" hidden="1"/>
    <cellStyle name="超链接" xfId="65" builtinId="8" hidden="1"/>
    <cellStyle name="超链接" xfId="67" builtinId="8" hidden="1"/>
    <cellStyle name="超链接" xfId="69" builtinId="8" hidden="1"/>
    <cellStyle name="超链接" xfId="71" builtinId="8" hidden="1"/>
    <cellStyle name="超链接" xfId="73" builtinId="8" hidden="1"/>
    <cellStyle name="超链接" xfId="75" builtinId="8" hidden="1"/>
    <cellStyle name="超链接" xfId="77" builtinId="8" hidden="1"/>
    <cellStyle name="超链接" xfId="79" builtinId="8" hidden="1"/>
    <cellStyle name="超链接" xfId="81" builtinId="8" hidden="1"/>
    <cellStyle name="超链接" xfId="83" builtinId="8" hidden="1"/>
    <cellStyle name="超链接" xfId="85" builtinId="8" hidden="1"/>
    <cellStyle name="超链接" xfId="87" builtinId="8" hidden="1"/>
    <cellStyle name="超链接" xfId="89" builtinId="8" hidden="1"/>
    <cellStyle name="超链接" xfId="91" builtinId="8" hidden="1"/>
    <cellStyle name="超链接" xfId="93" builtinId="8" hidden="1"/>
    <cellStyle name="超链接" xfId="95" builtinId="8" hidden="1"/>
    <cellStyle name="超链接" xfId="97" builtinId="8" hidden="1"/>
    <cellStyle name="超链接" xfId="99" builtinId="8" hidden="1"/>
    <cellStyle name="超链接" xfId="101" builtinId="8" hidden="1"/>
    <cellStyle name="超链接" xfId="103" builtinId="8" hidden="1"/>
    <cellStyle name="超链接" xfId="105" builtinId="8" hidden="1"/>
    <cellStyle name="超链接" xfId="107" builtinId="8" hidden="1"/>
    <cellStyle name="超链接" xfId="109" builtinId="8" hidden="1"/>
    <cellStyle name="超链接" xfId="111" builtinId="8" hidden="1"/>
    <cellStyle name="超链接" xfId="113" builtinId="8" hidden="1"/>
    <cellStyle name="超链接" xfId="115" builtinId="8" hidden="1"/>
    <cellStyle name="超链接" xfId="117" builtinId="8" hidden="1"/>
    <cellStyle name="超链接" xfId="119" builtinId="8" hidden="1"/>
    <cellStyle name="超链接" xfId="121" builtinId="8" hidden="1"/>
    <cellStyle name="超链接" xfId="123" builtinId="8" hidden="1"/>
    <cellStyle name="超链接" xfId="125" builtinId="8" hidden="1"/>
    <cellStyle name="超链接" xfId="127" builtinId="8" hidden="1"/>
    <cellStyle name="超链接" xfId="129" builtinId="8" hidden="1"/>
    <cellStyle name="超链接" xfId="131" builtinId="8" hidden="1"/>
    <cellStyle name="超链接" xfId="133" builtinId="8" hidden="1"/>
    <cellStyle name="超链接" xfId="135" builtinId="8" hidden="1"/>
    <cellStyle name="千位分隔" xfId="46" builtinId="3"/>
    <cellStyle name="样式 1" xfId="44"/>
    <cellStyle name="一般_Sheet1" xfId="45"/>
    <cellStyle name="已访问的超链接" xfId="48" builtinId="9" hidden="1"/>
    <cellStyle name="已访问的超链接" xfId="50" builtinId="9" hidden="1"/>
    <cellStyle name="已访问的超链接" xfId="52" builtinId="9" hidden="1"/>
    <cellStyle name="已访问的超链接" xfId="54" builtinId="9" hidden="1"/>
    <cellStyle name="已访问的超链接" xfId="56" builtinId="9" hidden="1"/>
    <cellStyle name="已访问的超链接" xfId="58" builtinId="9" hidden="1"/>
    <cellStyle name="已访问的超链接" xfId="60" builtinId="9" hidden="1"/>
    <cellStyle name="已访问的超链接" xfId="62" builtinId="9" hidden="1"/>
    <cellStyle name="已访问的超链接" xfId="64" builtinId="9" hidden="1"/>
    <cellStyle name="已访问的超链接" xfId="66" builtinId="9" hidden="1"/>
    <cellStyle name="已访问的超链接" xfId="68" builtinId="9" hidden="1"/>
    <cellStyle name="已访问的超链接" xfId="70" builtinId="9" hidden="1"/>
    <cellStyle name="已访问的超链接" xfId="72" builtinId="9" hidden="1"/>
    <cellStyle name="已访问的超链接" xfId="74" builtinId="9" hidden="1"/>
    <cellStyle name="已访问的超链接" xfId="76" builtinId="9" hidden="1"/>
    <cellStyle name="已访问的超链接" xfId="78" builtinId="9" hidden="1"/>
    <cellStyle name="已访问的超链接" xfId="80" builtinId="9" hidden="1"/>
    <cellStyle name="已访问的超链接" xfId="82" builtinId="9" hidden="1"/>
    <cellStyle name="已访问的超链接" xfId="84" builtinId="9" hidden="1"/>
    <cellStyle name="已访问的超链接" xfId="86" builtinId="9" hidden="1"/>
    <cellStyle name="已访问的超链接" xfId="88" builtinId="9" hidden="1"/>
    <cellStyle name="已访问的超链接" xfId="90" builtinId="9" hidden="1"/>
    <cellStyle name="已访问的超链接" xfId="92" builtinId="9" hidden="1"/>
    <cellStyle name="已访问的超链接" xfId="94" builtinId="9" hidden="1"/>
    <cellStyle name="已访问的超链接" xfId="96" builtinId="9" hidden="1"/>
    <cellStyle name="已访问的超链接" xfId="98" builtinId="9" hidden="1"/>
    <cellStyle name="已访问的超链接" xfId="100" builtinId="9" hidden="1"/>
    <cellStyle name="已访问的超链接" xfId="102" builtinId="9" hidden="1"/>
    <cellStyle name="已访问的超链接" xfId="104" builtinId="9" hidden="1"/>
    <cellStyle name="已访问的超链接" xfId="106" builtinId="9" hidden="1"/>
    <cellStyle name="已访问的超链接" xfId="108" builtinId="9" hidden="1"/>
    <cellStyle name="已访问的超链接" xfId="110" builtinId="9" hidden="1"/>
    <cellStyle name="已访问的超链接" xfId="112" builtinId="9" hidden="1"/>
    <cellStyle name="已访问的超链接" xfId="114" builtinId="9" hidden="1"/>
    <cellStyle name="已访问的超链接" xfId="116" builtinId="9" hidden="1"/>
    <cellStyle name="已访问的超链接" xfId="118" builtinId="9" hidden="1"/>
    <cellStyle name="已访问的超链接" xfId="120" builtinId="9" hidden="1"/>
    <cellStyle name="已访问的超链接" xfId="122" builtinId="9" hidden="1"/>
    <cellStyle name="已访问的超链接" xfId="124" builtinId="9" hidden="1"/>
    <cellStyle name="已访问的超链接" xfId="126" builtinId="9" hidden="1"/>
    <cellStyle name="已访问的超链接" xfId="128" builtinId="9" hidden="1"/>
    <cellStyle name="已访问的超链接" xfId="130" builtinId="9" hidden="1"/>
    <cellStyle name="已访问的超链接" xfId="132" builtinId="9" hidden="1"/>
    <cellStyle name="已访问的超链接" xfId="134" builtinId="9" hidden="1"/>
    <cellStyle name="已访问的超链接" xfId="136" builtinId="9" hidde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1</xdr:row>
      <xdr:rowOff>0</xdr:rowOff>
    </xdr:to>
    <xdr:pic>
      <xdr:nvPicPr>
        <xdr:cNvPr id="2" name="Picture 4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28675" cy="584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7</xdr:col>
      <xdr:colOff>416110</xdr:colOff>
      <xdr:row>8</xdr:row>
      <xdr:rowOff>47625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"/>
          <a:ext cx="5216710" cy="14954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7</xdr:row>
      <xdr:rowOff>180974</xdr:rowOff>
    </xdr:from>
    <xdr:to>
      <xdr:col>7</xdr:col>
      <xdr:colOff>471469</xdr:colOff>
      <xdr:row>21</xdr:row>
      <xdr:rowOff>28575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447799"/>
          <a:ext cx="5272069" cy="23812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38100</xdr:colOff>
      <xdr:row>21</xdr:row>
      <xdr:rowOff>47624</xdr:rowOff>
    </xdr:from>
    <xdr:to>
      <xdr:col>7</xdr:col>
      <xdr:colOff>417943</xdr:colOff>
      <xdr:row>27</xdr:row>
      <xdr:rowOff>38099</xdr:rowOff>
    </xdr:to>
    <xdr:pic>
      <xdr:nvPicPr>
        <xdr:cNvPr id="307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100" y="3848099"/>
          <a:ext cx="5180443" cy="1076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76200</xdr:colOff>
      <xdr:row>27</xdr:row>
      <xdr:rowOff>57150</xdr:rowOff>
    </xdr:from>
    <xdr:to>
      <xdr:col>7</xdr:col>
      <xdr:colOff>460238</xdr:colOff>
      <xdr:row>31</xdr:row>
      <xdr:rowOff>114300</xdr:rowOff>
    </xdr:to>
    <xdr:pic>
      <xdr:nvPicPr>
        <xdr:cNvPr id="307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6200" y="4943475"/>
          <a:ext cx="5184638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30</xdr:row>
      <xdr:rowOff>114300</xdr:rowOff>
    </xdr:from>
    <xdr:to>
      <xdr:col>7</xdr:col>
      <xdr:colOff>566909</xdr:colOff>
      <xdr:row>44</xdr:row>
      <xdr:rowOff>95250</xdr:rowOff>
    </xdr:to>
    <xdr:pic>
      <xdr:nvPicPr>
        <xdr:cNvPr id="307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0" y="5543550"/>
          <a:ext cx="5367509" cy="2514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H72"/>
  <sheetViews>
    <sheetView showGridLines="0" tabSelected="1" topLeftCell="A59" zoomScaleSheetLayoutView="100" workbookViewId="0">
      <selection activeCell="C80" sqref="C80"/>
    </sheetView>
  </sheetViews>
  <sheetFormatPr defaultColWidth="8.875" defaultRowHeight="14.25"/>
  <cols>
    <col min="1" max="1" width="21.625" style="17" customWidth="1" collapsed="1"/>
    <col min="2" max="2" width="17" style="5" customWidth="1" collapsed="1"/>
    <col min="3" max="3" width="53.5" style="5" customWidth="1"/>
    <col min="4" max="4" width="10.875" style="2" customWidth="1"/>
    <col min="5" max="5" width="7.625" style="2" customWidth="1"/>
    <col min="6" max="6" width="8.875" style="2" customWidth="1"/>
    <col min="7" max="7" width="11.875" style="3" customWidth="1"/>
    <col min="8" max="8" width="29.5" style="4" customWidth="1"/>
    <col min="9" max="16384" width="8.875" style="4"/>
  </cols>
  <sheetData>
    <row r="1" spans="1:8" ht="45.95" customHeight="1">
      <c r="A1" s="51"/>
      <c r="B1" s="51"/>
      <c r="C1" s="51"/>
      <c r="G1" s="2"/>
    </row>
    <row r="2" spans="1:8" ht="12" customHeight="1">
      <c r="A2" s="5" t="s">
        <v>0</v>
      </c>
      <c r="B2" s="5" t="s">
        <v>85</v>
      </c>
      <c r="E2" s="60" t="s">
        <v>84</v>
      </c>
      <c r="F2" s="60"/>
      <c r="G2" s="60"/>
    </row>
    <row r="3" spans="1:8" ht="12" customHeight="1">
      <c r="A3" s="5" t="s">
        <v>1</v>
      </c>
      <c r="B3" s="6" t="s">
        <v>86</v>
      </c>
      <c r="E3" s="60" t="s">
        <v>85</v>
      </c>
      <c r="F3" s="60"/>
      <c r="G3" s="60"/>
    </row>
    <row r="4" spans="1:8" ht="12" customHeight="1">
      <c r="A4" s="5" t="s">
        <v>4</v>
      </c>
      <c r="B4" s="5" t="s">
        <v>88</v>
      </c>
      <c r="E4" s="60" t="s">
        <v>86</v>
      </c>
      <c r="F4" s="60"/>
      <c r="G4" s="60"/>
    </row>
    <row r="5" spans="1:8" ht="12" customHeight="1">
      <c r="A5" s="5" t="s">
        <v>2</v>
      </c>
      <c r="E5" s="60"/>
      <c r="F5" s="60"/>
      <c r="G5" s="60"/>
    </row>
    <row r="6" spans="1:8" ht="12" customHeight="1">
      <c r="A6" s="5" t="s">
        <v>3</v>
      </c>
    </row>
    <row r="7" spans="1:8" s="10" customFormat="1" ht="15" customHeight="1">
      <c r="A7" s="52" t="s">
        <v>13</v>
      </c>
      <c r="B7" s="52"/>
      <c r="C7" s="7" t="s">
        <v>14</v>
      </c>
      <c r="D7" s="8" t="s">
        <v>15</v>
      </c>
      <c r="E7" s="8" t="s">
        <v>16</v>
      </c>
      <c r="F7" s="8" t="s">
        <v>17</v>
      </c>
      <c r="G7" s="9" t="s">
        <v>18</v>
      </c>
    </row>
    <row r="8" spans="1:8" s="10" customFormat="1" ht="24.95" customHeight="1">
      <c r="A8" s="53" t="s">
        <v>7</v>
      </c>
      <c r="B8" s="53"/>
      <c r="C8" s="53"/>
      <c r="D8" s="53"/>
      <c r="E8" s="53"/>
      <c r="F8" s="53"/>
      <c r="G8" s="53"/>
    </row>
    <row r="9" spans="1:8" s="24" customFormat="1" ht="24.95" customHeight="1">
      <c r="A9" s="57" t="s">
        <v>19</v>
      </c>
      <c r="B9" s="54" t="s">
        <v>20</v>
      </c>
      <c r="C9" s="1" t="s">
        <v>21</v>
      </c>
      <c r="D9" s="11">
        <v>800</v>
      </c>
      <c r="E9" s="11">
        <v>1</v>
      </c>
      <c r="F9" s="11">
        <v>15</v>
      </c>
      <c r="G9" s="23" t="s">
        <v>22</v>
      </c>
    </row>
    <row r="10" spans="1:8" s="24" customFormat="1" ht="39" customHeight="1">
      <c r="A10" s="58"/>
      <c r="B10" s="55"/>
      <c r="C10" s="1" t="s">
        <v>23</v>
      </c>
      <c r="D10" s="11">
        <v>1800</v>
      </c>
      <c r="E10" s="11">
        <v>1</v>
      </c>
      <c r="F10" s="11">
        <v>28</v>
      </c>
      <c r="G10" s="23" t="s">
        <v>22</v>
      </c>
    </row>
    <row r="11" spans="1:8" s="24" customFormat="1" ht="39" customHeight="1">
      <c r="A11" s="58"/>
      <c r="B11" s="55"/>
      <c r="C11" s="1" t="s">
        <v>24</v>
      </c>
      <c r="D11" s="11">
        <v>1800</v>
      </c>
      <c r="E11" s="11">
        <v>1</v>
      </c>
      <c r="F11" s="11">
        <v>28</v>
      </c>
      <c r="G11" s="23" t="s">
        <v>22</v>
      </c>
    </row>
    <row r="12" spans="1:8" s="24" customFormat="1" ht="39" customHeight="1">
      <c r="A12" s="58"/>
      <c r="B12" s="56"/>
      <c r="C12" s="1" t="s">
        <v>25</v>
      </c>
      <c r="D12" s="11">
        <v>1800</v>
      </c>
      <c r="E12" s="11">
        <v>1</v>
      </c>
      <c r="F12" s="11">
        <v>28</v>
      </c>
      <c r="G12" s="23" t="s">
        <v>22</v>
      </c>
    </row>
    <row r="13" spans="1:8" s="24" customFormat="1" ht="39" customHeight="1">
      <c r="A13" s="58"/>
      <c r="B13" s="20"/>
      <c r="C13" s="1" t="s">
        <v>109</v>
      </c>
      <c r="D13" s="11">
        <v>800</v>
      </c>
      <c r="E13" s="11">
        <v>1</v>
      </c>
      <c r="F13" s="11">
        <v>2</v>
      </c>
      <c r="G13" s="25">
        <f>D13*E13*F13</f>
        <v>1600</v>
      </c>
    </row>
    <row r="14" spans="1:8" s="27" customFormat="1" ht="39" customHeight="1">
      <c r="A14" s="58"/>
      <c r="B14" s="54" t="s">
        <v>26</v>
      </c>
      <c r="C14" s="1" t="s">
        <v>27</v>
      </c>
      <c r="D14" s="11">
        <v>1800</v>
      </c>
      <c r="E14" s="11">
        <v>1</v>
      </c>
      <c r="F14" s="11">
        <v>28</v>
      </c>
      <c r="G14" s="25">
        <f>D14*E14*F14</f>
        <v>50400</v>
      </c>
      <c r="H14" s="26"/>
    </row>
    <row r="15" spans="1:8" s="27" customFormat="1" ht="39" customHeight="1">
      <c r="A15" s="58"/>
      <c r="B15" s="55"/>
      <c r="C15" s="1" t="s">
        <v>108</v>
      </c>
      <c r="D15" s="11">
        <v>1800</v>
      </c>
      <c r="E15" s="11">
        <v>1</v>
      </c>
      <c r="F15" s="11">
        <v>348</v>
      </c>
      <c r="G15" s="25">
        <f t="shared" ref="G15:G20" si="0">D15*E15*F15</f>
        <v>626400</v>
      </c>
    </row>
    <row r="16" spans="1:8" s="27" customFormat="1" ht="39" customHeight="1">
      <c r="A16" s="58"/>
      <c r="B16" s="55"/>
      <c r="C16" s="1" t="s">
        <v>28</v>
      </c>
      <c r="D16" s="11">
        <v>1800</v>
      </c>
      <c r="E16" s="11">
        <v>1</v>
      </c>
      <c r="F16" s="11">
        <v>282</v>
      </c>
      <c r="G16" s="25">
        <f t="shared" si="0"/>
        <v>507600</v>
      </c>
    </row>
    <row r="17" spans="1:8" s="27" customFormat="1" ht="39" customHeight="1">
      <c r="A17" s="58"/>
      <c r="B17" s="55"/>
      <c r="C17" s="1" t="s">
        <v>110</v>
      </c>
      <c r="D17" s="11">
        <v>800</v>
      </c>
      <c r="E17" s="11">
        <v>1</v>
      </c>
      <c r="F17" s="11">
        <v>2</v>
      </c>
      <c r="G17" s="25">
        <f t="shared" ref="G17" si="1">D17*E17*F17</f>
        <v>1600</v>
      </c>
    </row>
    <row r="18" spans="1:8" s="27" customFormat="1" ht="39" customHeight="1">
      <c r="A18" s="58"/>
      <c r="B18" s="55"/>
      <c r="C18" s="1" t="s">
        <v>87</v>
      </c>
      <c r="D18" s="11">
        <v>800</v>
      </c>
      <c r="E18" s="11">
        <v>1</v>
      </c>
      <c r="F18" s="28">
        <v>12</v>
      </c>
      <c r="G18" s="25">
        <f t="shared" si="0"/>
        <v>9600</v>
      </c>
    </row>
    <row r="19" spans="1:8" s="27" customFormat="1" ht="39" customHeight="1">
      <c r="A19" s="58"/>
      <c r="B19" s="55"/>
      <c r="C19" s="1" t="s">
        <v>29</v>
      </c>
      <c r="D19" s="11">
        <v>1800</v>
      </c>
      <c r="E19" s="11">
        <v>1</v>
      </c>
      <c r="F19" s="28">
        <v>22</v>
      </c>
      <c r="G19" s="25">
        <f t="shared" si="0"/>
        <v>39600</v>
      </c>
    </row>
    <row r="20" spans="1:8" s="27" customFormat="1" ht="39" customHeight="1">
      <c r="A20" s="58"/>
      <c r="B20" s="55"/>
      <c r="C20" s="1" t="s">
        <v>30</v>
      </c>
      <c r="D20" s="11">
        <v>1800</v>
      </c>
      <c r="E20" s="11">
        <v>1</v>
      </c>
      <c r="F20" s="28">
        <v>26</v>
      </c>
      <c r="G20" s="25">
        <f t="shared" si="0"/>
        <v>46800</v>
      </c>
    </row>
    <row r="21" spans="1:8" s="27" customFormat="1" ht="39" customHeight="1">
      <c r="A21" s="58"/>
      <c r="B21" s="55"/>
      <c r="C21" s="1" t="s">
        <v>31</v>
      </c>
      <c r="D21" s="11">
        <v>1800</v>
      </c>
      <c r="E21" s="11">
        <v>1</v>
      </c>
      <c r="F21" s="28">
        <v>7</v>
      </c>
      <c r="G21" s="25">
        <f>D21*E21*F21</f>
        <v>12600</v>
      </c>
    </row>
    <row r="22" spans="1:8" s="27" customFormat="1" ht="39" customHeight="1">
      <c r="A22" s="59"/>
      <c r="B22" s="56"/>
      <c r="C22" s="1" t="s">
        <v>9</v>
      </c>
      <c r="D22" s="11">
        <v>58</v>
      </c>
      <c r="E22" s="11">
        <v>1</v>
      </c>
      <c r="F22" s="28">
        <v>387</v>
      </c>
      <c r="G22" s="25">
        <f>D22*E22*F22</f>
        <v>22446</v>
      </c>
    </row>
    <row r="23" spans="1:8" s="24" customFormat="1" ht="24.75" customHeight="1">
      <c r="A23" s="42" t="s">
        <v>5</v>
      </c>
      <c r="B23" s="43"/>
      <c r="C23" s="43"/>
      <c r="D23" s="43"/>
      <c r="E23" s="43"/>
      <c r="F23" s="44"/>
      <c r="G23" s="12"/>
    </row>
    <row r="24" spans="1:8" s="27" customFormat="1" ht="39" customHeight="1">
      <c r="A24" s="49" t="s">
        <v>32</v>
      </c>
      <c r="B24" s="54" t="s">
        <v>33</v>
      </c>
      <c r="C24" s="1" t="s">
        <v>34</v>
      </c>
      <c r="D24" s="11">
        <v>0</v>
      </c>
      <c r="E24" s="11">
        <v>4</v>
      </c>
      <c r="F24" s="11">
        <v>1</v>
      </c>
      <c r="G24" s="12">
        <f>D24*E24*F24</f>
        <v>0</v>
      </c>
    </row>
    <row r="25" spans="1:8" s="27" customFormat="1" ht="39" customHeight="1">
      <c r="A25" s="50"/>
      <c r="B25" s="56"/>
      <c r="C25" s="1" t="s">
        <v>35</v>
      </c>
      <c r="D25" s="11">
        <v>0</v>
      </c>
      <c r="E25" s="11">
        <v>1</v>
      </c>
      <c r="F25" s="29">
        <v>0.5</v>
      </c>
      <c r="G25" s="12">
        <f t="shared" ref="G25:G28" si="2">D25*E25*F25</f>
        <v>0</v>
      </c>
    </row>
    <row r="26" spans="1:8" s="27" customFormat="1" ht="56.1" customHeight="1">
      <c r="A26" s="50"/>
      <c r="B26" s="19" t="s">
        <v>36</v>
      </c>
      <c r="C26" s="1" t="s">
        <v>37</v>
      </c>
      <c r="D26" s="11">
        <v>30000</v>
      </c>
      <c r="E26" s="11">
        <v>1</v>
      </c>
      <c r="F26" s="29">
        <v>1</v>
      </c>
      <c r="G26" s="12">
        <f t="shared" si="2"/>
        <v>30000</v>
      </c>
      <c r="H26" s="30"/>
    </row>
    <row r="27" spans="1:8" s="27" customFormat="1" ht="39" customHeight="1">
      <c r="A27" s="50"/>
      <c r="B27" s="31"/>
      <c r="C27" s="32" t="s">
        <v>38</v>
      </c>
      <c r="D27" s="27">
        <v>0</v>
      </c>
      <c r="E27" s="33">
        <v>1</v>
      </c>
      <c r="F27" s="29">
        <v>0.5</v>
      </c>
      <c r="G27" s="34">
        <f t="shared" si="2"/>
        <v>0</v>
      </c>
    </row>
    <row r="28" spans="1:8" s="27" customFormat="1" ht="39" customHeight="1">
      <c r="A28" s="64"/>
      <c r="B28" s="19"/>
      <c r="C28" s="1" t="s">
        <v>39</v>
      </c>
      <c r="D28" s="11">
        <v>0</v>
      </c>
      <c r="E28" s="11">
        <v>1</v>
      </c>
      <c r="F28" s="11">
        <v>30</v>
      </c>
      <c r="G28" s="12">
        <f t="shared" si="2"/>
        <v>0</v>
      </c>
    </row>
    <row r="29" spans="1:8" s="24" customFormat="1" ht="54" customHeight="1">
      <c r="A29" s="45" t="s">
        <v>40</v>
      </c>
      <c r="B29" s="45"/>
      <c r="C29" s="35" t="s">
        <v>41</v>
      </c>
      <c r="D29" s="11">
        <v>0</v>
      </c>
      <c r="E29" s="36">
        <v>1</v>
      </c>
      <c r="F29" s="36">
        <v>1</v>
      </c>
      <c r="G29" s="12">
        <f t="shared" ref="G29:G36" si="3">D29*E29*F29</f>
        <v>0</v>
      </c>
    </row>
    <row r="30" spans="1:8" s="10" customFormat="1" ht="26.25" customHeight="1">
      <c r="A30" s="46" t="s">
        <v>8</v>
      </c>
      <c r="B30" s="47"/>
      <c r="C30" s="47"/>
      <c r="D30" s="47"/>
      <c r="E30" s="47"/>
      <c r="F30" s="48"/>
      <c r="G30" s="13"/>
    </row>
    <row r="31" spans="1:8" s="27" customFormat="1" ht="27" customHeight="1">
      <c r="A31" s="49" t="s">
        <v>42</v>
      </c>
      <c r="B31" s="45" t="s">
        <v>43</v>
      </c>
      <c r="C31" s="1" t="s">
        <v>44</v>
      </c>
      <c r="D31" s="11">
        <v>300</v>
      </c>
      <c r="E31" s="11">
        <v>1</v>
      </c>
      <c r="F31" s="37">
        <v>39</v>
      </c>
      <c r="G31" s="12">
        <f>D31*E31*F31</f>
        <v>11700</v>
      </c>
    </row>
    <row r="32" spans="1:8" s="27" customFormat="1" ht="27" customHeight="1">
      <c r="A32" s="50"/>
      <c r="B32" s="45"/>
      <c r="C32" s="1" t="s">
        <v>45</v>
      </c>
      <c r="D32" s="11">
        <v>200</v>
      </c>
      <c r="E32" s="11">
        <v>1</v>
      </c>
      <c r="F32" s="11">
        <v>221</v>
      </c>
      <c r="G32" s="12">
        <f>D32*E32*F32</f>
        <v>44200</v>
      </c>
    </row>
    <row r="33" spans="1:7" s="27" customFormat="1" ht="27" customHeight="1">
      <c r="A33" s="50"/>
      <c r="B33" s="45"/>
      <c r="C33" s="1" t="s">
        <v>46</v>
      </c>
      <c r="D33" s="11">
        <v>300</v>
      </c>
      <c r="E33" s="11">
        <v>1</v>
      </c>
      <c r="F33" s="11">
        <v>296</v>
      </c>
      <c r="G33" s="12">
        <f>D33*E33*F33</f>
        <v>88800</v>
      </c>
    </row>
    <row r="34" spans="1:7" s="27" customFormat="1" ht="27" customHeight="1">
      <c r="A34" s="50"/>
      <c r="B34" s="45"/>
      <c r="C34" s="1" t="s">
        <v>47</v>
      </c>
      <c r="D34" s="11">
        <v>300</v>
      </c>
      <c r="E34" s="11">
        <v>1</v>
      </c>
      <c r="F34" s="11">
        <v>229</v>
      </c>
      <c r="G34" s="12">
        <f>D34*E34*F34</f>
        <v>68700</v>
      </c>
    </row>
    <row r="35" spans="1:7" s="24" customFormat="1" ht="27" customHeight="1">
      <c r="A35" s="19" t="s">
        <v>48</v>
      </c>
      <c r="B35" s="19" t="s">
        <v>49</v>
      </c>
      <c r="C35" s="1" t="s">
        <v>50</v>
      </c>
      <c r="D35" s="11">
        <v>0</v>
      </c>
      <c r="E35" s="11">
        <v>1</v>
      </c>
      <c r="F35" s="11">
        <v>1</v>
      </c>
      <c r="G35" s="12">
        <f t="shared" si="3"/>
        <v>0</v>
      </c>
    </row>
    <row r="36" spans="1:7" s="24" customFormat="1" ht="27" customHeight="1">
      <c r="A36" s="19" t="s">
        <v>48</v>
      </c>
      <c r="B36" s="19" t="s">
        <v>51</v>
      </c>
      <c r="C36" s="1" t="s">
        <v>52</v>
      </c>
      <c r="D36" s="11">
        <v>0</v>
      </c>
      <c r="E36" s="11">
        <v>1</v>
      </c>
      <c r="F36" s="11">
        <v>1</v>
      </c>
      <c r="G36" s="12">
        <f t="shared" si="3"/>
        <v>0</v>
      </c>
    </row>
    <row r="37" spans="1:7" s="10" customFormat="1" ht="27" customHeight="1">
      <c r="A37" s="46" t="s">
        <v>6</v>
      </c>
      <c r="B37" s="47"/>
      <c r="C37" s="47"/>
      <c r="D37" s="47"/>
      <c r="E37" s="47"/>
      <c r="F37" s="48"/>
      <c r="G37" s="14"/>
    </row>
    <row r="38" spans="1:7" s="24" customFormat="1" ht="27" customHeight="1">
      <c r="A38" s="45" t="s">
        <v>53</v>
      </c>
      <c r="B38" s="45"/>
      <c r="C38" s="1" t="s">
        <v>54</v>
      </c>
      <c r="D38" s="11">
        <v>2000</v>
      </c>
      <c r="E38" s="11">
        <v>1</v>
      </c>
      <c r="F38" s="11">
        <v>2</v>
      </c>
      <c r="G38" s="12">
        <f t="shared" ref="G38:G57" si="4">D38*E38*F38</f>
        <v>4000</v>
      </c>
    </row>
    <row r="39" spans="1:7" s="24" customFormat="1" ht="27" customHeight="1">
      <c r="A39" s="45" t="s">
        <v>113</v>
      </c>
      <c r="B39" s="45"/>
      <c r="C39" s="1" t="s">
        <v>114</v>
      </c>
      <c r="D39" s="11">
        <v>900</v>
      </c>
      <c r="E39" s="11">
        <v>1</v>
      </c>
      <c r="F39" s="11">
        <v>2</v>
      </c>
      <c r="G39" s="12">
        <f t="shared" si="4"/>
        <v>1800</v>
      </c>
    </row>
    <row r="40" spans="1:7" s="24" customFormat="1" ht="27" customHeight="1">
      <c r="A40" s="45" t="s">
        <v>55</v>
      </c>
      <c r="B40" s="45"/>
      <c r="C40" s="1" t="s">
        <v>54</v>
      </c>
      <c r="D40" s="11">
        <v>2000</v>
      </c>
      <c r="E40" s="11">
        <v>1</v>
      </c>
      <c r="F40" s="11">
        <v>2</v>
      </c>
      <c r="G40" s="12">
        <f t="shared" si="4"/>
        <v>4000</v>
      </c>
    </row>
    <row r="41" spans="1:7" s="24" customFormat="1" ht="27" customHeight="1">
      <c r="A41" s="66" t="s">
        <v>56</v>
      </c>
      <c r="B41" s="67"/>
      <c r="C41" s="1" t="s">
        <v>115</v>
      </c>
      <c r="D41" s="11">
        <v>2000</v>
      </c>
      <c r="E41" s="11">
        <v>1</v>
      </c>
      <c r="F41" s="11">
        <v>1</v>
      </c>
      <c r="G41" s="12">
        <f t="shared" si="4"/>
        <v>2000</v>
      </c>
    </row>
    <row r="42" spans="1:7" s="24" customFormat="1" ht="27" customHeight="1">
      <c r="A42" s="72"/>
      <c r="B42" s="73"/>
      <c r="C42" s="1" t="s">
        <v>116</v>
      </c>
      <c r="D42" s="11">
        <v>2000</v>
      </c>
      <c r="E42" s="11">
        <v>1</v>
      </c>
      <c r="F42" s="11">
        <v>1</v>
      </c>
      <c r="G42" s="12">
        <f t="shared" si="4"/>
        <v>2000</v>
      </c>
    </row>
    <row r="43" spans="1:7" s="24" customFormat="1" ht="27" customHeight="1">
      <c r="A43" s="65" t="s">
        <v>120</v>
      </c>
      <c r="B43" s="45"/>
      <c r="C43" s="1" t="s">
        <v>119</v>
      </c>
      <c r="D43" s="11">
        <v>2000</v>
      </c>
      <c r="E43" s="11">
        <v>1</v>
      </c>
      <c r="F43" s="11">
        <v>2</v>
      </c>
      <c r="G43" s="12">
        <f t="shared" si="4"/>
        <v>4000</v>
      </c>
    </row>
    <row r="44" spans="1:7" s="24" customFormat="1" ht="27" customHeight="1">
      <c r="A44" s="66" t="s">
        <v>57</v>
      </c>
      <c r="B44" s="67"/>
      <c r="C44" s="38" t="s">
        <v>58</v>
      </c>
      <c r="D44" s="11">
        <v>900</v>
      </c>
      <c r="E44" s="11">
        <v>1</v>
      </c>
      <c r="F44" s="11">
        <v>1</v>
      </c>
      <c r="G44" s="12">
        <f t="shared" si="4"/>
        <v>900</v>
      </c>
    </row>
    <row r="45" spans="1:7" s="24" customFormat="1" ht="27" customHeight="1">
      <c r="A45" s="66" t="s">
        <v>59</v>
      </c>
      <c r="B45" s="67"/>
      <c r="C45" s="38" t="s">
        <v>58</v>
      </c>
      <c r="D45" s="11">
        <v>900</v>
      </c>
      <c r="E45" s="11">
        <v>1</v>
      </c>
      <c r="F45" s="11">
        <v>2</v>
      </c>
      <c r="G45" s="12">
        <f>D45*E45*F45</f>
        <v>1800</v>
      </c>
    </row>
    <row r="46" spans="1:7" s="24" customFormat="1" ht="27" customHeight="1">
      <c r="A46" s="74"/>
      <c r="B46" s="75"/>
      <c r="C46" s="39" t="s">
        <v>60</v>
      </c>
      <c r="D46" s="11">
        <v>1200</v>
      </c>
      <c r="E46" s="11">
        <v>1</v>
      </c>
      <c r="F46" s="11">
        <v>5</v>
      </c>
      <c r="G46" s="12">
        <f>D46*E46*F46</f>
        <v>6000</v>
      </c>
    </row>
    <row r="47" spans="1:7" s="24" customFormat="1" ht="27" customHeight="1">
      <c r="A47" s="62" t="s">
        <v>117</v>
      </c>
      <c r="B47" s="63"/>
      <c r="C47" s="38" t="s">
        <v>118</v>
      </c>
      <c r="D47" s="11">
        <v>1800</v>
      </c>
      <c r="E47" s="11">
        <v>1</v>
      </c>
      <c r="F47" s="11">
        <v>3</v>
      </c>
      <c r="G47" s="12">
        <f>D47*E47*F47</f>
        <v>5400</v>
      </c>
    </row>
    <row r="48" spans="1:7" s="24" customFormat="1" ht="27" customHeight="1">
      <c r="A48" s="66" t="s">
        <v>61</v>
      </c>
      <c r="B48" s="67"/>
      <c r="C48" s="38" t="s">
        <v>62</v>
      </c>
      <c r="D48" s="11">
        <v>2200</v>
      </c>
      <c r="E48" s="11">
        <v>1</v>
      </c>
      <c r="F48" s="11">
        <v>4</v>
      </c>
      <c r="G48" s="12">
        <f t="shared" si="4"/>
        <v>8800</v>
      </c>
    </row>
    <row r="49" spans="1:7" s="24" customFormat="1" ht="27" customHeight="1">
      <c r="A49" s="66" t="s">
        <v>63</v>
      </c>
      <c r="B49" s="67"/>
      <c r="C49" s="38" t="s">
        <v>64</v>
      </c>
      <c r="D49" s="11">
        <v>2200</v>
      </c>
      <c r="E49" s="11">
        <v>1</v>
      </c>
      <c r="F49" s="11">
        <v>1</v>
      </c>
      <c r="G49" s="12">
        <f>D49*E49*F49</f>
        <v>2200</v>
      </c>
    </row>
    <row r="50" spans="1:7" s="24" customFormat="1" ht="27" customHeight="1">
      <c r="A50" s="74"/>
      <c r="B50" s="75"/>
      <c r="C50" s="38" t="s">
        <v>65</v>
      </c>
      <c r="D50" s="11">
        <v>2300</v>
      </c>
      <c r="E50" s="11">
        <v>1</v>
      </c>
      <c r="F50" s="11">
        <v>9</v>
      </c>
      <c r="G50" s="12">
        <f>D50*E50*F50</f>
        <v>20700</v>
      </c>
    </row>
    <row r="51" spans="1:7" s="24" customFormat="1" ht="27" customHeight="1">
      <c r="A51" s="66" t="s">
        <v>66</v>
      </c>
      <c r="B51" s="67"/>
      <c r="C51" s="38" t="s">
        <v>67</v>
      </c>
      <c r="D51" s="11">
        <v>1900</v>
      </c>
      <c r="E51" s="11">
        <v>1</v>
      </c>
      <c r="F51" s="11">
        <v>1</v>
      </c>
      <c r="G51" s="12">
        <f t="shared" si="4"/>
        <v>1900</v>
      </c>
    </row>
    <row r="52" spans="1:7" s="24" customFormat="1" ht="27" customHeight="1">
      <c r="A52" s="74"/>
      <c r="B52" s="75"/>
      <c r="C52" s="38" t="s">
        <v>68</v>
      </c>
      <c r="D52" s="11">
        <v>2000</v>
      </c>
      <c r="E52" s="11">
        <v>1</v>
      </c>
      <c r="F52" s="11">
        <v>2</v>
      </c>
      <c r="G52" s="12">
        <f t="shared" si="4"/>
        <v>4000</v>
      </c>
    </row>
    <row r="53" spans="1:7" s="24" customFormat="1" ht="27" customHeight="1">
      <c r="A53" s="72"/>
      <c r="B53" s="73"/>
      <c r="C53" s="38" t="s">
        <v>69</v>
      </c>
      <c r="D53" s="11">
        <v>2200</v>
      </c>
      <c r="E53" s="11">
        <v>1</v>
      </c>
      <c r="F53" s="11">
        <v>9</v>
      </c>
      <c r="G53" s="12">
        <f t="shared" si="4"/>
        <v>19800</v>
      </c>
    </row>
    <row r="54" spans="1:7" s="24" customFormat="1" ht="29.25" customHeight="1">
      <c r="A54" s="45" t="s">
        <v>70</v>
      </c>
      <c r="B54" s="45"/>
      <c r="C54" s="1" t="s">
        <v>71</v>
      </c>
      <c r="D54" s="11">
        <v>900</v>
      </c>
      <c r="E54" s="11">
        <v>1</v>
      </c>
      <c r="F54" s="11">
        <v>2</v>
      </c>
      <c r="G54" s="12">
        <f>D54*E54*F54</f>
        <v>1800</v>
      </c>
    </row>
    <row r="55" spans="1:7" s="24" customFormat="1" ht="27" customHeight="1">
      <c r="A55" s="45"/>
      <c r="B55" s="45"/>
      <c r="C55" s="1" t="s">
        <v>72</v>
      </c>
      <c r="D55" s="11">
        <v>900</v>
      </c>
      <c r="E55" s="11">
        <v>1</v>
      </c>
      <c r="F55" s="11">
        <v>4</v>
      </c>
      <c r="G55" s="12">
        <f>D55*E55*F55</f>
        <v>3600</v>
      </c>
    </row>
    <row r="56" spans="1:7" s="24" customFormat="1" ht="27" customHeight="1">
      <c r="A56" s="45"/>
      <c r="B56" s="45"/>
      <c r="C56" s="1" t="s">
        <v>73</v>
      </c>
      <c r="D56" s="11">
        <v>1200</v>
      </c>
      <c r="E56" s="11">
        <v>1</v>
      </c>
      <c r="F56" s="11">
        <v>5</v>
      </c>
      <c r="G56" s="12">
        <f>D56*E56*F56</f>
        <v>6000</v>
      </c>
    </row>
    <row r="57" spans="1:7" s="24" customFormat="1" ht="27" customHeight="1">
      <c r="A57" s="62" t="s">
        <v>111</v>
      </c>
      <c r="B57" s="63"/>
      <c r="C57" s="1" t="s">
        <v>112</v>
      </c>
      <c r="D57" s="11">
        <v>358</v>
      </c>
      <c r="E57" s="11">
        <v>30</v>
      </c>
      <c r="F57" s="11">
        <v>2</v>
      </c>
      <c r="G57" s="12">
        <f t="shared" si="4"/>
        <v>21480</v>
      </c>
    </row>
    <row r="58" spans="1:7" s="10" customFormat="1" ht="27" customHeight="1">
      <c r="A58" s="46" t="s">
        <v>12</v>
      </c>
      <c r="B58" s="47"/>
      <c r="C58" s="47"/>
      <c r="D58" s="47"/>
      <c r="E58" s="47"/>
      <c r="F58" s="48"/>
      <c r="G58" s="15"/>
    </row>
    <row r="59" spans="1:7" s="27" customFormat="1" ht="27" customHeight="1">
      <c r="A59" s="62" t="s">
        <v>74</v>
      </c>
      <c r="B59" s="63"/>
      <c r="C59" s="1" t="s">
        <v>105</v>
      </c>
      <c r="D59" s="11">
        <v>500</v>
      </c>
      <c r="E59" s="11">
        <v>1</v>
      </c>
      <c r="F59" s="11">
        <v>146</v>
      </c>
      <c r="G59" s="12">
        <v>72332.91</v>
      </c>
    </row>
    <row r="60" spans="1:7" s="27" customFormat="1" ht="27" customHeight="1">
      <c r="A60" s="21"/>
      <c r="B60" s="22"/>
      <c r="C60" s="1" t="s">
        <v>121</v>
      </c>
      <c r="D60" s="11">
        <v>500</v>
      </c>
      <c r="E60" s="11">
        <v>1</v>
      </c>
      <c r="F60" s="11">
        <v>7</v>
      </c>
      <c r="G60" s="12">
        <v>3500</v>
      </c>
    </row>
    <row r="61" spans="1:7" s="27" customFormat="1" ht="27" customHeight="1">
      <c r="A61" s="68" t="s">
        <v>75</v>
      </c>
      <c r="B61" s="69"/>
      <c r="C61" s="1" t="s">
        <v>106</v>
      </c>
      <c r="D61" s="11">
        <v>500</v>
      </c>
      <c r="E61" s="11">
        <v>1</v>
      </c>
      <c r="F61" s="11">
        <v>15</v>
      </c>
      <c r="G61" s="12">
        <v>7566</v>
      </c>
    </row>
    <row r="62" spans="1:7" s="27" customFormat="1" ht="27" customHeight="1">
      <c r="A62" s="70"/>
      <c r="B62" s="71"/>
      <c r="C62" s="38" t="s">
        <v>107</v>
      </c>
      <c r="D62" s="11">
        <v>500</v>
      </c>
      <c r="E62" s="11">
        <v>1</v>
      </c>
      <c r="F62" s="11">
        <v>265</v>
      </c>
      <c r="G62" s="12">
        <v>132644.35</v>
      </c>
    </row>
    <row r="63" spans="1:7" s="10" customFormat="1" ht="27" customHeight="1">
      <c r="A63" s="46" t="s">
        <v>76</v>
      </c>
      <c r="B63" s="47"/>
      <c r="C63" s="47"/>
      <c r="D63" s="47"/>
      <c r="E63" s="47"/>
      <c r="F63" s="48"/>
      <c r="G63" s="15"/>
    </row>
    <row r="64" spans="1:7" s="27" customFormat="1" ht="27" customHeight="1">
      <c r="A64" s="62" t="s">
        <v>89</v>
      </c>
      <c r="B64" s="63"/>
      <c r="C64" s="40" t="s">
        <v>90</v>
      </c>
      <c r="D64" s="11">
        <v>13066.28</v>
      </c>
      <c r="E64" s="41">
        <v>1</v>
      </c>
      <c r="F64" s="11">
        <v>1</v>
      </c>
      <c r="G64" s="12">
        <f>D64*E64*F64</f>
        <v>13066.28</v>
      </c>
    </row>
    <row r="65" spans="1:7" s="24" customFormat="1" ht="27" customHeight="1">
      <c r="A65" s="62" t="s">
        <v>77</v>
      </c>
      <c r="B65" s="63"/>
      <c r="C65" s="1" t="s">
        <v>78</v>
      </c>
      <c r="D65" s="11">
        <v>75000</v>
      </c>
      <c r="E65" s="11">
        <v>1</v>
      </c>
      <c r="F65" s="11">
        <v>1</v>
      </c>
      <c r="G65" s="12">
        <f t="shared" ref="G65:G68" si="5">D65*E65*F65</f>
        <v>75000</v>
      </c>
    </row>
    <row r="66" spans="1:7" s="24" customFormat="1" ht="27" customHeight="1">
      <c r="A66" s="62" t="s">
        <v>79</v>
      </c>
      <c r="B66" s="63"/>
      <c r="C66" s="1" t="s">
        <v>80</v>
      </c>
      <c r="D66" s="11">
        <v>8000</v>
      </c>
      <c r="E66" s="11">
        <v>1</v>
      </c>
      <c r="F66" s="11">
        <v>1</v>
      </c>
      <c r="G66" s="12">
        <f t="shared" si="5"/>
        <v>8000</v>
      </c>
    </row>
    <row r="67" spans="1:7" s="24" customFormat="1" ht="27" customHeight="1">
      <c r="A67" s="62" t="s">
        <v>79</v>
      </c>
      <c r="B67" s="63"/>
      <c r="C67" s="1" t="s">
        <v>100</v>
      </c>
      <c r="D67" s="11">
        <f>杂费!B20</f>
        <v>36494.5</v>
      </c>
      <c r="E67" s="11">
        <v>1</v>
      </c>
      <c r="F67" s="11">
        <v>1</v>
      </c>
      <c r="G67" s="12">
        <f t="shared" si="5"/>
        <v>36494.5</v>
      </c>
    </row>
    <row r="68" spans="1:7" s="24" customFormat="1" ht="27" customHeight="1">
      <c r="A68" s="62" t="s">
        <v>10</v>
      </c>
      <c r="B68" s="63"/>
      <c r="C68" s="1" t="s">
        <v>11</v>
      </c>
      <c r="D68" s="11">
        <v>30000</v>
      </c>
      <c r="E68" s="11">
        <v>1</v>
      </c>
      <c r="F68" s="11">
        <v>1</v>
      </c>
      <c r="G68" s="12">
        <f t="shared" si="5"/>
        <v>30000</v>
      </c>
    </row>
    <row r="69" spans="1:7" s="10" customFormat="1" ht="24" customHeight="1">
      <c r="A69" s="61" t="s">
        <v>81</v>
      </c>
      <c r="B69" s="61"/>
      <c r="C69" s="61"/>
      <c r="D69" s="61"/>
      <c r="E69" s="61"/>
      <c r="F69" s="61"/>
      <c r="G69" s="16">
        <f>SUM(G14:G68)</f>
        <v>2061230.04</v>
      </c>
    </row>
    <row r="70" spans="1:7">
      <c r="A70" s="61" t="s">
        <v>82</v>
      </c>
      <c r="B70" s="61"/>
      <c r="C70" s="61"/>
      <c r="D70" s="61"/>
      <c r="E70" s="61"/>
      <c r="F70" s="61"/>
      <c r="G70" s="16">
        <f>G69*0.1</f>
        <v>206123.00400000002</v>
      </c>
    </row>
    <row r="71" spans="1:7">
      <c r="A71" s="61" t="s">
        <v>83</v>
      </c>
      <c r="B71" s="61"/>
      <c r="C71" s="61"/>
      <c r="D71" s="61"/>
      <c r="E71" s="61"/>
      <c r="F71" s="61"/>
      <c r="G71" s="16">
        <f>SUM(G69:G70)</f>
        <v>2267353.0440000002</v>
      </c>
    </row>
    <row r="72" spans="1:7" ht="39" customHeight="1">
      <c r="G72" s="3">
        <v>2263646</v>
      </c>
    </row>
  </sheetData>
  <mergeCells count="43">
    <mergeCell ref="A47:B47"/>
    <mergeCell ref="A64:B64"/>
    <mergeCell ref="A57:B57"/>
    <mergeCell ref="A54:B56"/>
    <mergeCell ref="A48:B48"/>
    <mergeCell ref="A49:B50"/>
    <mergeCell ref="A51:B53"/>
    <mergeCell ref="A63:F63"/>
    <mergeCell ref="A70:F70"/>
    <mergeCell ref="A71:F71"/>
    <mergeCell ref="B24:B25"/>
    <mergeCell ref="A68:B68"/>
    <mergeCell ref="A58:F58"/>
    <mergeCell ref="A59:B59"/>
    <mergeCell ref="A66:B66"/>
    <mergeCell ref="A69:F69"/>
    <mergeCell ref="A24:A28"/>
    <mergeCell ref="A43:B43"/>
    <mergeCell ref="A44:B44"/>
    <mergeCell ref="A67:B67"/>
    <mergeCell ref="A61:B62"/>
    <mergeCell ref="A41:B42"/>
    <mergeCell ref="A65:B65"/>
    <mergeCell ref="A45:B46"/>
    <mergeCell ref="A1:C1"/>
    <mergeCell ref="A7:B7"/>
    <mergeCell ref="A8:G8"/>
    <mergeCell ref="B9:B12"/>
    <mergeCell ref="A9:A22"/>
    <mergeCell ref="B14:B22"/>
    <mergeCell ref="E2:G2"/>
    <mergeCell ref="E3:G3"/>
    <mergeCell ref="E4:G4"/>
    <mergeCell ref="E5:G5"/>
    <mergeCell ref="A23:F23"/>
    <mergeCell ref="A29:B29"/>
    <mergeCell ref="A37:F37"/>
    <mergeCell ref="A38:B38"/>
    <mergeCell ref="A40:B40"/>
    <mergeCell ref="A30:F30"/>
    <mergeCell ref="A31:A34"/>
    <mergeCell ref="B31:B34"/>
    <mergeCell ref="A39:B39"/>
  </mergeCells>
  <phoneticPr fontId="1" type="noConversion"/>
  <pageMargins left="0.60972222222222228" right="0.17916666666666667" top="0.4" bottom="0.50902777777777775" header="0.32916666666666666" footer="0.51111111111111107"/>
  <pageSetup paperSize="9" firstPageNumber="429496319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B20"/>
  <sheetViews>
    <sheetView workbookViewId="0">
      <selection activeCell="E8" sqref="E8"/>
    </sheetView>
  </sheetViews>
  <sheetFormatPr defaultRowHeight="14.25"/>
  <cols>
    <col min="1" max="1" width="16.125" bestFit="1" customWidth="1"/>
  </cols>
  <sheetData>
    <row r="2" spans="1:2">
      <c r="A2" s="18" t="s">
        <v>91</v>
      </c>
      <c r="B2">
        <v>2768.3</v>
      </c>
    </row>
    <row r="3" spans="1:2">
      <c r="A3" s="18" t="s">
        <v>92</v>
      </c>
      <c r="B3">
        <v>850</v>
      </c>
    </row>
    <row r="4" spans="1:2">
      <c r="A4" s="18" t="s">
        <v>93</v>
      </c>
      <c r="B4">
        <v>331.2</v>
      </c>
    </row>
    <row r="5" spans="1:2">
      <c r="A5" s="18" t="s">
        <v>94</v>
      </c>
      <c r="B5">
        <v>1582</v>
      </c>
    </row>
    <row r="6" spans="1:2">
      <c r="A6" s="18" t="s">
        <v>95</v>
      </c>
      <c r="B6">
        <v>394</v>
      </c>
    </row>
    <row r="7" spans="1:2">
      <c r="A7" s="18" t="s">
        <v>96</v>
      </c>
      <c r="B7">
        <v>7116</v>
      </c>
    </row>
    <row r="8" spans="1:2">
      <c r="A8" s="18" t="s">
        <v>97</v>
      </c>
      <c r="B8">
        <v>1600</v>
      </c>
    </row>
    <row r="9" spans="1:2">
      <c r="A9" s="18" t="s">
        <v>98</v>
      </c>
      <c r="B9">
        <v>5700</v>
      </c>
    </row>
    <row r="10" spans="1:2">
      <c r="A10" s="18" t="s">
        <v>99</v>
      </c>
      <c r="B10">
        <v>8800</v>
      </c>
    </row>
    <row r="11" spans="1:2">
      <c r="A11" s="18" t="s">
        <v>101</v>
      </c>
      <c r="B11">
        <v>667</v>
      </c>
    </row>
    <row r="12" spans="1:2">
      <c r="A12" s="18" t="s">
        <v>101</v>
      </c>
      <c r="B12">
        <v>106</v>
      </c>
    </row>
    <row r="13" spans="1:2">
      <c r="A13" s="18" t="s">
        <v>102</v>
      </c>
      <c r="B13">
        <v>1800</v>
      </c>
    </row>
    <row r="14" spans="1:2">
      <c r="A14" s="18" t="s">
        <v>101</v>
      </c>
      <c r="B14">
        <v>1510</v>
      </c>
    </row>
    <row r="15" spans="1:2">
      <c r="A15" s="18" t="s">
        <v>103</v>
      </c>
      <c r="B15">
        <v>193</v>
      </c>
    </row>
    <row r="16" spans="1:2">
      <c r="A16" s="18" t="s">
        <v>104</v>
      </c>
      <c r="B16">
        <v>3077</v>
      </c>
    </row>
    <row r="17" spans="1:2">
      <c r="A17" s="18"/>
    </row>
    <row r="18" spans="1:2">
      <c r="A18" s="18"/>
    </row>
    <row r="19" spans="1:2">
      <c r="A19" s="18"/>
    </row>
    <row r="20" spans="1:2">
      <c r="B20">
        <f>SUM(B2:B16)</f>
        <v>36494.5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22" workbookViewId="0">
      <selection activeCell="M26" sqref="M26"/>
    </sheetView>
  </sheetViews>
  <sheetFormatPr defaultRowHeight="14.25"/>
  <sheetData/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广州车展</vt:lpstr>
      <vt:lpstr>杂费</vt:lpstr>
      <vt:lpstr>Sheet2</vt:lpstr>
      <vt:lpstr>广州车展!Print_Area</vt:lpstr>
      <vt:lpstr>广州车展!Print_Titles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 Yue 陈玥(PR,SGM)</dc:creator>
  <cp:lastModifiedBy>thinkpad</cp:lastModifiedBy>
  <cp:revision/>
  <cp:lastPrinted>2018-12-06T06:05:11Z</cp:lastPrinted>
  <dcterms:created xsi:type="dcterms:W3CDTF">1996-12-17T01:32:42Z</dcterms:created>
  <dcterms:modified xsi:type="dcterms:W3CDTF">2018-12-12T04:24:59Z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