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核心经销商会议苏州\"/>
    </mc:Choice>
  </mc:AlternateContent>
  <xr:revisionPtr revIDLastSave="0" documentId="13_ncr:1_{1989D577-D92A-44FB-85B1-49DD22AF11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3" i="2"/>
  <c r="G14" i="2"/>
  <c r="G16" i="2"/>
  <c r="G4" i="2"/>
  <c r="G42" i="2"/>
  <c r="G41" i="2"/>
  <c r="G40" i="2"/>
  <c r="G39" i="2"/>
  <c r="G38" i="2"/>
  <c r="G37" i="2"/>
  <c r="G35" i="2"/>
  <c r="G34" i="2"/>
  <c r="G33" i="2"/>
  <c r="G32" i="2"/>
  <c r="G31" i="2"/>
  <c r="G29" i="2"/>
  <c r="G28" i="2"/>
  <c r="G27" i="2"/>
  <c r="G26" i="2"/>
  <c r="G25" i="2"/>
  <c r="G24" i="2"/>
  <c r="G23" i="2"/>
  <c r="G22" i="2"/>
  <c r="G21" i="2"/>
  <c r="G19" i="2"/>
  <c r="G20" i="2" s="1"/>
  <c r="G17" i="2"/>
  <c r="G12" i="2"/>
  <c r="G11" i="2"/>
  <c r="G10" i="2"/>
  <c r="G9" i="2"/>
  <c r="G7" i="2"/>
  <c r="G6" i="2"/>
  <c r="G3" i="2"/>
  <c r="G5" i="2" l="1"/>
  <c r="G18" i="2"/>
  <c r="G43" i="2"/>
  <c r="G30" i="2"/>
  <c r="G8" i="2"/>
  <c r="G36" i="2"/>
  <c r="G44" i="2" l="1"/>
  <c r="G45" i="2" s="1"/>
  <c r="G46" i="2" s="1"/>
</calcChain>
</file>

<file path=xl/sharedStrings.xml><?xml version="1.0" encoding="utf-8"?>
<sst xmlns="http://schemas.openxmlformats.org/spreadsheetml/2006/main" count="80" uniqueCount="72">
  <si>
    <t>2021Q4别克核心经销商品牌及产品体验研讨活动</t>
  </si>
  <si>
    <t>苏州</t>
  </si>
  <si>
    <t>规格</t>
  </si>
  <si>
    <t>单价</t>
  </si>
  <si>
    <t>次数</t>
  </si>
  <si>
    <t>数量</t>
  </si>
  <si>
    <t>总价</t>
  </si>
  <si>
    <t>住宿</t>
  </si>
  <si>
    <t>苏州中茵皇冠假日酒店</t>
  </si>
  <si>
    <t>标准大床房（含单早，wifi，服务费）工作人员</t>
  </si>
  <si>
    <t>住宿费用合计</t>
  </si>
  <si>
    <t>场地</t>
  </si>
  <si>
    <t>会议厅  皇冠宴会厅C厅&amp;B厅</t>
  </si>
  <si>
    <t>半天，50人，含LED，4套白板纸+记号笔</t>
  </si>
  <si>
    <t>核心经销商产品体验及研讨</t>
  </si>
  <si>
    <t>半天，50人，含茶水茶点</t>
  </si>
  <si>
    <t>场地合计费用</t>
  </si>
  <si>
    <t>用餐</t>
  </si>
  <si>
    <t>Day1自助晚餐</t>
  </si>
  <si>
    <t>酒店自助餐</t>
  </si>
  <si>
    <t>Day2自助午餐</t>
  </si>
  <si>
    <t>Day2会议茶歇</t>
  </si>
  <si>
    <t>酒店茶歇</t>
  </si>
  <si>
    <t>Day2围桌晚餐</t>
  </si>
  <si>
    <t>青岛啤酒</t>
  </si>
  <si>
    <t>红酒</t>
  </si>
  <si>
    <t>用餐费用合计</t>
  </si>
  <si>
    <t>团建</t>
  </si>
  <si>
    <t>培训（著名985高校，资深教授，行业大咖）</t>
  </si>
  <si>
    <t>代付费用</t>
  </si>
  <si>
    <t>团建费用合计</t>
  </si>
  <si>
    <t>交通</t>
  </si>
  <si>
    <t>Day1 GL8苏州北接站单次使用价格</t>
  </si>
  <si>
    <t>Day1 GL8苏州站接站单次使用价格</t>
  </si>
  <si>
    <t>Day1 GL8上海虹桥机场接站单次使用价格</t>
  </si>
  <si>
    <t>Day3 GL8苏州北送站单次使用价格</t>
  </si>
  <si>
    <t>Day3 GL8苏州站送站单次使用价格</t>
  </si>
  <si>
    <t>Day3 GL8上海虹桥机场送站单次使用价格</t>
  </si>
  <si>
    <t>临时叫车</t>
  </si>
  <si>
    <t>临时帮培训老师叫车+朱灿峰改签临时叫车+黄彦超改签临时叫车</t>
  </si>
  <si>
    <t>Day2 短驳用车</t>
  </si>
  <si>
    <t>全程矿泉水</t>
  </si>
  <si>
    <t>以实际发生费用为准</t>
  </si>
  <si>
    <t>交通费用合计</t>
  </si>
  <si>
    <t>物料</t>
  </si>
  <si>
    <t>大巴车头牌</t>
  </si>
  <si>
    <t>塑封A4（接驳&amp;接机）</t>
  </si>
  <si>
    <t>接机牌</t>
  </si>
  <si>
    <t>KT板＋伸缩把手（机场+苏州站各三块）</t>
  </si>
  <si>
    <t>签到处背景板 签到台</t>
  </si>
  <si>
    <t>桁架+黑底喷绘</t>
  </si>
  <si>
    <t>指示牌</t>
  </si>
  <si>
    <t>签到+会议+晚宴，暂按六个预估，以实际发生费用为准</t>
  </si>
  <si>
    <t>快递及其他杂费预估</t>
  </si>
  <si>
    <t>物料费用合计</t>
  </si>
  <si>
    <t>工作人员</t>
  </si>
  <si>
    <t>摄影师</t>
  </si>
  <si>
    <t>全程跟拍</t>
  </si>
  <si>
    <t>暂按四天三晚</t>
  </si>
  <si>
    <t>暂按四天</t>
  </si>
  <si>
    <t>城际及市内交通</t>
  </si>
  <si>
    <t>接机接站人员</t>
  </si>
  <si>
    <t>Day1日虹桥机场/虹桥高铁站与苏州火车站 各安排4人</t>
  </si>
  <si>
    <t>执行人员</t>
  </si>
  <si>
    <t>总计（Net）</t>
  </si>
  <si>
    <t>净价总计</t>
  </si>
  <si>
    <t>大闸蟹</t>
    <phoneticPr fontId="10" type="noConversion"/>
  </si>
  <si>
    <t>大闸蟹加工费</t>
    <phoneticPr fontId="10" type="noConversion"/>
  </si>
  <si>
    <t>服务费</t>
    <phoneticPr fontId="10" type="noConversion"/>
  </si>
  <si>
    <t>点餐</t>
    <phoneticPr fontId="10" type="noConversion"/>
  </si>
  <si>
    <t>司机</t>
    <phoneticPr fontId="10" type="noConversion"/>
  </si>
  <si>
    <t>酒店围桌晚餐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</si>
</sst>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rgb="FF000000"/>
      <name val="微软雅黑"/>
      <family val="2"/>
      <charset val="134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left" vertical="center" wrapText="1"/>
    </xf>
    <xf numFmtId="177" fontId="4" fillId="4" borderId="8" xfId="0" applyNumberFormat="1" applyFont="1" applyFill="1" applyBorder="1" applyAlignment="1">
      <alignment horizontal="center" vertical="center" wrapText="1"/>
    </xf>
    <xf numFmtId="177" fontId="4" fillId="4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3" fillId="0" borderId="13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="80" zoomScaleNormal="80" zoomScaleSheetLayoutView="90" workbookViewId="0">
      <selection activeCell="I21" sqref="I21"/>
    </sheetView>
  </sheetViews>
  <sheetFormatPr defaultColWidth="11.44140625" defaultRowHeight="14.4" x14ac:dyDescent="0.25"/>
  <cols>
    <col min="1" max="1" width="17.6640625" customWidth="1"/>
    <col min="2" max="2" width="43.44140625" customWidth="1"/>
    <col min="3" max="3" width="65" customWidth="1"/>
    <col min="4" max="4" width="9.6640625" customWidth="1"/>
    <col min="5" max="6" width="10.6640625" customWidth="1"/>
    <col min="7" max="7" width="18.109375" customWidth="1"/>
  </cols>
  <sheetData>
    <row r="1" spans="1:7" ht="42.9" customHeight="1" x14ac:dyDescent="0.25">
      <c r="A1" s="1" t="s">
        <v>0</v>
      </c>
    </row>
    <row r="2" spans="1:7" ht="17.399999999999999" x14ac:dyDescent="0.25">
      <c r="A2" s="41" t="s">
        <v>1</v>
      </c>
      <c r="B2" s="42"/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</row>
    <row r="3" spans="1:7" ht="15" x14ac:dyDescent="0.25">
      <c r="A3" s="46" t="s">
        <v>7</v>
      </c>
      <c r="B3" s="5" t="s">
        <v>8</v>
      </c>
      <c r="C3" s="6" t="s">
        <v>9</v>
      </c>
      <c r="D3" s="4">
        <v>750</v>
      </c>
      <c r="E3" s="7">
        <v>1</v>
      </c>
      <c r="F3" s="7">
        <v>22</v>
      </c>
      <c r="G3" s="8">
        <f>D3*E3*F3</f>
        <v>16500</v>
      </c>
    </row>
    <row r="4" spans="1:7" ht="15" x14ac:dyDescent="0.25">
      <c r="A4" s="46"/>
      <c r="B4" s="5" t="s">
        <v>8</v>
      </c>
      <c r="C4" s="6" t="s">
        <v>9</v>
      </c>
      <c r="D4" s="4">
        <v>750</v>
      </c>
      <c r="E4" s="7">
        <v>1</v>
      </c>
      <c r="F4" s="7">
        <v>20</v>
      </c>
      <c r="G4" s="8">
        <f>D4*E4*F4</f>
        <v>15000</v>
      </c>
    </row>
    <row r="5" spans="1:7" ht="18" customHeight="1" x14ac:dyDescent="0.25">
      <c r="A5" s="43" t="s">
        <v>10</v>
      </c>
      <c r="B5" s="44"/>
      <c r="C5" s="44"/>
      <c r="D5" s="44"/>
      <c r="E5" s="44"/>
      <c r="F5" s="45"/>
      <c r="G5" s="10">
        <f>SUM(G3:G4)</f>
        <v>31500</v>
      </c>
    </row>
    <row r="6" spans="1:7" ht="15" x14ac:dyDescent="0.25">
      <c r="A6" s="47" t="s">
        <v>11</v>
      </c>
      <c r="B6" s="11" t="s">
        <v>12</v>
      </c>
      <c r="C6" s="12" t="s">
        <v>13</v>
      </c>
      <c r="D6" s="13">
        <v>35000</v>
      </c>
      <c r="E6" s="14">
        <v>1</v>
      </c>
      <c r="F6" s="14">
        <v>1</v>
      </c>
      <c r="G6" s="15">
        <f>D6*E6*F6</f>
        <v>35000</v>
      </c>
    </row>
    <row r="7" spans="1:7" ht="15" x14ac:dyDescent="0.25">
      <c r="A7" s="48"/>
      <c r="B7" s="16" t="s">
        <v>14</v>
      </c>
      <c r="C7" s="12" t="s">
        <v>15</v>
      </c>
      <c r="D7" s="13">
        <v>10000</v>
      </c>
      <c r="E7" s="14">
        <v>1</v>
      </c>
      <c r="F7" s="14">
        <v>1</v>
      </c>
      <c r="G7" s="15">
        <f>D7*E7*F7</f>
        <v>10000</v>
      </c>
    </row>
    <row r="8" spans="1:7" ht="18.899999999999999" customHeight="1" x14ac:dyDescent="0.25">
      <c r="A8" s="17" t="s">
        <v>16</v>
      </c>
      <c r="B8" s="9"/>
      <c r="C8" s="18"/>
      <c r="D8" s="18"/>
      <c r="E8" s="18"/>
      <c r="F8" s="18"/>
      <c r="G8" s="10">
        <f>SUM(G6:G7)</f>
        <v>45000</v>
      </c>
    </row>
    <row r="9" spans="1:7" ht="15" x14ac:dyDescent="0.25">
      <c r="A9" s="47" t="s">
        <v>17</v>
      </c>
      <c r="B9" s="19" t="s">
        <v>18</v>
      </c>
      <c r="C9" s="12" t="s">
        <v>19</v>
      </c>
      <c r="D9" s="13">
        <v>398</v>
      </c>
      <c r="E9" s="14">
        <v>1</v>
      </c>
      <c r="F9" s="14">
        <v>14</v>
      </c>
      <c r="G9" s="15">
        <f>D9*E9*F9</f>
        <v>5572</v>
      </c>
    </row>
    <row r="10" spans="1:7" ht="15" x14ac:dyDescent="0.25">
      <c r="A10" s="49"/>
      <c r="B10" s="19" t="s">
        <v>20</v>
      </c>
      <c r="C10" s="12" t="s">
        <v>19</v>
      </c>
      <c r="D10" s="13">
        <v>198</v>
      </c>
      <c r="E10" s="14">
        <v>1</v>
      </c>
      <c r="F10" s="14">
        <v>48</v>
      </c>
      <c r="G10" s="15">
        <f t="shared" ref="G10:G17" si="0">D10*E10*F10</f>
        <v>9504</v>
      </c>
    </row>
    <row r="11" spans="1:7" ht="15" x14ac:dyDescent="0.25">
      <c r="A11" s="49"/>
      <c r="B11" s="19" t="s">
        <v>21</v>
      </c>
      <c r="C11" s="12" t="s">
        <v>22</v>
      </c>
      <c r="D11" s="13">
        <v>88</v>
      </c>
      <c r="E11" s="14">
        <v>1</v>
      </c>
      <c r="F11" s="14">
        <v>30</v>
      </c>
      <c r="G11" s="15">
        <f t="shared" si="0"/>
        <v>2640</v>
      </c>
    </row>
    <row r="12" spans="1:7" ht="15" x14ac:dyDescent="0.25">
      <c r="A12" s="49"/>
      <c r="B12" s="19" t="s">
        <v>23</v>
      </c>
      <c r="C12" s="34" t="s">
        <v>71</v>
      </c>
      <c r="D12" s="13">
        <v>3500</v>
      </c>
      <c r="E12" s="14">
        <v>1</v>
      </c>
      <c r="F12" s="14">
        <v>6</v>
      </c>
      <c r="G12" s="15">
        <f t="shared" si="0"/>
        <v>21000</v>
      </c>
    </row>
    <row r="13" spans="1:7" ht="15" x14ac:dyDescent="0.25">
      <c r="A13" s="49"/>
      <c r="B13" s="29" t="s">
        <v>66</v>
      </c>
      <c r="C13" s="12"/>
      <c r="D13" s="13">
        <v>160</v>
      </c>
      <c r="E13" s="14">
        <v>1</v>
      </c>
      <c r="F13" s="14">
        <v>160</v>
      </c>
      <c r="G13" s="15">
        <f t="shared" si="0"/>
        <v>25600</v>
      </c>
    </row>
    <row r="14" spans="1:7" ht="15" x14ac:dyDescent="0.25">
      <c r="A14" s="49"/>
      <c r="B14" s="29" t="s">
        <v>67</v>
      </c>
      <c r="C14" s="12"/>
      <c r="D14" s="13">
        <v>25</v>
      </c>
      <c r="E14" s="14">
        <v>1</v>
      </c>
      <c r="F14" s="14">
        <v>60</v>
      </c>
      <c r="G14" s="15">
        <f t="shared" si="0"/>
        <v>1500</v>
      </c>
    </row>
    <row r="15" spans="1:7" ht="15" x14ac:dyDescent="0.25">
      <c r="A15" s="49"/>
      <c r="B15" s="29" t="s">
        <v>69</v>
      </c>
      <c r="C15" s="34" t="s">
        <v>70</v>
      </c>
      <c r="D15" s="13">
        <v>179</v>
      </c>
      <c r="E15" s="14">
        <v>1</v>
      </c>
      <c r="F15" s="14">
        <v>1</v>
      </c>
      <c r="G15" s="15">
        <f t="shared" si="0"/>
        <v>179</v>
      </c>
    </row>
    <row r="16" spans="1:7" ht="15" x14ac:dyDescent="0.25">
      <c r="A16" s="49"/>
      <c r="B16" s="19" t="s">
        <v>24</v>
      </c>
      <c r="C16" s="12"/>
      <c r="D16" s="13">
        <v>135</v>
      </c>
      <c r="E16" s="14">
        <v>1</v>
      </c>
      <c r="F16" s="14">
        <v>8</v>
      </c>
      <c r="G16" s="15">
        <f t="shared" si="0"/>
        <v>1080</v>
      </c>
    </row>
    <row r="17" spans="1:8" ht="15" x14ac:dyDescent="0.25">
      <c r="A17" s="48"/>
      <c r="B17" s="21" t="s">
        <v>25</v>
      </c>
      <c r="C17" s="12"/>
      <c r="D17" s="13">
        <v>14490</v>
      </c>
      <c r="E17" s="14">
        <v>1</v>
      </c>
      <c r="F17" s="14">
        <v>1</v>
      </c>
      <c r="G17" s="15">
        <f t="shared" si="0"/>
        <v>14490</v>
      </c>
    </row>
    <row r="18" spans="1:8" ht="18" customHeight="1" x14ac:dyDescent="0.25">
      <c r="A18" s="43" t="s">
        <v>26</v>
      </c>
      <c r="B18" s="44"/>
      <c r="C18" s="44"/>
      <c r="D18" s="44"/>
      <c r="E18" s="44"/>
      <c r="F18" s="45"/>
      <c r="G18" s="10">
        <f>SUM(G9:G17)</f>
        <v>81565</v>
      </c>
    </row>
    <row r="19" spans="1:8" ht="15" x14ac:dyDescent="0.25">
      <c r="A19" s="20" t="s">
        <v>27</v>
      </c>
      <c r="B19" s="12" t="s">
        <v>28</v>
      </c>
      <c r="C19" s="12" t="s">
        <v>29</v>
      </c>
      <c r="D19" s="13">
        <v>40000</v>
      </c>
      <c r="E19" s="13">
        <v>1</v>
      </c>
      <c r="F19" s="13">
        <v>1</v>
      </c>
      <c r="G19" s="15">
        <f>D19*E19*F19</f>
        <v>40000</v>
      </c>
    </row>
    <row r="20" spans="1:8" ht="18" customHeight="1" x14ac:dyDescent="0.25">
      <c r="A20" s="43" t="s">
        <v>30</v>
      </c>
      <c r="B20" s="44"/>
      <c r="C20" s="44"/>
      <c r="D20" s="44"/>
      <c r="E20" s="44"/>
      <c r="F20" s="45"/>
      <c r="G20" s="10">
        <f>SUM(G19)</f>
        <v>40000</v>
      </c>
    </row>
    <row r="21" spans="1:8" ht="15" x14ac:dyDescent="0.25">
      <c r="A21" s="47" t="s">
        <v>31</v>
      </c>
      <c r="B21" s="12" t="s">
        <v>32</v>
      </c>
      <c r="C21" s="12"/>
      <c r="D21" s="13">
        <v>350</v>
      </c>
      <c r="E21" s="14">
        <v>1</v>
      </c>
      <c r="F21" s="14">
        <v>2</v>
      </c>
      <c r="G21" s="15">
        <f t="shared" ref="G21:G29" si="1">D21*E21*F21</f>
        <v>700</v>
      </c>
    </row>
    <row r="22" spans="1:8" ht="15" x14ac:dyDescent="0.25">
      <c r="A22" s="49"/>
      <c r="B22" s="12" t="s">
        <v>33</v>
      </c>
      <c r="C22" s="12"/>
      <c r="D22" s="13">
        <v>350</v>
      </c>
      <c r="E22" s="14">
        <v>1</v>
      </c>
      <c r="F22" s="14">
        <v>3</v>
      </c>
      <c r="G22" s="15">
        <f t="shared" si="1"/>
        <v>1050</v>
      </c>
    </row>
    <row r="23" spans="1:8" ht="15" x14ac:dyDescent="0.25">
      <c r="A23" s="49"/>
      <c r="B23" s="12" t="s">
        <v>34</v>
      </c>
      <c r="C23" s="12"/>
      <c r="D23" s="13">
        <v>800</v>
      </c>
      <c r="E23" s="14">
        <v>1</v>
      </c>
      <c r="F23" s="14">
        <v>3</v>
      </c>
      <c r="G23" s="15">
        <f t="shared" si="1"/>
        <v>2400</v>
      </c>
    </row>
    <row r="24" spans="1:8" ht="15" x14ac:dyDescent="0.25">
      <c r="A24" s="49"/>
      <c r="B24" s="12" t="s">
        <v>35</v>
      </c>
      <c r="C24" s="12"/>
      <c r="D24" s="13">
        <v>350</v>
      </c>
      <c r="E24" s="14">
        <v>1</v>
      </c>
      <c r="F24" s="14">
        <v>3</v>
      </c>
      <c r="G24" s="15">
        <f t="shared" si="1"/>
        <v>1050</v>
      </c>
    </row>
    <row r="25" spans="1:8" ht="15" x14ac:dyDescent="0.25">
      <c r="A25" s="49"/>
      <c r="B25" s="12" t="s">
        <v>36</v>
      </c>
      <c r="C25" s="12"/>
      <c r="D25" s="13">
        <v>350</v>
      </c>
      <c r="E25" s="14">
        <v>1</v>
      </c>
      <c r="F25" s="14">
        <v>1</v>
      </c>
      <c r="G25" s="15">
        <f t="shared" si="1"/>
        <v>350</v>
      </c>
    </row>
    <row r="26" spans="1:8" ht="15" x14ac:dyDescent="0.25">
      <c r="A26" s="49"/>
      <c r="B26" s="12" t="s">
        <v>37</v>
      </c>
      <c r="C26" s="12"/>
      <c r="D26" s="13">
        <v>800</v>
      </c>
      <c r="E26" s="14">
        <v>1</v>
      </c>
      <c r="F26" s="14">
        <v>3</v>
      </c>
      <c r="G26" s="33">
        <f t="shared" si="1"/>
        <v>2400</v>
      </c>
    </row>
    <row r="27" spans="1:8" ht="15" x14ac:dyDescent="0.25">
      <c r="A27" s="49"/>
      <c r="B27" s="12" t="s">
        <v>38</v>
      </c>
      <c r="C27" s="12" t="s">
        <v>39</v>
      </c>
      <c r="D27" s="13">
        <v>346.29</v>
      </c>
      <c r="E27" s="14">
        <v>1</v>
      </c>
      <c r="F27" s="32">
        <v>1</v>
      </c>
      <c r="G27" s="8">
        <f t="shared" si="1"/>
        <v>346.29</v>
      </c>
      <c r="H27" s="30"/>
    </row>
    <row r="28" spans="1:8" ht="15" x14ac:dyDescent="0.25">
      <c r="A28" s="49"/>
      <c r="B28" s="12" t="s">
        <v>40</v>
      </c>
      <c r="C28" s="12"/>
      <c r="D28" s="13">
        <v>1400</v>
      </c>
      <c r="E28" s="14">
        <v>1</v>
      </c>
      <c r="F28" s="32">
        <v>1</v>
      </c>
      <c r="G28" s="8">
        <f t="shared" si="1"/>
        <v>1400</v>
      </c>
      <c r="H28" s="31"/>
    </row>
    <row r="29" spans="1:8" ht="15.6" x14ac:dyDescent="0.25">
      <c r="A29" s="48"/>
      <c r="B29" s="22" t="s">
        <v>41</v>
      </c>
      <c r="C29" s="22" t="s">
        <v>42</v>
      </c>
      <c r="D29" s="13">
        <v>2</v>
      </c>
      <c r="E29" s="14">
        <v>1</v>
      </c>
      <c r="F29" s="32">
        <v>90</v>
      </c>
      <c r="G29" s="8">
        <f t="shared" si="1"/>
        <v>180</v>
      </c>
    </row>
    <row r="30" spans="1:8" ht="18" customHeight="1" x14ac:dyDescent="0.25">
      <c r="A30" s="43" t="s">
        <v>43</v>
      </c>
      <c r="B30" s="44"/>
      <c r="C30" s="44"/>
      <c r="D30" s="44"/>
      <c r="E30" s="44"/>
      <c r="F30" s="45"/>
      <c r="G30" s="10">
        <f>SUM(G21:G29)</f>
        <v>9876.2900000000009</v>
      </c>
    </row>
    <row r="31" spans="1:8" ht="15" x14ac:dyDescent="0.25">
      <c r="A31" s="47" t="s">
        <v>44</v>
      </c>
      <c r="B31" s="12" t="s">
        <v>45</v>
      </c>
      <c r="C31" s="12" t="s">
        <v>46</v>
      </c>
      <c r="D31" s="13">
        <v>20</v>
      </c>
      <c r="E31" s="14">
        <v>1</v>
      </c>
      <c r="F31" s="14">
        <v>6</v>
      </c>
      <c r="G31" s="15">
        <f>D31*E31*F31</f>
        <v>120</v>
      </c>
    </row>
    <row r="32" spans="1:8" ht="15" x14ac:dyDescent="0.25">
      <c r="A32" s="49"/>
      <c r="B32" s="12" t="s">
        <v>47</v>
      </c>
      <c r="C32" s="12" t="s">
        <v>48</v>
      </c>
      <c r="D32" s="13">
        <v>100</v>
      </c>
      <c r="E32" s="14">
        <v>1</v>
      </c>
      <c r="F32" s="14">
        <v>6</v>
      </c>
      <c r="G32" s="15">
        <f t="shared" ref="G32:G35" si="2">D32*E32*F32</f>
        <v>600</v>
      </c>
    </row>
    <row r="33" spans="1:7" ht="15" x14ac:dyDescent="0.25">
      <c r="A33" s="49"/>
      <c r="B33" s="12" t="s">
        <v>49</v>
      </c>
      <c r="C33" s="12" t="s">
        <v>50</v>
      </c>
      <c r="D33" s="13">
        <v>200</v>
      </c>
      <c r="E33" s="14">
        <v>1</v>
      </c>
      <c r="F33" s="14">
        <v>15</v>
      </c>
      <c r="G33" s="15">
        <f t="shared" si="2"/>
        <v>3000</v>
      </c>
    </row>
    <row r="34" spans="1:7" ht="15" x14ac:dyDescent="0.25">
      <c r="A34" s="49"/>
      <c r="B34" s="12" t="s">
        <v>51</v>
      </c>
      <c r="C34" s="12" t="s">
        <v>52</v>
      </c>
      <c r="D34" s="13">
        <v>200</v>
      </c>
      <c r="E34" s="14">
        <v>1</v>
      </c>
      <c r="F34" s="14">
        <v>3</v>
      </c>
      <c r="G34" s="15">
        <f t="shared" si="2"/>
        <v>600</v>
      </c>
    </row>
    <row r="35" spans="1:7" ht="15" x14ac:dyDescent="0.25">
      <c r="A35" s="48"/>
      <c r="B35" s="12" t="s">
        <v>53</v>
      </c>
      <c r="C35" s="12"/>
      <c r="D35" s="13">
        <v>300</v>
      </c>
      <c r="E35" s="14">
        <v>1</v>
      </c>
      <c r="F35" s="14">
        <v>1</v>
      </c>
      <c r="G35" s="15">
        <f t="shared" si="2"/>
        <v>300</v>
      </c>
    </row>
    <row r="36" spans="1:7" ht="18" customHeight="1" x14ac:dyDescent="0.25">
      <c r="A36" s="50" t="s">
        <v>54</v>
      </c>
      <c r="B36" s="51"/>
      <c r="C36" s="51"/>
      <c r="D36" s="51"/>
      <c r="E36" s="51"/>
      <c r="F36" s="52"/>
      <c r="G36" s="10">
        <f>SUM(G31:G35)</f>
        <v>4620</v>
      </c>
    </row>
    <row r="37" spans="1:7" ht="15" x14ac:dyDescent="0.25">
      <c r="A37" s="47" t="s">
        <v>55</v>
      </c>
      <c r="B37" s="23" t="s">
        <v>56</v>
      </c>
      <c r="C37" s="24" t="s">
        <v>57</v>
      </c>
      <c r="D37" s="25">
        <v>2500</v>
      </c>
      <c r="E37" s="15">
        <v>1</v>
      </c>
      <c r="F37" s="15">
        <v>2</v>
      </c>
      <c r="G37" s="15">
        <f>D37*E37*F37</f>
        <v>5000</v>
      </c>
    </row>
    <row r="38" spans="1:7" ht="15" x14ac:dyDescent="0.25">
      <c r="A38" s="49"/>
      <c r="B38" s="23" t="s">
        <v>7</v>
      </c>
      <c r="C38" s="24" t="s">
        <v>58</v>
      </c>
      <c r="D38" s="25">
        <v>500</v>
      </c>
      <c r="E38" s="15">
        <v>3</v>
      </c>
      <c r="F38" s="15">
        <v>1</v>
      </c>
      <c r="G38" s="15">
        <f>D38*E38*F38</f>
        <v>1500</v>
      </c>
    </row>
    <row r="39" spans="1:7" ht="15" x14ac:dyDescent="0.25">
      <c r="A39" s="49"/>
      <c r="B39" s="23" t="s">
        <v>17</v>
      </c>
      <c r="C39" s="24" t="s">
        <v>59</v>
      </c>
      <c r="D39" s="25">
        <v>100</v>
      </c>
      <c r="E39" s="15">
        <v>4</v>
      </c>
      <c r="F39" s="15">
        <v>2</v>
      </c>
      <c r="G39" s="15">
        <f t="shared" ref="G39:G42" si="3">D39*E39*F39</f>
        <v>800</v>
      </c>
    </row>
    <row r="40" spans="1:7" ht="15" x14ac:dyDescent="0.25">
      <c r="A40" s="49"/>
      <c r="B40" s="23" t="s">
        <v>31</v>
      </c>
      <c r="C40" s="24" t="s">
        <v>60</v>
      </c>
      <c r="D40" s="25">
        <v>200</v>
      </c>
      <c r="E40" s="15">
        <v>2</v>
      </c>
      <c r="F40" s="15">
        <v>2</v>
      </c>
      <c r="G40" s="15">
        <f t="shared" si="3"/>
        <v>800</v>
      </c>
    </row>
    <row r="41" spans="1:7" ht="15" x14ac:dyDescent="0.25">
      <c r="A41" s="49"/>
      <c r="B41" s="23" t="s">
        <v>61</v>
      </c>
      <c r="C41" s="26" t="s">
        <v>62</v>
      </c>
      <c r="D41" s="25">
        <v>500</v>
      </c>
      <c r="E41" s="15">
        <v>3</v>
      </c>
      <c r="F41" s="15">
        <v>2</v>
      </c>
      <c r="G41" s="15">
        <f t="shared" si="3"/>
        <v>3000</v>
      </c>
    </row>
    <row r="42" spans="1:7" ht="15" x14ac:dyDescent="0.25">
      <c r="A42" s="48"/>
      <c r="B42" s="23" t="s">
        <v>63</v>
      </c>
      <c r="C42" s="24" t="s">
        <v>59</v>
      </c>
      <c r="D42" s="25">
        <v>600</v>
      </c>
      <c r="E42" s="15">
        <v>4</v>
      </c>
      <c r="F42" s="15">
        <v>2</v>
      </c>
      <c r="G42" s="15">
        <f t="shared" si="3"/>
        <v>4800</v>
      </c>
    </row>
    <row r="43" spans="1:7" ht="18" customHeight="1" x14ac:dyDescent="0.25">
      <c r="A43" s="50" t="s">
        <v>54</v>
      </c>
      <c r="B43" s="51"/>
      <c r="C43" s="51"/>
      <c r="D43" s="51"/>
      <c r="E43" s="51"/>
      <c r="F43" s="52"/>
      <c r="G43" s="10">
        <f>SUM(G37:G42)</f>
        <v>15900</v>
      </c>
    </row>
    <row r="44" spans="1:7" ht="15" x14ac:dyDescent="0.25">
      <c r="A44" s="53" t="s">
        <v>64</v>
      </c>
      <c r="B44" s="36"/>
      <c r="C44" s="36"/>
      <c r="D44" s="36"/>
      <c r="E44" s="36"/>
      <c r="F44" s="37"/>
      <c r="G44" s="27">
        <f>G5+G8+G18+G20+G30+G36+G43</f>
        <v>228461.29</v>
      </c>
    </row>
    <row r="45" spans="1:7" ht="15" x14ac:dyDescent="0.25">
      <c r="A45" s="35" t="s">
        <v>68</v>
      </c>
      <c r="B45" s="36"/>
      <c r="C45" s="36"/>
      <c r="D45" s="36"/>
      <c r="E45" s="36"/>
      <c r="F45" s="37"/>
      <c r="G45" s="27">
        <f>G44*0.1</f>
        <v>22846.129000000001</v>
      </c>
    </row>
    <row r="46" spans="1:7" ht="15" x14ac:dyDescent="0.25">
      <c r="A46" s="38" t="s">
        <v>65</v>
      </c>
      <c r="B46" s="39"/>
      <c r="C46" s="39"/>
      <c r="D46" s="39"/>
      <c r="E46" s="39"/>
      <c r="F46" s="40"/>
      <c r="G46" s="28">
        <f>G44+G45</f>
        <v>251307.41899999999</v>
      </c>
    </row>
  </sheetData>
  <mergeCells count="16">
    <mergeCell ref="A45:F45"/>
    <mergeCell ref="A46:F46"/>
    <mergeCell ref="A2:B2"/>
    <mergeCell ref="A5:F5"/>
    <mergeCell ref="A18:F18"/>
    <mergeCell ref="A20:F20"/>
    <mergeCell ref="A30:F30"/>
    <mergeCell ref="A3:A4"/>
    <mergeCell ref="A6:A7"/>
    <mergeCell ref="A9:A17"/>
    <mergeCell ref="A21:A29"/>
    <mergeCell ref="A31:A35"/>
    <mergeCell ref="A37:A42"/>
    <mergeCell ref="A36:F36"/>
    <mergeCell ref="A43:F43"/>
    <mergeCell ref="A44:F44"/>
  </mergeCells>
  <phoneticPr fontId="10" type="noConversion"/>
  <pageMargins left="0" right="0" top="0" bottom="0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Pineapple republic</cp:lastModifiedBy>
  <cp:lastPrinted>2021-10-08T02:42:00Z</cp:lastPrinted>
  <dcterms:created xsi:type="dcterms:W3CDTF">2020-08-26T05:11:00Z</dcterms:created>
  <dcterms:modified xsi:type="dcterms:W3CDTF">2021-10-21T04:47:30Z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9EC1DD61C7CF4F61ADCF179C8A735A9F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