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/>
  <mc:AlternateContent xmlns:mc="http://schemas.openxmlformats.org/markup-compatibility/2006">
    <mc:Choice Requires="x15">
      <x15ac:absPath xmlns:x15ac="http://schemas.microsoft.com/office/spreadsheetml/2010/11/ac" url="/Users/lipiao/Desktop/"/>
    </mc:Choice>
  </mc:AlternateContent>
  <bookViews>
    <workbookView xWindow="4320" yWindow="460" windowWidth="22700" windowHeight="16340" tabRatio="753"/>
  </bookViews>
  <sheets>
    <sheet name="康辉-12.16 接待报价单" sheetId="32" r:id="rId1"/>
  </sheets>
  <calcPr calcId="162913" concurrentCalc="0"/>
  <fileRecoveryPr repairLoad="1"/>
</workbook>
</file>

<file path=xl/calcChain.xml><?xml version="1.0" encoding="utf-8"?>
<calcChain xmlns="http://schemas.openxmlformats.org/spreadsheetml/2006/main">
  <c r="J34" i="32" l="1"/>
  <c r="J17" i="32"/>
  <c r="J10" i="32"/>
  <c r="J57" i="32"/>
  <c r="I4" i="32"/>
  <c r="J4" i="32"/>
  <c r="I5" i="32"/>
  <c r="J5" i="32"/>
  <c r="I6" i="32"/>
  <c r="J6" i="32"/>
  <c r="I7" i="32"/>
  <c r="J7" i="32"/>
  <c r="I8" i="32"/>
  <c r="J8" i="32"/>
  <c r="I9" i="32"/>
  <c r="J9" i="32"/>
  <c r="I12" i="32"/>
  <c r="J12" i="32"/>
  <c r="I13" i="32"/>
  <c r="J13" i="32"/>
  <c r="I14" i="32"/>
  <c r="J14" i="32"/>
  <c r="I15" i="32"/>
  <c r="J15" i="32"/>
  <c r="I16" i="32"/>
  <c r="J16" i="32"/>
  <c r="I19" i="32"/>
  <c r="J19" i="32"/>
  <c r="I20" i="32"/>
  <c r="J20" i="32"/>
  <c r="I21" i="32"/>
  <c r="J21" i="32"/>
  <c r="I22" i="32"/>
  <c r="J22" i="32"/>
  <c r="I23" i="32"/>
  <c r="J23" i="32"/>
  <c r="I24" i="32"/>
  <c r="J24" i="32"/>
  <c r="I25" i="32"/>
  <c r="J25" i="32"/>
  <c r="I26" i="32"/>
  <c r="J26" i="32"/>
  <c r="I27" i="32"/>
  <c r="J27" i="32"/>
  <c r="I28" i="32"/>
  <c r="J28" i="32"/>
  <c r="I29" i="32"/>
  <c r="J29" i="32"/>
  <c r="I30" i="32"/>
  <c r="J30" i="32"/>
  <c r="I31" i="32"/>
  <c r="J31" i="32"/>
  <c r="I32" i="32"/>
  <c r="J32" i="32"/>
  <c r="I33" i="32"/>
  <c r="J33" i="32"/>
  <c r="I36" i="32"/>
  <c r="J36" i="32"/>
  <c r="I37" i="32"/>
  <c r="J37" i="32"/>
  <c r="I38" i="32"/>
  <c r="J38" i="32"/>
  <c r="I39" i="32"/>
  <c r="J39" i="32"/>
  <c r="I40" i="32"/>
  <c r="J40" i="32"/>
  <c r="I41" i="32"/>
  <c r="J41" i="32"/>
  <c r="I42" i="32"/>
  <c r="J42" i="32"/>
  <c r="J43" i="32"/>
  <c r="J56" i="32"/>
  <c r="I45" i="32"/>
  <c r="J45" i="32"/>
  <c r="I46" i="32"/>
  <c r="J46" i="32"/>
  <c r="I47" i="32"/>
  <c r="J47" i="32"/>
  <c r="I48" i="32"/>
  <c r="J48" i="32"/>
  <c r="I49" i="32"/>
  <c r="J49" i="32"/>
  <c r="I50" i="32"/>
  <c r="J50" i="32"/>
  <c r="J51" i="32"/>
</calcChain>
</file>

<file path=xl/sharedStrings.xml><?xml version="1.0" encoding="utf-8"?>
<sst xmlns="http://schemas.openxmlformats.org/spreadsheetml/2006/main" count="176" uniqueCount="82">
  <si>
    <r>
      <rPr>
        <b/>
        <sz val="10"/>
        <color indexed="8"/>
        <rFont val="微软雅黑"/>
        <family val="2"/>
        <charset val="134"/>
      </rPr>
      <t>项目</t>
    </r>
  </si>
  <si>
    <r>
      <rPr>
        <b/>
        <sz val="10"/>
        <color indexed="8"/>
        <rFont val="微软雅黑"/>
        <family val="2"/>
        <charset val="134"/>
      </rPr>
      <t>数量</t>
    </r>
  </si>
  <si>
    <t>单位</t>
  </si>
  <si>
    <t>数量</t>
  </si>
  <si>
    <t>单价</t>
  </si>
  <si>
    <t>税费服务费</t>
  </si>
  <si>
    <r>
      <rPr>
        <b/>
        <sz val="10"/>
        <color indexed="8"/>
        <rFont val="微软雅黑"/>
        <family val="2"/>
        <charset val="134"/>
      </rPr>
      <t>备注</t>
    </r>
  </si>
  <si>
    <t>间</t>
  </si>
  <si>
    <t>晚</t>
  </si>
  <si>
    <t>场</t>
  </si>
  <si>
    <t>人</t>
  </si>
  <si>
    <t>次</t>
  </si>
  <si>
    <t>桌</t>
  </si>
  <si>
    <t>5座商务车</t>
  </si>
  <si>
    <t>趟</t>
  </si>
  <si>
    <t>辆</t>
  </si>
  <si>
    <t>GL8</t>
  </si>
  <si>
    <t>考斯特</t>
  </si>
  <si>
    <t>33座大巴</t>
  </si>
  <si>
    <t>51座大巴</t>
  </si>
  <si>
    <t xml:space="preserve">5座商务车 </t>
  </si>
  <si>
    <t>保险、车上用水</t>
  </si>
  <si>
    <t>团</t>
  </si>
  <si>
    <t>赠送</t>
  </si>
  <si>
    <t>车头牌、接机牌等物料</t>
  </si>
  <si>
    <t>疫情期间的口罩、消毒物品</t>
  </si>
  <si>
    <t>会务人员交通</t>
  </si>
  <si>
    <t>往返</t>
  </si>
  <si>
    <t>会务人员餐补</t>
  </si>
  <si>
    <t>餐</t>
  </si>
  <si>
    <t>速记</t>
  </si>
  <si>
    <t>会务人员补贴</t>
  </si>
  <si>
    <t>天</t>
  </si>
  <si>
    <t>接站人员补贴</t>
  </si>
  <si>
    <t xml:space="preserve">总  计   </t>
  </si>
  <si>
    <t>项</t>
    <rPh sb="0" eb="1">
      <t>xie</t>
    </rPh>
    <phoneticPr fontId="22" type="noConversion"/>
  </si>
  <si>
    <t>含2份早餐</t>
    <rPh sb="0" eb="1">
      <t>han</t>
    </rPh>
    <phoneticPr fontId="22" type="noConversion"/>
  </si>
  <si>
    <t>天</t>
    <rPh sb="0" eb="1">
      <t>tian</t>
    </rPh>
    <phoneticPr fontId="22" type="noConversion"/>
  </si>
  <si>
    <t>增值税专用发票，6%</t>
    <phoneticPr fontId="22" type="noConversion"/>
  </si>
  <si>
    <t>小  计</t>
    <phoneticPr fontId="22" type="noConversion"/>
  </si>
  <si>
    <t>6. 其它</t>
    <phoneticPr fontId="22" type="noConversion"/>
  </si>
  <si>
    <t>数量仅预估，据实结算</t>
    <phoneticPr fontId="22" type="noConversion"/>
  </si>
  <si>
    <t>住宿</t>
    <rPh sb="0" eb="2">
      <t>zhu su</t>
    </rPh>
    <phoneticPr fontId="22" type="noConversion"/>
  </si>
  <si>
    <t>5. 工作人员</t>
    <phoneticPr fontId="22" type="noConversion"/>
  </si>
  <si>
    <t>仅预估，据实结算</t>
    <phoneticPr fontId="22" type="noConversion"/>
  </si>
  <si>
    <t>济南-北京</t>
    <rPh sb="0" eb="5">
      <t>nan chang</t>
    </rPh>
    <phoneticPr fontId="22" type="noConversion"/>
  </si>
  <si>
    <t>合肥-北京</t>
    <rPh sb="0" eb="5">
      <t>shen zhen</t>
    </rPh>
    <phoneticPr fontId="22" type="noConversion"/>
  </si>
  <si>
    <t>大连-北京</t>
    <rPh sb="0" eb="5">
      <t>shang hai</t>
    </rPh>
    <phoneticPr fontId="22" type="noConversion"/>
  </si>
  <si>
    <t>上海-北京</t>
    <rPh sb="0" eb="2">
      <t>shang ahi</t>
    </rPh>
    <phoneticPr fontId="22" type="noConversion"/>
  </si>
  <si>
    <t>南京-北京</t>
    <rPh sb="0" eb="5">
      <t>guang h zou</t>
    </rPh>
    <phoneticPr fontId="22" type="noConversion"/>
  </si>
  <si>
    <t>沈阳-北京</t>
    <rPh sb="0" eb="2">
      <t>shen yang</t>
    </rPh>
    <phoneticPr fontId="22" type="noConversion"/>
  </si>
  <si>
    <t>昆明-北京</t>
    <rPh sb="0" eb="2">
      <t>kun ming</t>
    </rPh>
    <phoneticPr fontId="22" type="noConversion"/>
  </si>
  <si>
    <t>4. 机票&amp;高铁</t>
    <phoneticPr fontId="22" type="noConversion"/>
  </si>
  <si>
    <t>北京大兴机场-酒店
或
酒店-北京大兴机场</t>
    <rPh sb="0" eb="21">
      <t>guang h zou</t>
    </rPh>
    <phoneticPr fontId="22" type="noConversion"/>
  </si>
  <si>
    <t>北京南站-酒店
或
酒店-北京南站</t>
    <rPh sb="0" eb="17">
      <t>guang h zou</t>
    </rPh>
    <phoneticPr fontId="22" type="noConversion"/>
  </si>
  <si>
    <t>北京首都机场-酒店
或
酒店-北京首都机场</t>
    <rPh sb="0" eb="21">
      <t>bai yun</t>
    </rPh>
    <phoneticPr fontId="22" type="noConversion"/>
  </si>
  <si>
    <t>3. 车辆租赁</t>
    <phoneticPr fontId="22" type="noConversion"/>
  </si>
  <si>
    <t>12.16日晚餐-围桌</t>
    <rPh sb="0" eb="1">
      <t>ri</t>
    </rPh>
    <phoneticPr fontId="22" type="noConversion"/>
  </si>
  <si>
    <t>12.16日晚餐-自助餐</t>
    <rPh sb="0" eb="1">
      <t>ri</t>
    </rPh>
    <phoneticPr fontId="22" type="noConversion"/>
  </si>
  <si>
    <t>12.16日午餐-围桌</t>
    <rPh sb="0" eb="1">
      <t>ri</t>
    </rPh>
    <phoneticPr fontId="22" type="noConversion"/>
  </si>
  <si>
    <t>12.16日午餐-自助餐</t>
    <rPh sb="0" eb="1">
      <t>ri</t>
    </rPh>
    <phoneticPr fontId="22" type="noConversion"/>
  </si>
  <si>
    <t>15日晚餐-自助餐</t>
    <rPh sb="0" eb="1">
      <t>jiao</t>
    </rPh>
    <phoneticPr fontId="22" type="noConversion"/>
  </si>
  <si>
    <t>2. 餐饮</t>
    <phoneticPr fontId="22" type="noConversion"/>
  </si>
  <si>
    <t>会议室</t>
    <rPh sb="0" eb="3">
      <t>da yan hui ting</t>
    </rPh>
    <phoneticPr fontId="22" type="noConversion"/>
  </si>
  <si>
    <t>茶歇</t>
    <rPh sb="0" eb="2">
      <t>cha xie</t>
    </rPh>
    <phoneticPr fontId="22" type="noConversion"/>
  </si>
  <si>
    <t>1. 酒店</t>
    <phoneticPr fontId="22" type="noConversion"/>
  </si>
  <si>
    <t>含税含服务费小计</t>
    <phoneticPr fontId="22" type="noConversion"/>
  </si>
  <si>
    <t>含税含服务费单价</t>
    <phoneticPr fontId="22" type="noConversion"/>
  </si>
  <si>
    <t>康辉——【12.16 北京】项目机酒报价单</t>
    <rPh sb="0" eb="21">
      <t>le cheng</t>
    </rPh>
    <phoneticPr fontId="22" type="noConversion"/>
  </si>
  <si>
    <t>含1份早餐</t>
    <phoneticPr fontId="22" type="noConversion"/>
  </si>
  <si>
    <t>赠送50份</t>
    <rPh sb="0" eb="2">
      <t>zneg song</t>
    </rPh>
    <phoneticPr fontId="22" type="noConversion"/>
  </si>
  <si>
    <t>含服务费，最低担保40人</t>
    <rPh sb="0" eb="2">
      <t>shi fou</t>
    </rPh>
    <phoneticPr fontId="22" type="noConversion"/>
  </si>
  <si>
    <t>615平米，含纸、笔、水；此外免费包含50份单次茶歇以及1间贵宾休息室</t>
    <rPh sb="0" eb="35">
      <t>han zhi bi</t>
    </rPh>
    <phoneticPr fontId="22" type="noConversion"/>
  </si>
  <si>
    <t>项目</t>
  </si>
  <si>
    <t>涉及到晚班接机以及晚上9点后结束工作，打车费实际报销。</t>
    <phoneticPr fontId="22" type="noConversion"/>
  </si>
  <si>
    <t>含服务费，最低起开价</t>
    <rPh sb="0" eb="2">
      <t>shi fou</t>
    </rPh>
    <phoneticPr fontId="22" type="noConversion"/>
  </si>
  <si>
    <t>帕萨特、奥迪</t>
    <rPh sb="0" eb="3">
      <t>pa sa te</t>
    </rPh>
    <phoneticPr fontId="22" type="noConversion"/>
  </si>
  <si>
    <t xml:space="preserve"> 别克</t>
    <rPh sb="0" eb="3">
      <t>shang qi tong yu g n</t>
    </rPh>
    <phoneticPr fontId="22" type="noConversion"/>
  </si>
  <si>
    <t>15日-北京JW万豪酒店-单间</t>
    <rPh sb="0" eb="1">
      <t>da</t>
    </rPh>
    <phoneticPr fontId="22" type="noConversion"/>
  </si>
  <si>
    <t>15日-北京JW万豪酒店-标间</t>
    <rPh sb="0" eb="1">
      <t>da</t>
    </rPh>
    <phoneticPr fontId="22" type="noConversion"/>
  </si>
  <si>
    <t>16日-北京JW万豪酒店-单间</t>
    <rPh sb="0" eb="1">
      <t>da</t>
    </rPh>
    <phoneticPr fontId="22" type="noConversion"/>
  </si>
  <si>
    <t>16日-北京JW万豪酒店-标间</t>
    <rPh sb="0" eb="1">
      <t>da</t>
    </rPh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</si>
</sst>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¥&quot;#,##0.00_);[Red]\(&quot;¥&quot;#,##0.00\)"/>
    <numFmt numFmtId="176" formatCode="_-* #,##0\ _F_-;\-* #,##0\ _F_-;_-* &quot;-&quot;??\ _F_-;_-@_-"/>
    <numFmt numFmtId="177" formatCode="_-* #,##0.00\ [$€-1]_-;\-* #,##0.00\ [$€-1]_-;_-* &quot;-&quot;??\ [$€-1]_-"/>
    <numFmt numFmtId="178" formatCode="_-* #,##0.00\ _F_-;\-* #,##0.00\ _F_-;_-* &quot;-&quot;??\ _F_-;_-@_-"/>
    <numFmt numFmtId="179" formatCode="\¥#,##0.00_);[Red]\(\¥#,##0.00\)"/>
    <numFmt numFmtId="180" formatCode="_ * #,##0.00_ ;_ * \-#,##0.00_ ;_ * &quot;-&quot;??_ ;_ @_ "/>
  </numFmts>
  <fonts count="26">
    <font>
      <sz val="10"/>
      <name val="Arial"/>
      <charset val="134"/>
    </font>
    <font>
      <sz val="12"/>
      <color theme="1"/>
      <name val="DengXian"/>
      <family val="2"/>
      <charset val="134"/>
      <scheme val="minor"/>
    </font>
    <font>
      <b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name val="微软雅黑"/>
      <family val="2"/>
      <charset val="134"/>
    </font>
    <font>
      <i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i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微软雅黑"/>
      <family val="2"/>
      <charset val="134"/>
    </font>
    <font>
      <sz val="11"/>
      <color theme="1"/>
      <name val="DengXian"/>
      <family val="2"/>
      <scheme val="minor"/>
    </font>
    <font>
      <sz val="11"/>
      <color theme="1"/>
      <name val="DengXian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799890133365886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177" fontId="21" fillId="0" borderId="0" applyFont="0" applyFill="0" applyBorder="0" applyAlignment="0" applyProtection="0"/>
    <xf numFmtId="0" fontId="18" fillId="0" borderId="0"/>
    <xf numFmtId="0" fontId="20" fillId="0" borderId="0"/>
    <xf numFmtId="0" fontId="19" fillId="0" borderId="0">
      <alignment vertical="center"/>
    </xf>
    <xf numFmtId="0" fontId="21" fillId="0" borderId="0"/>
    <xf numFmtId="0" fontId="21" fillId="0" borderId="0">
      <alignment vertical="center"/>
    </xf>
    <xf numFmtId="178" fontId="21" fillId="0" borderId="0">
      <protection locked="0"/>
    </xf>
    <xf numFmtId="9" fontId="21" fillId="0" borderId="0">
      <protection locked="0"/>
    </xf>
    <xf numFmtId="177" fontId="21" fillId="0" borderId="0">
      <protection locked="0"/>
    </xf>
    <xf numFmtId="0" fontId="18" fillId="0" borderId="0"/>
    <xf numFmtId="180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80" fontId="25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05">
    <xf numFmtId="0" fontId="0" fillId="0" borderId="0" xfId="0"/>
    <xf numFmtId="0" fontId="9" fillId="0" borderId="3" xfId="7" applyNumberFormat="1" applyFont="1" applyFill="1" applyBorder="1" applyAlignment="1" applyProtection="1">
      <alignment horizontal="center" vertical="center"/>
    </xf>
    <xf numFmtId="0" fontId="4" fillId="0" borderId="0" xfId="5" applyFont="1" applyBorder="1"/>
    <xf numFmtId="0" fontId="5" fillId="0" borderId="0" xfId="5" applyNumberFormat="1" applyFont="1" applyBorder="1" applyAlignment="1">
      <alignment horizontal="left" vertical="center"/>
    </xf>
    <xf numFmtId="0" fontId="4" fillId="0" borderId="0" xfId="5" applyFont="1" applyBorder="1" applyAlignment="1"/>
    <xf numFmtId="0" fontId="17" fillId="0" borderId="0" xfId="5" applyNumberFormat="1" applyFont="1" applyAlignment="1">
      <alignment horizontal="center" vertical="center"/>
    </xf>
    <xf numFmtId="0" fontId="4" fillId="0" borderId="0" xfId="5" applyFont="1" applyAlignment="1">
      <alignment vertical="center" wrapText="1"/>
    </xf>
    <xf numFmtId="10" fontId="4" fillId="0" borderId="0" xfId="5" applyNumberFormat="1" applyFont="1" applyAlignment="1">
      <alignment vertical="center" wrapText="1"/>
    </xf>
    <xf numFmtId="0" fontId="2" fillId="0" borderId="0" xfId="5" applyFont="1" applyBorder="1"/>
    <xf numFmtId="0" fontId="4" fillId="0" borderId="0" xfId="5" applyFont="1" applyAlignment="1">
      <alignment vertical="center"/>
    </xf>
    <xf numFmtId="0" fontId="4" fillId="0" borderId="0" xfId="5" applyFont="1" applyFill="1" applyAlignment="1">
      <alignment vertical="center"/>
    </xf>
    <xf numFmtId="0" fontId="10" fillId="0" borderId="3" xfId="5" applyFont="1" applyFill="1" applyBorder="1" applyAlignment="1">
      <alignment horizontal="center" vertical="center"/>
    </xf>
    <xf numFmtId="0" fontId="3" fillId="0" borderId="0" xfId="5" applyFont="1" applyBorder="1"/>
    <xf numFmtId="0" fontId="2" fillId="0" borderId="0" xfId="5" applyFont="1" applyFill="1" applyBorder="1"/>
    <xf numFmtId="0" fontId="11" fillId="0" borderId="3" xfId="5" applyFont="1" applyFill="1" applyBorder="1" applyAlignment="1">
      <alignment horizontal="center" vertical="center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0" fontId="2" fillId="0" borderId="0" xfId="5" applyFont="1" applyBorder="1" applyAlignment="1">
      <alignment horizontal="center"/>
    </xf>
    <xf numFmtId="0" fontId="10" fillId="0" borderId="6" xfId="5" applyFont="1" applyFill="1" applyBorder="1" applyAlignment="1">
      <alignment horizontal="left" vertical="center"/>
    </xf>
    <xf numFmtId="0" fontId="7" fillId="2" borderId="1" xfId="5" applyFont="1" applyFill="1" applyBorder="1" applyAlignment="1">
      <alignment horizontal="left" vertical="center"/>
    </xf>
    <xf numFmtId="0" fontId="11" fillId="0" borderId="6" xfId="5" applyFont="1" applyFill="1" applyBorder="1" applyAlignment="1">
      <alignment horizontal="left" vertical="center"/>
    </xf>
    <xf numFmtId="0" fontId="15" fillId="0" borderId="3" xfId="1" applyNumberFormat="1" applyFont="1" applyFill="1" applyBorder="1" applyAlignment="1">
      <alignment horizontal="left" vertical="center" wrapText="1"/>
    </xf>
    <xf numFmtId="0" fontId="4" fillId="0" borderId="3" xfId="5" applyFont="1" applyFill="1" applyBorder="1" applyAlignment="1">
      <alignment horizontal="left" vertical="center"/>
    </xf>
    <xf numFmtId="0" fontId="10" fillId="0" borderId="5" xfId="5" applyFont="1" applyFill="1" applyBorder="1" applyAlignment="1">
      <alignment horizontal="left" vertical="center"/>
    </xf>
    <xf numFmtId="0" fontId="10" fillId="0" borderId="3" xfId="5" applyFont="1" applyFill="1" applyBorder="1" applyAlignment="1">
      <alignment horizontal="left" vertical="center" wrapText="1"/>
    </xf>
    <xf numFmtId="0" fontId="10" fillId="2" borderId="5" xfId="5" applyFont="1" applyFill="1" applyBorder="1" applyAlignment="1">
      <alignment horizontal="left" vertical="center"/>
    </xf>
    <xf numFmtId="0" fontId="14" fillId="0" borderId="3" xfId="1" applyNumberFormat="1" applyFont="1" applyFill="1" applyBorder="1" applyAlignment="1">
      <alignment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5" xfId="5" applyFont="1" applyFill="1" applyBorder="1" applyAlignment="1">
      <alignment horizontal="left" vertical="center" wrapText="1"/>
    </xf>
    <xf numFmtId="10" fontId="4" fillId="0" borderId="5" xfId="13" applyNumberFormat="1" applyFont="1" applyFill="1" applyBorder="1" applyAlignment="1">
      <alignment horizontal="center" vertical="center" wrapText="1"/>
    </xf>
    <xf numFmtId="10" fontId="4" fillId="0" borderId="3" xfId="13" applyNumberFormat="1" applyFont="1" applyFill="1" applyBorder="1" applyAlignment="1">
      <alignment horizontal="center" vertical="center" wrapText="1"/>
    </xf>
    <xf numFmtId="179" fontId="4" fillId="0" borderId="3" xfId="14" applyNumberFormat="1" applyFont="1" applyFill="1" applyBorder="1" applyAlignment="1">
      <alignment horizontal="right" vertical="center"/>
    </xf>
    <xf numFmtId="10" fontId="10" fillId="0" borderId="3" xfId="13" applyNumberFormat="1" applyFont="1" applyFill="1" applyBorder="1" applyAlignment="1">
      <alignment horizontal="center" vertical="center" wrapText="1"/>
    </xf>
    <xf numFmtId="0" fontId="10" fillId="0" borderId="3" xfId="14" applyNumberFormat="1" applyFont="1" applyFill="1" applyBorder="1" applyAlignment="1">
      <alignment horizontal="center" vertical="center"/>
    </xf>
    <xf numFmtId="179" fontId="10" fillId="0" borderId="3" xfId="14" applyNumberFormat="1" applyFont="1" applyFill="1" applyBorder="1" applyAlignment="1">
      <alignment horizontal="right" vertical="center"/>
    </xf>
    <xf numFmtId="179" fontId="10" fillId="0" borderId="3" xfId="13" applyNumberFormat="1" applyFont="1" applyFill="1" applyBorder="1" applyAlignment="1">
      <alignment horizontal="right" vertical="center" wrapText="1"/>
    </xf>
    <xf numFmtId="179" fontId="11" fillId="0" borderId="3" xfId="14" applyNumberFormat="1" applyFont="1" applyFill="1" applyBorder="1" applyAlignment="1">
      <alignment horizontal="right" vertical="center"/>
    </xf>
    <xf numFmtId="179" fontId="16" fillId="0" borderId="3" xfId="14" applyNumberFormat="1" applyFont="1" applyFill="1" applyBorder="1" applyAlignment="1">
      <alignment horizontal="left" vertical="center" wrapText="1"/>
    </xf>
    <xf numFmtId="179" fontId="10" fillId="0" borderId="4" xfId="14" applyNumberFormat="1" applyFont="1" applyFill="1" applyBorder="1" applyAlignment="1">
      <alignment horizontal="right" vertical="center"/>
    </xf>
    <xf numFmtId="0" fontId="9" fillId="0" borderId="3" xfId="14" applyNumberFormat="1" applyFont="1" applyFill="1" applyBorder="1" applyAlignment="1" applyProtection="1">
      <alignment horizontal="center" vertical="center"/>
    </xf>
    <xf numFmtId="0" fontId="15" fillId="0" borderId="3" xfId="14" applyNumberFormat="1" applyFont="1" applyFill="1" applyBorder="1" applyAlignment="1">
      <alignment horizontal="left" vertical="center" wrapText="1"/>
    </xf>
    <xf numFmtId="179" fontId="4" fillId="0" borderId="5" xfId="14" applyNumberFormat="1" applyFont="1" applyFill="1" applyBorder="1" applyAlignment="1">
      <alignment horizontal="right" vertical="center" wrapText="1"/>
    </xf>
    <xf numFmtId="0" fontId="4" fillId="0" borderId="3" xfId="14" applyNumberFormat="1" applyFont="1" applyFill="1" applyBorder="1" applyAlignment="1">
      <alignment horizontal="center" vertical="center" wrapText="1"/>
    </xf>
    <xf numFmtId="0" fontId="15" fillId="0" borderId="5" xfId="14" applyNumberFormat="1" applyFont="1" applyFill="1" applyBorder="1" applyAlignment="1">
      <alignment horizontal="left" vertical="center" wrapText="1"/>
    </xf>
    <xf numFmtId="0" fontId="4" fillId="0" borderId="5" xfId="14" applyNumberFormat="1" applyFont="1" applyFill="1" applyBorder="1" applyAlignment="1">
      <alignment horizontal="center" vertical="center" wrapText="1"/>
    </xf>
    <xf numFmtId="179" fontId="4" fillId="0" borderId="0" xfId="11" applyNumberFormat="1" applyFont="1" applyBorder="1" applyAlignment="1">
      <alignment horizontal="right"/>
    </xf>
    <xf numFmtId="8" fontId="4" fillId="0" borderId="0" xfId="12" applyNumberFormat="1" applyFont="1" applyBorder="1" applyAlignment="1">
      <alignment horizontal="right"/>
    </xf>
    <xf numFmtId="10" fontId="4" fillId="0" borderId="0" xfId="12" applyNumberFormat="1" applyFont="1" applyBorder="1" applyAlignment="1">
      <alignment horizontal="center"/>
    </xf>
    <xf numFmtId="0" fontId="4" fillId="0" borderId="0" xfId="11" applyNumberFormat="1" applyFont="1" applyBorder="1" applyAlignment="1">
      <alignment horizontal="center" vertical="center"/>
    </xf>
    <xf numFmtId="180" fontId="4" fillId="0" borderId="0" xfId="11" applyFont="1" applyAlignment="1">
      <alignment horizontal="right" vertical="center" wrapText="1"/>
    </xf>
    <xf numFmtId="8" fontId="4" fillId="0" borderId="0" xfId="5" applyNumberFormat="1" applyFont="1" applyAlignment="1">
      <alignment horizontal="right" vertical="center" wrapText="1"/>
    </xf>
    <xf numFmtId="0" fontId="10" fillId="5" borderId="3" xfId="11" applyNumberFormat="1" applyFont="1" applyFill="1" applyBorder="1" applyAlignment="1">
      <alignment horizontal="left" vertical="center"/>
    </xf>
    <xf numFmtId="179" fontId="13" fillId="5" borderId="3" xfId="11" applyNumberFormat="1" applyFont="1" applyFill="1" applyBorder="1" applyAlignment="1">
      <alignment horizontal="right" vertical="center"/>
    </xf>
    <xf numFmtId="0" fontId="7" fillId="5" borderId="1" xfId="5" applyFont="1" applyFill="1" applyBorder="1" applyAlignment="1">
      <alignment horizontal="left" vertical="top"/>
    </xf>
    <xf numFmtId="0" fontId="12" fillId="6" borderId="3" xfId="11" applyNumberFormat="1" applyFont="1" applyFill="1" applyBorder="1" applyAlignment="1">
      <alignment horizontal="left" vertical="center"/>
    </xf>
    <xf numFmtId="179" fontId="2" fillId="6" borderId="3" xfId="11" applyNumberFormat="1" applyFont="1" applyFill="1" applyBorder="1" applyAlignment="1">
      <alignment horizontal="right" vertical="center"/>
    </xf>
    <xf numFmtId="0" fontId="11" fillId="6" borderId="3" xfId="5" applyFont="1" applyFill="1" applyBorder="1" applyAlignment="1">
      <alignment horizontal="left" vertical="center"/>
    </xf>
    <xf numFmtId="0" fontId="11" fillId="0" borderId="3" xfId="11" applyNumberFormat="1" applyFont="1" applyFill="1" applyBorder="1" applyAlignment="1">
      <alignment horizontal="center" vertical="center"/>
    </xf>
    <xf numFmtId="0" fontId="14" fillId="6" borderId="3" xfId="11" applyNumberFormat="1" applyFont="1" applyFill="1" applyBorder="1" applyAlignment="1">
      <alignment horizontal="left" vertical="center"/>
    </xf>
    <xf numFmtId="0" fontId="16" fillId="0" borderId="6" xfId="11" applyNumberFormat="1" applyFont="1" applyFill="1" applyBorder="1" applyAlignment="1">
      <alignment horizontal="left" vertical="center"/>
    </xf>
    <xf numFmtId="0" fontId="11" fillId="0" borderId="6" xfId="11" applyNumberFormat="1" applyFont="1" applyFill="1" applyBorder="1" applyAlignment="1">
      <alignment horizontal="left" vertical="center"/>
    </xf>
    <xf numFmtId="179" fontId="10" fillId="0" borderId="3" xfId="11" applyNumberFormat="1" applyFont="1" applyFill="1" applyBorder="1" applyAlignment="1">
      <alignment horizontal="right" vertical="center"/>
    </xf>
    <xf numFmtId="8" fontId="10" fillId="0" borderId="3" xfId="12" applyNumberFormat="1" applyFont="1" applyFill="1" applyBorder="1" applyAlignment="1">
      <alignment horizontal="right" vertical="center" wrapText="1"/>
    </xf>
    <xf numFmtId="179" fontId="10" fillId="0" borderId="1" xfId="11" applyNumberFormat="1" applyFont="1" applyFill="1" applyBorder="1" applyAlignment="1">
      <alignment horizontal="right" vertical="center" wrapText="1"/>
    </xf>
    <xf numFmtId="8" fontId="10" fillId="0" borderId="1" xfId="12" applyNumberFormat="1" applyFont="1" applyFill="1" applyBorder="1" applyAlignment="1">
      <alignment horizontal="right" vertical="center" wrapText="1"/>
    </xf>
    <xf numFmtId="179" fontId="4" fillId="0" borderId="4" xfId="11" applyNumberFormat="1" applyFont="1" applyFill="1" applyBorder="1" applyAlignment="1">
      <alignment horizontal="right" vertical="center"/>
    </xf>
    <xf numFmtId="0" fontId="15" fillId="6" borderId="3" xfId="11" applyNumberFormat="1" applyFont="1" applyFill="1" applyBorder="1" applyAlignment="1">
      <alignment horizontal="left" vertical="center"/>
    </xf>
    <xf numFmtId="179" fontId="4" fillId="0" borderId="5" xfId="11" applyNumberFormat="1" applyFont="1" applyFill="1" applyBorder="1" applyAlignment="1">
      <alignment horizontal="right" vertical="center" wrapText="1"/>
    </xf>
    <xf numFmtId="8" fontId="4" fillId="0" borderId="5" xfId="12" applyNumberFormat="1" applyFont="1" applyFill="1" applyBorder="1" applyAlignment="1">
      <alignment horizontal="right" vertical="center" wrapText="1"/>
    </xf>
    <xf numFmtId="179" fontId="4" fillId="0" borderId="3" xfId="11" applyNumberFormat="1" applyFont="1" applyFill="1" applyBorder="1" applyAlignment="1">
      <alignment horizontal="right" vertical="center" wrapText="1"/>
    </xf>
    <xf numFmtId="0" fontId="6" fillId="6" borderId="6" xfId="11" applyNumberFormat="1" applyFont="1" applyFill="1" applyBorder="1" applyAlignment="1">
      <alignment horizontal="left" vertical="center"/>
    </xf>
    <xf numFmtId="179" fontId="2" fillId="6" borderId="6" xfId="11" applyNumberFormat="1" applyFont="1" applyFill="1" applyBorder="1" applyAlignment="1">
      <alignment horizontal="center" vertical="center"/>
    </xf>
    <xf numFmtId="8" fontId="7" fillId="6" borderId="6" xfId="12" applyNumberFormat="1" applyFont="1" applyFill="1" applyBorder="1" applyAlignment="1">
      <alignment horizontal="center" vertical="center"/>
    </xf>
    <xf numFmtId="10" fontId="7" fillId="6" borderId="6" xfId="12" applyNumberFormat="1" applyFont="1" applyFill="1" applyBorder="1" applyAlignment="1">
      <alignment horizontal="center" vertical="center"/>
    </xf>
    <xf numFmtId="179" fontId="7" fillId="6" borderId="6" xfId="11" applyNumberFormat="1" applyFont="1" applyFill="1" applyBorder="1" applyAlignment="1">
      <alignment horizontal="center" vertical="center"/>
    </xf>
    <xf numFmtId="0" fontId="7" fillId="6" borderId="6" xfId="11" applyNumberFormat="1" applyFont="1" applyFill="1" applyBorder="1" applyAlignment="1">
      <alignment horizontal="center" vertical="center"/>
    </xf>
    <xf numFmtId="0" fontId="6" fillId="6" borderId="6" xfId="11" applyNumberFormat="1" applyFont="1" applyFill="1" applyBorder="1" applyAlignment="1">
      <alignment horizontal="center" vertical="center"/>
    </xf>
    <xf numFmtId="0" fontId="6" fillId="6" borderId="6" xfId="5" applyFont="1" applyFill="1" applyBorder="1" applyAlignment="1">
      <alignment horizontal="left" vertical="center"/>
    </xf>
    <xf numFmtId="0" fontId="9" fillId="0" borderId="3" xfId="7" applyNumberFormat="1" applyFont="1" applyBorder="1" applyAlignment="1" applyProtection="1">
      <alignment horizontal="center" vertical="center"/>
    </xf>
    <xf numFmtId="0" fontId="16" fillId="0" borderId="6" xfId="11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15" applyNumberFormat="1" applyFont="1" applyFill="1" applyBorder="1" applyAlignment="1">
      <alignment horizontal="center" vertical="center"/>
    </xf>
    <xf numFmtId="176" fontId="6" fillId="6" borderId="1" xfId="11" applyNumberFormat="1" applyFont="1" applyFill="1" applyBorder="1" applyAlignment="1">
      <alignment horizontal="right" vertical="center"/>
    </xf>
    <xf numFmtId="176" fontId="6" fillId="6" borderId="2" xfId="11" applyNumberFormat="1" applyFont="1" applyFill="1" applyBorder="1" applyAlignment="1">
      <alignment horizontal="right" vertical="center"/>
    </xf>
    <xf numFmtId="176" fontId="6" fillId="6" borderId="4" xfId="11" applyNumberFormat="1" applyFont="1" applyFill="1" applyBorder="1" applyAlignment="1">
      <alignment horizontal="right" vertical="center"/>
    </xf>
    <xf numFmtId="0" fontId="8" fillId="2" borderId="2" xfId="11" applyNumberFormat="1" applyFont="1" applyFill="1" applyBorder="1" applyAlignment="1">
      <alignment horizontal="left" vertical="center"/>
    </xf>
    <xf numFmtId="0" fontId="8" fillId="2" borderId="4" xfId="11" applyNumberFormat="1" applyFont="1" applyFill="1" applyBorder="1" applyAlignment="1">
      <alignment horizontal="left" vertical="center"/>
    </xf>
    <xf numFmtId="176" fontId="13" fillId="5" borderId="1" xfId="11" applyNumberFormat="1" applyFont="1" applyFill="1" applyBorder="1" applyAlignment="1">
      <alignment horizontal="right" vertical="center"/>
    </xf>
    <xf numFmtId="176" fontId="13" fillId="5" borderId="2" xfId="11" applyNumberFormat="1" applyFont="1" applyFill="1" applyBorder="1" applyAlignment="1">
      <alignment horizontal="right" vertical="center"/>
    </xf>
    <xf numFmtId="176" fontId="13" fillId="5" borderId="4" xfId="11" applyNumberFormat="1" applyFont="1" applyFill="1" applyBorder="1" applyAlignment="1">
      <alignment horizontal="right" vertical="center"/>
    </xf>
    <xf numFmtId="0" fontId="4" fillId="0" borderId="0" xfId="5" applyFont="1" applyBorder="1" applyAlignment="1">
      <alignment horizontal="left" vertical="center" wrapText="1"/>
    </xf>
    <xf numFmtId="0" fontId="23" fillId="2" borderId="0" xfId="5" applyFont="1" applyFill="1" applyBorder="1" applyAlignment="1">
      <alignment horizontal="center" wrapText="1"/>
    </xf>
    <xf numFmtId="0" fontId="23" fillId="2" borderId="0" xfId="5" applyFont="1" applyFill="1" applyBorder="1" applyAlignment="1">
      <alignment horizontal="center"/>
    </xf>
    <xf numFmtId="0" fontId="23" fillId="2" borderId="0" xfId="5" applyNumberFormat="1" applyFont="1" applyFill="1" applyBorder="1" applyAlignment="1">
      <alignment horizontal="center"/>
    </xf>
    <xf numFmtId="0" fontId="23" fillId="2" borderId="0" xfId="5" applyFont="1" applyFill="1" applyBorder="1" applyAlignment="1">
      <alignment horizontal="left"/>
    </xf>
    <xf numFmtId="0" fontId="2" fillId="2" borderId="2" xfId="11" applyNumberFormat="1" applyFont="1" applyFill="1" applyBorder="1" applyAlignment="1">
      <alignment horizontal="left" vertical="center"/>
    </xf>
    <xf numFmtId="0" fontId="2" fillId="2" borderId="4" xfId="11" applyNumberFormat="1" applyFont="1" applyFill="1" applyBorder="1" applyAlignment="1">
      <alignment horizontal="left" vertical="center"/>
    </xf>
    <xf numFmtId="176" fontId="2" fillId="6" borderId="1" xfId="11" applyNumberFormat="1" applyFont="1" applyFill="1" applyBorder="1" applyAlignment="1">
      <alignment horizontal="right" vertical="center"/>
    </xf>
    <xf numFmtId="176" fontId="2" fillId="6" borderId="2" xfId="11" applyNumberFormat="1" applyFont="1" applyFill="1" applyBorder="1" applyAlignment="1">
      <alignment horizontal="right" vertical="center"/>
    </xf>
    <xf numFmtId="176" fontId="2" fillId="6" borderId="4" xfId="11" applyNumberFormat="1" applyFont="1" applyFill="1" applyBorder="1" applyAlignment="1">
      <alignment horizontal="right" vertical="center"/>
    </xf>
    <xf numFmtId="0" fontId="14" fillId="0" borderId="6" xfId="11" applyNumberFormat="1" applyFont="1" applyFill="1" applyBorder="1" applyAlignment="1">
      <alignment horizontal="left" vertical="center" wrapText="1"/>
    </xf>
    <xf numFmtId="0" fontId="14" fillId="0" borderId="7" xfId="11" applyNumberFormat="1" applyFont="1" applyFill="1" applyBorder="1" applyAlignment="1">
      <alignment horizontal="left" vertical="center" wrapText="1"/>
    </xf>
    <xf numFmtId="0" fontId="14" fillId="0" borderId="5" xfId="11" applyNumberFormat="1" applyFont="1" applyFill="1" applyBorder="1" applyAlignment="1">
      <alignment horizontal="left" vertical="center" wrapText="1"/>
    </xf>
  </cellXfs>
  <cellStyles count="19">
    <cellStyle name="60%-个性色2 2" xfId="17"/>
    <cellStyle name="60%-个性色6 2" xfId="18"/>
    <cellStyle name="Euro" xfId="1"/>
    <cellStyle name="Euro 2" xfId="9"/>
    <cellStyle name="百分比 2" xfId="8"/>
    <cellStyle name="百分比 3" xfId="12"/>
    <cellStyle name="百分比 3 2" xfId="13"/>
    <cellStyle name="常规" xfId="0" builtinId="0"/>
    <cellStyle name="常规 12 2" xfId="4"/>
    <cellStyle name="常规 17 2" xfId="3"/>
    <cellStyle name="常规 2" xfId="2"/>
    <cellStyle name="常规 2 2" xfId="10"/>
    <cellStyle name="常规 3" xfId="5"/>
    <cellStyle name="常规 4" xfId="6"/>
    <cellStyle name="常规 5" xfId="16"/>
    <cellStyle name="千位分隔 2" xfId="7"/>
    <cellStyle name="千位分隔 3" xfId="11"/>
    <cellStyle name="千位分隔 3 2" xfId="14"/>
    <cellStyle name="千位分隔 4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57</xdr:row>
      <xdr:rowOff>0</xdr:rowOff>
    </xdr:from>
    <xdr:ext cx="355216" cy="339897"/>
    <xdr:sp macro="" textlink="">
      <xdr:nvSpPr>
        <xdr:cNvPr id="2" name="AutoShape 1" descr="data:image/jpg;base64,/9j/4AAQSkZJRgABAQAAAQABAAD/2wCEAAkGBhQQEBQUEhQWFRQUFxQVGRgVEhUcGRwaHRYXGB4ZHh0YHSYeGhskGR0WHzAiJScsLCw4GCExNTMqQSYrLCoBCQoKDgwOGg8PGjUlHyQpMCkyNTQtNSo1NS8xKjIsNDU1NTE1KTUsLDUwLywtKikvLzUtNSwtLDQvLC40LCwsLP/AABEIAE4AoAMBIgACEQEDEQH/xAAcAAACAgMBAQAAAAAAAAAAAAAABwUGAQIEAwj/xAA3EAACAQMCBAQFAwIFBQAAAAABAgMABBESIQUGEzEHIkFRFDJhcYEjQpFicqKxs+HwNVJTgqH/xAAbAQEAAgMBAQAAAAAAAAAAAAAAAgMBBAYFB//EAC8RAAEDAgQEBAUFAAAAAAAAAAEAAgMEERIhMUFRYXGBBRORsQYUIqHwFTJCweH/2gAMAwEAAhEDEQA/AHjRRRREUUUURFFFFERWKzRREUUUURFFFFERRRRREV4NfIJViLASMrOF9SqlQSPsWX+a96gOYbQtcWjIwSQSSgP01Y4MDkoc/tJVCQCCdIwRsQRS91epHjUd2OlQASScE4AG/YE/TG9ax8QQtoyVb0VgQT67Z2bb2JxUat88oDKn6kDlZY/X5N9DEDIwwdTtqGBsTXbJHFdJpPmGQceYMCMEezIex9DvRF3aqzVevbRbfSYGcSM6AJ1HcOMjVlXJ8oQsdW2O++wqwCiLNFFFERRRRREVzcQ4gkEbSSsERBlmY4AH/P57V0Gk54kcwNcXTQAno25A0+jS4yWPvpBCj2wx9RVckgY25W5Q0jquYRN/Apvini/vi2g1DtrmYrntuEXLEHfuVP0Nc1n4tzg/qwRuvr03ZWH2D6gT9ytUDNbqa881L9V2w8ApA2xBvxunty9zRDfIWiO64DIww6E+jD/IjY+lTFIDhPGHtJkmjzqTuuca0zloznbf09jinxZXSyosiHUjqrqd91YAg7+4Irehl8wXXIeJeHmilw3uDoveiiirl5iKKKKIio3jcTlFeMZaJ1k0jGWAyGQE7AlSQPftt3qSrBFEVRl5ot4pmljbqpNEsj9N1IBVtAYjuGaPqZ+lqRjPfyuuYDaXMoncBmEQQJazPqQtOUHlc/qZEgOcA6ARgbClcwcHnteNSX8tufg4pGmkl/SOqMwLHjuGYglhp+vr68vEIeJ3Acxx3DwtFHGG66D4hI2l0SsWKFFZW1Fcb6s5xtWCbBWRMD3WJt1TG4Hxm3V7kyTw9TryqSZEDaVIwoBYnSpJ2zgZPbJq0wyhlDKQQQCCDkEHcEH1GKRnK/h/JcsY3k0SRJE0ynQyRSNLKOkOn2PRCPpyRvhh5hpeNpbiNFRRhVAUAegAwB/AFYF91KVsYAwEntZe1FFYJqSpWaK111q8wHfbO25xRFu1fPHFBi5uMjB+Iuc/mZyP/hFfQ7dqTHiVy+be7Myj9K4OcjO0mPMv01Aah7+b2rVqmksyXQfD8zY6qzv5C3dVQGt0rzWvRa8tfQSvRBTv5GBHDrTP/hjxn/t0gr/h00muE8Ke7mSCMHU/cjHkTIDOfTyjt7kgU+7K2WKNUQaVRVVR7KAAB+ABXo0jSASuI+JJmueyMai5Pde9FFFbq5VFFFFERRRWuqiLg5h4Mt5bSwMxVZV0krjI3BHf6gf7d6SHjXycLeS3ujM8yuRE4mcZGN1A0qAi6NQ2XbTncmn9rqk33hFZ3Ekkk7XEpdi+HuW0jJzhQoAAHbfNEVH8PlvLPi1vZ3EfRQxXMiIpG4YfMdDYbdABkAjG31d4qJtuVYEaBwpL2yukbs7s4VvmBZiS2f6s4qWFEWaiuYuPpZQNLJkgYAUfMzHsoztn/LBNShpTeL16xuYYv2LH1O/dndlz+Au39596rlfgaXLe8PpfmqhsR0OvRTHB7O64tGZri4eCB9YSK2IUkZ0kszAlhsRuN+/l7VXeYeUnsrq2JkaaJ5o9BkJJVg6nSc7Z05OQBkBth637w3/6Xbf2t/qPWOc+BSXRtekFPRuUlbU2PKFZTjY5O42qJZibfdXx1JgqC3INuRptp681rzVz0lg6xmNpHZQwwVC4yw7nfOR2x6ipFBFf2q9VA0c6KSjHPffbtuDuCN9s1VvF5f0Lf6zH/Teqdd8GeOwtrvrOTI2kKS2EHn06Tq/p9v3fzF0ha4jayuhoI5oI3B2FznEcenRWDiXhA2rNtcDSf2zKSR/7p3H3XP1Nc9r4R3BYdSeJF90V3b8BtIqW5tvbgcLtZ0ndCUg6gXYuZFTfUPMMHO3Y6znsK15ovJ14PaSpM6krbCQgkM+tFBJYeYYPmPv61gxx3JtzVkdZXFjWiXJzi323tzVr5d5YgsUKxKdTY1Oxy7EZxk4A23wAABk4AqYBpFcStpUtrW5a4lczLLjLtlOmwChSG+/oD2rqm6lpc2jpNIzSxW05ZnJ80pYMMZ8y7Hv79z3qQltlbh91ruoC4YzJcnFsdW6py3t+kKl5HVEHdnYKB9ySBWlhxeK4XVDIkq5xqjdWGfbINUzxGS1Lwm5nZemHPRjUM7BiPMDnEeykaz7kAg96zyldaOLIYo3hWRtBjdnJ0GPI1Ft3GQGB3A9D3qRks6y14qPzIi8HMAnTLLnv6JwiXfG2fasdYe4/mlRzpwMNxZI42ZDc9Jy2WOlmZ4zjBB06UB05xufx2ce5EFpY3EjSvK4MLrtpAKs6bjU2crK2fsMdqzjOeWifKsAZd+b7bc7JlvKB3IGfrS55p4TN1jJPxCKIlyYoy7qFQEY2ByT8pJxjvv2xxcseHy3dskrzuoLZCgZwFfOAWY4yR7DvtXpzBcWPxkrIk17cSEjpAkxBgAuPKupgMdhqA37ECok4m5+6tjiEM5ax17Xv9I175W5qb5d4LeM0ckl8JYAdY6Ts3U7jBY/s3Bxk9qsd5zPbQPoluIkcd1aVAR9wTt+aVnKPGpIeH3rRsfktSv0aQyI0n3Khd891FTvh7yzb3FtLJNGJGeRly2SQAFzg5zktvq75x7CsNfoAp1NLhL5JTkCG5AC9xfomPb3AdQykEEAggggj7ivWlT4RcTcSvAT5Hi62PQOrIpIHYate/wDaMdzTVFWsdiF1oVMBp5DGfy4ug0r/ABe4M2uG5AJXSYn/AKcEsh/Opxn3C+9NGuXiPD0niaKVQ6OMMp9R+NwfXI3FYkZjaWqdFUmlnbKNvZVzwxv1fh0ag+aIvGw9jqLD8EMCKtesUqOK8u3HBS1xbTgwgbq+SxAOwZQNL7nuChrXhXPd/wARkEEJhiYrkvobOMgEjJbB37YP3Heq2yYRhdqtuekEz3TQuBYTfPK3X/Lqb8RLG5u2jit4hIsf6hYSxA6jqTTpZwdhg5x6496r83L3FJLWG1a2AihJYHqQ6j82AT1SNtTdhvt2xvfeU+To7EM2oyTyZ6krdzvkgZyQM77kkncntix1kxB2Z3UWeIOhDY2AENNwSDrx1S04vwriE3Dre2+GXKnD4kiyBEUEXd9J1DJOCfk9M7b8Q4NfzcLhtjANaOqkdSPIjjHkPzaSTgA4P4pkUVLyx9rKgVrxawGTsQ6+uiT0/J3EpIYoWiXpwdTQA8YbzkMdR6h1YPbYdznNb33J/E5TGzRpqhjiiTDxjaMkrqy5ySSc9vpim7is1HyRxV36nLphG+3HVK/i/K18LtLtYUmc9KRk1phZAgDJ52XKBt1IJIwPbfwk5X4p8T8VpiafV1B5xpyF0hWXIwuNsBj9z6tbFZrJiH9qttfIABYftw6bcEueYuXeIS3/AMREkR6WgREvgYXLDUO5OtnG2NsbbZqx848MuLm06MHTy5USayR5B5vKR66gvcHbNWOipYBnzVJqXHBkPp091VOUuBXENrJBcaACW0GMkkK482cgDIYnFVrh3IvELJnW1khwyrEJGY69AOzAFDpf37g/hdLQrGKFgy5KQq5AXnL6tcu6WHAfD27gd4pBCbWVRFJpcltK6ijKCmVcMcjJIGd9WBjp4fy/xOw6kVt0JI3OVZjgg4A1YJ22A28wzv8AQseisCMDRTfXSvJx2N7XFuGh6qp8jcl/ARkuQ0zhVJG4VR2QE7nfct6nHsKtYrNFTAAFgtWSR0ri95zK/9k=">
          <a:extLst>
            <a:ext uri="{FF2B5EF4-FFF2-40B4-BE49-F238E27FC236}">
              <a16:creationId xmlns:a16="http://schemas.microsoft.com/office/drawing/2014/main" id="{86B6257E-9828-524C-A667-35338C5E7B0E}"/>
            </a:ext>
          </a:extLst>
        </xdr:cNvPr>
        <xdr:cNvSpPr>
          <a:spLocks noChangeAspect="1" noChangeArrowheads="1"/>
        </xdr:cNvSpPr>
      </xdr:nvSpPr>
      <xdr:spPr>
        <a:xfrm>
          <a:off x="8382000" y="10731500"/>
          <a:ext cx="355216" cy="339897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abSelected="1" topLeftCell="A7" workbookViewId="0">
      <selection activeCell="C35" sqref="C35:K35"/>
    </sheetView>
  </sheetViews>
  <sheetFormatPr baseColWidth="10" defaultColWidth="10" defaultRowHeight="14.25" customHeight="1"/>
  <cols>
    <col min="1" max="1" width="2.1640625" style="2" customWidth="1"/>
    <col min="2" max="2" width="21.33203125" style="4" customWidth="1"/>
    <col min="3" max="6" width="5.83203125" style="50" customWidth="1"/>
    <col min="7" max="7" width="13.83203125" style="47" bestFit="1" customWidth="1"/>
    <col min="8" max="8" width="13" style="49" customWidth="1"/>
    <col min="9" max="9" width="14.33203125" style="48" customWidth="1"/>
    <col min="10" max="10" width="18" style="47" bestFit="1" customWidth="1"/>
    <col min="11" max="11" width="29.6640625" style="3" customWidth="1"/>
    <col min="12" max="12" width="13" style="2" customWidth="1"/>
    <col min="13" max="13" width="10.33203125" style="2" customWidth="1"/>
    <col min="14" max="16384" width="10" style="2"/>
  </cols>
  <sheetData>
    <row r="1" spans="2:11" ht="23.25" customHeight="1">
      <c r="B1" s="93" t="s">
        <v>68</v>
      </c>
      <c r="C1" s="94"/>
      <c r="D1" s="94"/>
      <c r="E1" s="94"/>
      <c r="F1" s="94"/>
      <c r="G1" s="94"/>
      <c r="H1" s="94"/>
      <c r="I1" s="95"/>
      <c r="J1" s="96"/>
      <c r="K1" s="94"/>
    </row>
    <row r="2" spans="2:11" s="19" customFormat="1" ht="16" customHeight="1">
      <c r="B2" s="79" t="s">
        <v>0</v>
      </c>
      <c r="C2" s="78" t="s">
        <v>1</v>
      </c>
      <c r="D2" s="77" t="s">
        <v>2</v>
      </c>
      <c r="E2" s="77" t="s">
        <v>3</v>
      </c>
      <c r="F2" s="77" t="s">
        <v>2</v>
      </c>
      <c r="G2" s="76" t="s">
        <v>4</v>
      </c>
      <c r="H2" s="75" t="s">
        <v>5</v>
      </c>
      <c r="I2" s="74" t="s">
        <v>67</v>
      </c>
      <c r="J2" s="73" t="s">
        <v>66</v>
      </c>
      <c r="K2" s="72" t="s">
        <v>6</v>
      </c>
    </row>
    <row r="3" spans="2:11" s="17" customFormat="1" ht="16" customHeight="1">
      <c r="B3" s="21" t="s">
        <v>65</v>
      </c>
      <c r="C3" s="97"/>
      <c r="D3" s="97"/>
      <c r="E3" s="97"/>
      <c r="F3" s="97"/>
      <c r="G3" s="97"/>
      <c r="H3" s="97"/>
      <c r="I3" s="97"/>
      <c r="J3" s="97"/>
      <c r="K3" s="98"/>
    </row>
    <row r="4" spans="2:11" s="18" customFormat="1" ht="16" customHeight="1">
      <c r="B4" s="30" t="s">
        <v>78</v>
      </c>
      <c r="C4" s="46">
        <v>15</v>
      </c>
      <c r="D4" s="46" t="s">
        <v>7</v>
      </c>
      <c r="E4" s="46">
        <v>1</v>
      </c>
      <c r="F4" s="46" t="s">
        <v>8</v>
      </c>
      <c r="G4" s="69">
        <v>1000</v>
      </c>
      <c r="H4" s="31">
        <v>0.1</v>
      </c>
      <c r="I4" s="70">
        <f>G4*(1+H4)</f>
        <v>1100</v>
      </c>
      <c r="J4" s="69">
        <f>C4*E4*I4</f>
        <v>16500</v>
      </c>
      <c r="K4" s="45" t="s">
        <v>69</v>
      </c>
    </row>
    <row r="5" spans="2:11" s="18" customFormat="1" ht="16" customHeight="1">
      <c r="B5" s="30" t="s">
        <v>79</v>
      </c>
      <c r="C5" s="46">
        <v>30</v>
      </c>
      <c r="D5" s="46" t="s">
        <v>7</v>
      </c>
      <c r="E5" s="46">
        <v>1</v>
      </c>
      <c r="F5" s="46" t="s">
        <v>8</v>
      </c>
      <c r="G5" s="69">
        <v>1000</v>
      </c>
      <c r="H5" s="31">
        <v>0.1</v>
      </c>
      <c r="I5" s="70">
        <f t="shared" ref="I5:I9" si="0">G5*(1+H5)</f>
        <v>1100</v>
      </c>
      <c r="J5" s="69">
        <f t="shared" ref="J5:J9" si="1">C5*E5*I5</f>
        <v>33000</v>
      </c>
      <c r="K5" s="45" t="s">
        <v>36</v>
      </c>
    </row>
    <row r="6" spans="2:11" s="18" customFormat="1" ht="16" customHeight="1">
      <c r="B6" s="30" t="s">
        <v>80</v>
      </c>
      <c r="C6" s="46">
        <v>12</v>
      </c>
      <c r="D6" s="46" t="s">
        <v>7</v>
      </c>
      <c r="E6" s="46">
        <v>1</v>
      </c>
      <c r="F6" s="46" t="s">
        <v>8</v>
      </c>
      <c r="G6" s="69">
        <v>1000</v>
      </c>
      <c r="H6" s="31">
        <v>0.1</v>
      </c>
      <c r="I6" s="70">
        <f>G6*(1+H6)</f>
        <v>1100</v>
      </c>
      <c r="J6" s="69">
        <f>C6*E6*I6</f>
        <v>13200</v>
      </c>
      <c r="K6" s="45" t="s">
        <v>69</v>
      </c>
    </row>
    <row r="7" spans="2:11" s="18" customFormat="1" ht="16" customHeight="1">
      <c r="B7" s="30" t="s">
        <v>81</v>
      </c>
      <c r="C7" s="46">
        <v>15</v>
      </c>
      <c r="D7" s="46" t="s">
        <v>7</v>
      </c>
      <c r="E7" s="46">
        <v>1</v>
      </c>
      <c r="F7" s="46" t="s">
        <v>8</v>
      </c>
      <c r="G7" s="69">
        <v>1000</v>
      </c>
      <c r="H7" s="31">
        <v>0.1</v>
      </c>
      <c r="I7" s="70">
        <f t="shared" ref="I7" si="2">G7*(1+H7)</f>
        <v>1100</v>
      </c>
      <c r="J7" s="69">
        <f t="shared" ref="J7" si="3">C7*E7*I7</f>
        <v>16500</v>
      </c>
      <c r="K7" s="45" t="s">
        <v>36</v>
      </c>
    </row>
    <row r="8" spans="2:11" s="18" customFormat="1" ht="28" customHeight="1">
      <c r="B8" s="29" t="s">
        <v>63</v>
      </c>
      <c r="C8" s="44">
        <v>1</v>
      </c>
      <c r="D8" s="44" t="s">
        <v>9</v>
      </c>
      <c r="E8" s="44">
        <v>1</v>
      </c>
      <c r="F8" s="44" t="s">
        <v>32</v>
      </c>
      <c r="G8" s="71">
        <v>62000</v>
      </c>
      <c r="H8" s="31">
        <v>0.1</v>
      </c>
      <c r="I8" s="70">
        <f t="shared" si="0"/>
        <v>68200</v>
      </c>
      <c r="J8" s="69">
        <f t="shared" si="1"/>
        <v>68200</v>
      </c>
      <c r="K8" s="42" t="s">
        <v>72</v>
      </c>
    </row>
    <row r="9" spans="2:11" s="18" customFormat="1" ht="16" customHeight="1">
      <c r="B9" s="29" t="s">
        <v>64</v>
      </c>
      <c r="C9" s="44">
        <v>1</v>
      </c>
      <c r="D9" s="44" t="s">
        <v>9</v>
      </c>
      <c r="E9" s="44">
        <v>1</v>
      </c>
      <c r="F9" s="44" t="s">
        <v>35</v>
      </c>
      <c r="G9" s="43">
        <v>0</v>
      </c>
      <c r="H9" s="31">
        <v>0.1</v>
      </c>
      <c r="I9" s="70">
        <f t="shared" si="0"/>
        <v>0</v>
      </c>
      <c r="J9" s="69">
        <f t="shared" si="1"/>
        <v>0</v>
      </c>
      <c r="K9" s="45" t="s">
        <v>70</v>
      </c>
    </row>
    <row r="10" spans="2:11" s="18" customFormat="1" ht="16" customHeight="1">
      <c r="B10" s="58"/>
      <c r="C10" s="99" t="s">
        <v>39</v>
      </c>
      <c r="D10" s="100"/>
      <c r="E10" s="100"/>
      <c r="F10" s="100"/>
      <c r="G10" s="100"/>
      <c r="H10" s="100"/>
      <c r="I10" s="101"/>
      <c r="J10" s="57">
        <f>SUM(J4:J9)</f>
        <v>147400</v>
      </c>
      <c r="K10" s="68" t="s">
        <v>41</v>
      </c>
    </row>
    <row r="11" spans="2:11" s="17" customFormat="1" ht="16" customHeight="1">
      <c r="B11" s="21" t="s">
        <v>62</v>
      </c>
      <c r="C11" s="87"/>
      <c r="D11" s="87"/>
      <c r="E11" s="87"/>
      <c r="F11" s="87"/>
      <c r="G11" s="87"/>
      <c r="H11" s="87"/>
      <c r="I11" s="87"/>
      <c r="J11" s="87"/>
      <c r="K11" s="88"/>
    </row>
    <row r="12" spans="2:11" s="17" customFormat="1" ht="16" customHeight="1">
      <c r="B12" s="24" t="s">
        <v>61</v>
      </c>
      <c r="C12" s="1">
        <v>40</v>
      </c>
      <c r="D12" s="1" t="s">
        <v>10</v>
      </c>
      <c r="E12" s="80">
        <v>1</v>
      </c>
      <c r="F12" s="80" t="s">
        <v>11</v>
      </c>
      <c r="G12" s="67">
        <v>300</v>
      </c>
      <c r="H12" s="32">
        <v>0.16</v>
      </c>
      <c r="I12" s="64">
        <f>G12*(1+H12)</f>
        <v>348</v>
      </c>
      <c r="J12" s="63">
        <f>I12*C12*E12</f>
        <v>13920</v>
      </c>
      <c r="K12" s="28" t="s">
        <v>71</v>
      </c>
    </row>
    <row r="13" spans="2:11" s="16" customFormat="1" ht="16" customHeight="1">
      <c r="B13" s="24" t="s">
        <v>60</v>
      </c>
      <c r="C13" s="1">
        <v>80</v>
      </c>
      <c r="D13" s="1" t="s">
        <v>10</v>
      </c>
      <c r="E13" s="80">
        <v>1</v>
      </c>
      <c r="F13" s="80" t="s">
        <v>11</v>
      </c>
      <c r="G13" s="67">
        <v>200</v>
      </c>
      <c r="H13" s="32">
        <v>0.16</v>
      </c>
      <c r="I13" s="64">
        <f t="shared" ref="I13:I16" si="4">G13*(1+H13)</f>
        <v>231.99999999999997</v>
      </c>
      <c r="J13" s="63">
        <f t="shared" ref="J13:J16" si="5">I13*C13*E13</f>
        <v>18559.999999999996</v>
      </c>
      <c r="K13" s="28" t="s">
        <v>71</v>
      </c>
    </row>
    <row r="14" spans="2:11" s="16" customFormat="1" ht="16" customHeight="1">
      <c r="B14" s="24" t="s">
        <v>59</v>
      </c>
      <c r="C14" s="1">
        <v>3</v>
      </c>
      <c r="D14" s="1" t="s">
        <v>12</v>
      </c>
      <c r="E14" s="80">
        <v>1</v>
      </c>
      <c r="F14" s="80" t="s">
        <v>11</v>
      </c>
      <c r="G14" s="67">
        <v>4500</v>
      </c>
      <c r="H14" s="32">
        <v>0.16</v>
      </c>
      <c r="I14" s="64">
        <f t="shared" si="4"/>
        <v>5220</v>
      </c>
      <c r="J14" s="63">
        <f t="shared" si="5"/>
        <v>15660</v>
      </c>
      <c r="K14" s="28" t="s">
        <v>75</v>
      </c>
    </row>
    <row r="15" spans="2:11" s="16" customFormat="1" ht="16" customHeight="1">
      <c r="B15" s="24" t="s">
        <v>58</v>
      </c>
      <c r="C15" s="1">
        <v>40</v>
      </c>
      <c r="D15" s="1" t="s">
        <v>10</v>
      </c>
      <c r="E15" s="80">
        <v>1</v>
      </c>
      <c r="F15" s="80" t="s">
        <v>11</v>
      </c>
      <c r="G15" s="67">
        <v>300</v>
      </c>
      <c r="H15" s="32">
        <v>0.16</v>
      </c>
      <c r="I15" s="64">
        <f t="shared" si="4"/>
        <v>348</v>
      </c>
      <c r="J15" s="63">
        <f t="shared" si="5"/>
        <v>13920</v>
      </c>
      <c r="K15" s="28" t="s">
        <v>71</v>
      </c>
    </row>
    <row r="16" spans="2:11" s="16" customFormat="1" ht="16" customHeight="1">
      <c r="B16" s="24" t="s">
        <v>57</v>
      </c>
      <c r="C16" s="1">
        <v>2</v>
      </c>
      <c r="D16" s="1" t="s">
        <v>12</v>
      </c>
      <c r="E16" s="80">
        <v>1</v>
      </c>
      <c r="F16" s="80" t="s">
        <v>11</v>
      </c>
      <c r="G16" s="67">
        <v>4500</v>
      </c>
      <c r="H16" s="32">
        <v>0.16</v>
      </c>
      <c r="I16" s="64">
        <f t="shared" si="4"/>
        <v>5220</v>
      </c>
      <c r="J16" s="63">
        <f t="shared" si="5"/>
        <v>10440</v>
      </c>
      <c r="K16" s="28" t="s">
        <v>75</v>
      </c>
    </row>
    <row r="17" spans="2:12" s="12" customFormat="1" ht="16" customHeight="1">
      <c r="B17" s="58"/>
      <c r="C17" s="84" t="s">
        <v>39</v>
      </c>
      <c r="D17" s="85"/>
      <c r="E17" s="85"/>
      <c r="F17" s="85"/>
      <c r="G17" s="85"/>
      <c r="H17" s="85"/>
      <c r="I17" s="86"/>
      <c r="J17" s="57">
        <f>SUM(J12:J16)</f>
        <v>72500</v>
      </c>
      <c r="K17" s="60" t="s">
        <v>41</v>
      </c>
    </row>
    <row r="18" spans="2:12" ht="16" customHeight="1">
      <c r="B18" s="21" t="s">
        <v>56</v>
      </c>
      <c r="C18" s="87"/>
      <c r="D18" s="87"/>
      <c r="E18" s="87"/>
      <c r="F18" s="87"/>
      <c r="G18" s="87"/>
      <c r="H18" s="87"/>
      <c r="I18" s="87"/>
      <c r="J18" s="87"/>
      <c r="K18" s="88"/>
    </row>
    <row r="19" spans="2:12" ht="16" customHeight="1">
      <c r="B19" s="27" t="s">
        <v>13</v>
      </c>
      <c r="C19" s="41">
        <v>6</v>
      </c>
      <c r="D19" s="41" t="s">
        <v>14</v>
      </c>
      <c r="E19" s="41">
        <v>1</v>
      </c>
      <c r="F19" s="41" t="s">
        <v>15</v>
      </c>
      <c r="G19" s="33">
        <v>270</v>
      </c>
      <c r="H19" s="32">
        <v>0.16</v>
      </c>
      <c r="I19" s="66">
        <f>G19*(1+H19)</f>
        <v>313.2</v>
      </c>
      <c r="J19" s="65">
        <f>I19*C19*E19</f>
        <v>1879.1999999999998</v>
      </c>
      <c r="K19" s="102" t="s">
        <v>55</v>
      </c>
      <c r="L19" s="2" t="s">
        <v>76</v>
      </c>
    </row>
    <row r="20" spans="2:12" s="15" customFormat="1" ht="16" customHeight="1">
      <c r="B20" s="26" t="s">
        <v>16</v>
      </c>
      <c r="C20" s="41">
        <v>6</v>
      </c>
      <c r="D20" s="41" t="s">
        <v>14</v>
      </c>
      <c r="E20" s="41">
        <v>1</v>
      </c>
      <c r="F20" s="41" t="s">
        <v>15</v>
      </c>
      <c r="G20" s="33">
        <v>450</v>
      </c>
      <c r="H20" s="32">
        <v>0.16</v>
      </c>
      <c r="I20" s="66">
        <f t="shared" ref="I20:I33" si="6">G20*(1+H20)</f>
        <v>522</v>
      </c>
      <c r="J20" s="65">
        <f t="shared" ref="J20:J33" si="7">I20*C20*E20</f>
        <v>3132</v>
      </c>
      <c r="K20" s="103"/>
      <c r="L20" s="15" t="s">
        <v>77</v>
      </c>
    </row>
    <row r="21" spans="2:12" s="15" customFormat="1" ht="16" customHeight="1">
      <c r="B21" s="25" t="s">
        <v>17</v>
      </c>
      <c r="C21" s="41">
        <v>1</v>
      </c>
      <c r="D21" s="41" t="s">
        <v>14</v>
      </c>
      <c r="E21" s="41">
        <v>1</v>
      </c>
      <c r="F21" s="41" t="s">
        <v>15</v>
      </c>
      <c r="G21" s="33">
        <v>600</v>
      </c>
      <c r="H21" s="32">
        <v>0.16</v>
      </c>
      <c r="I21" s="66">
        <f t="shared" si="6"/>
        <v>696</v>
      </c>
      <c r="J21" s="65">
        <f t="shared" si="7"/>
        <v>696</v>
      </c>
      <c r="K21" s="103"/>
    </row>
    <row r="22" spans="2:12" s="15" customFormat="1" ht="16" customHeight="1">
      <c r="B22" s="25" t="s">
        <v>18</v>
      </c>
      <c r="C22" s="41">
        <v>0</v>
      </c>
      <c r="D22" s="41" t="s">
        <v>14</v>
      </c>
      <c r="E22" s="41">
        <v>1</v>
      </c>
      <c r="F22" s="41" t="s">
        <v>15</v>
      </c>
      <c r="G22" s="33">
        <v>800</v>
      </c>
      <c r="H22" s="32">
        <v>0.16</v>
      </c>
      <c r="I22" s="66">
        <f t="shared" si="6"/>
        <v>927.99999999999989</v>
      </c>
      <c r="J22" s="65">
        <f t="shared" si="7"/>
        <v>0</v>
      </c>
      <c r="K22" s="103"/>
    </row>
    <row r="23" spans="2:12" s="15" customFormat="1" ht="16" customHeight="1">
      <c r="B23" s="25" t="s">
        <v>19</v>
      </c>
      <c r="C23" s="41">
        <v>0</v>
      </c>
      <c r="D23" s="41" t="s">
        <v>14</v>
      </c>
      <c r="E23" s="41">
        <v>1</v>
      </c>
      <c r="F23" s="41" t="s">
        <v>15</v>
      </c>
      <c r="G23" s="33">
        <v>900</v>
      </c>
      <c r="H23" s="32">
        <v>0.16</v>
      </c>
      <c r="I23" s="66">
        <f t="shared" si="6"/>
        <v>1044</v>
      </c>
      <c r="J23" s="65">
        <f t="shared" si="7"/>
        <v>0</v>
      </c>
      <c r="K23" s="104"/>
    </row>
    <row r="24" spans="2:12" ht="16" customHeight="1">
      <c r="B24" s="27" t="s">
        <v>13</v>
      </c>
      <c r="C24" s="41">
        <v>6</v>
      </c>
      <c r="D24" s="41" t="s">
        <v>14</v>
      </c>
      <c r="E24" s="41">
        <v>1</v>
      </c>
      <c r="F24" s="41" t="s">
        <v>15</v>
      </c>
      <c r="G24" s="33">
        <v>270</v>
      </c>
      <c r="H24" s="32">
        <v>0.16</v>
      </c>
      <c r="I24" s="66">
        <f t="shared" si="6"/>
        <v>313.2</v>
      </c>
      <c r="J24" s="65">
        <f t="shared" si="7"/>
        <v>1879.1999999999998</v>
      </c>
      <c r="K24" s="102" t="s">
        <v>54</v>
      </c>
    </row>
    <row r="25" spans="2:12" s="15" customFormat="1" ht="16" customHeight="1">
      <c r="B25" s="26" t="s">
        <v>16</v>
      </c>
      <c r="C25" s="41">
        <v>4</v>
      </c>
      <c r="D25" s="41" t="s">
        <v>14</v>
      </c>
      <c r="E25" s="41">
        <v>1</v>
      </c>
      <c r="F25" s="41" t="s">
        <v>15</v>
      </c>
      <c r="G25" s="33">
        <v>450</v>
      </c>
      <c r="H25" s="32">
        <v>0.16</v>
      </c>
      <c r="I25" s="66">
        <f t="shared" si="6"/>
        <v>522</v>
      </c>
      <c r="J25" s="65">
        <f t="shared" si="7"/>
        <v>2088</v>
      </c>
      <c r="K25" s="103"/>
    </row>
    <row r="26" spans="2:12" s="15" customFormat="1" ht="16" customHeight="1">
      <c r="B26" s="25" t="s">
        <v>17</v>
      </c>
      <c r="C26" s="41">
        <v>0</v>
      </c>
      <c r="D26" s="41" t="s">
        <v>14</v>
      </c>
      <c r="E26" s="41">
        <v>1</v>
      </c>
      <c r="F26" s="41" t="s">
        <v>15</v>
      </c>
      <c r="G26" s="33">
        <v>600</v>
      </c>
      <c r="H26" s="32">
        <v>0.16</v>
      </c>
      <c r="I26" s="66">
        <f t="shared" si="6"/>
        <v>696</v>
      </c>
      <c r="J26" s="65">
        <f t="shared" si="7"/>
        <v>0</v>
      </c>
      <c r="K26" s="103"/>
    </row>
    <row r="27" spans="2:12" s="15" customFormat="1" ht="16" customHeight="1">
      <c r="B27" s="25" t="s">
        <v>18</v>
      </c>
      <c r="C27" s="41">
        <v>0</v>
      </c>
      <c r="D27" s="41" t="s">
        <v>14</v>
      </c>
      <c r="E27" s="41">
        <v>1</v>
      </c>
      <c r="F27" s="41" t="s">
        <v>15</v>
      </c>
      <c r="G27" s="33">
        <v>800</v>
      </c>
      <c r="H27" s="32">
        <v>0.16</v>
      </c>
      <c r="I27" s="66">
        <f t="shared" si="6"/>
        <v>927.99999999999989</v>
      </c>
      <c r="J27" s="65">
        <f t="shared" si="7"/>
        <v>0</v>
      </c>
      <c r="K27" s="103"/>
    </row>
    <row r="28" spans="2:12" s="15" customFormat="1" ht="16" customHeight="1">
      <c r="B28" s="25" t="s">
        <v>19</v>
      </c>
      <c r="C28" s="41">
        <v>0</v>
      </c>
      <c r="D28" s="41" t="s">
        <v>14</v>
      </c>
      <c r="E28" s="41">
        <v>1</v>
      </c>
      <c r="F28" s="41" t="s">
        <v>15</v>
      </c>
      <c r="G28" s="33">
        <v>900</v>
      </c>
      <c r="H28" s="32">
        <v>0.16</v>
      </c>
      <c r="I28" s="66">
        <f t="shared" si="6"/>
        <v>1044</v>
      </c>
      <c r="J28" s="65">
        <f t="shared" si="7"/>
        <v>0</v>
      </c>
      <c r="K28" s="104"/>
    </row>
    <row r="29" spans="2:12" ht="16" customHeight="1">
      <c r="B29" s="27" t="s">
        <v>20</v>
      </c>
      <c r="C29" s="41">
        <v>3</v>
      </c>
      <c r="D29" s="41" t="s">
        <v>14</v>
      </c>
      <c r="E29" s="41">
        <v>1</v>
      </c>
      <c r="F29" s="41" t="s">
        <v>15</v>
      </c>
      <c r="G29" s="33">
        <v>500</v>
      </c>
      <c r="H29" s="32">
        <v>0.16</v>
      </c>
      <c r="I29" s="66">
        <f t="shared" si="6"/>
        <v>580</v>
      </c>
      <c r="J29" s="65">
        <f t="shared" si="7"/>
        <v>1740</v>
      </c>
      <c r="K29" s="102" t="s">
        <v>53</v>
      </c>
    </row>
    <row r="30" spans="2:12" s="15" customFormat="1" ht="16" customHeight="1">
      <c r="B30" s="26" t="s">
        <v>16</v>
      </c>
      <c r="C30" s="41">
        <v>4</v>
      </c>
      <c r="D30" s="41" t="s">
        <v>14</v>
      </c>
      <c r="E30" s="41">
        <v>1</v>
      </c>
      <c r="F30" s="41" t="s">
        <v>15</v>
      </c>
      <c r="G30" s="33">
        <v>700</v>
      </c>
      <c r="H30" s="32">
        <v>0.16</v>
      </c>
      <c r="I30" s="66">
        <f t="shared" si="6"/>
        <v>812</v>
      </c>
      <c r="J30" s="65">
        <f t="shared" si="7"/>
        <v>3248</v>
      </c>
      <c r="K30" s="103"/>
    </row>
    <row r="31" spans="2:12" s="15" customFormat="1" ht="16" customHeight="1">
      <c r="B31" s="25" t="s">
        <v>17</v>
      </c>
      <c r="C31" s="41">
        <v>0</v>
      </c>
      <c r="D31" s="41" t="s">
        <v>14</v>
      </c>
      <c r="E31" s="41">
        <v>1</v>
      </c>
      <c r="F31" s="41" t="s">
        <v>15</v>
      </c>
      <c r="G31" s="33">
        <v>1100</v>
      </c>
      <c r="H31" s="32">
        <v>0.16</v>
      </c>
      <c r="I31" s="66">
        <f t="shared" si="6"/>
        <v>1276</v>
      </c>
      <c r="J31" s="65">
        <f t="shared" si="7"/>
        <v>0</v>
      </c>
      <c r="K31" s="103"/>
    </row>
    <row r="32" spans="2:12" s="15" customFormat="1" ht="16" customHeight="1">
      <c r="B32" s="25" t="s">
        <v>18</v>
      </c>
      <c r="C32" s="41">
        <v>0</v>
      </c>
      <c r="D32" s="41" t="s">
        <v>14</v>
      </c>
      <c r="E32" s="41">
        <v>1</v>
      </c>
      <c r="F32" s="41" t="s">
        <v>15</v>
      </c>
      <c r="G32" s="33">
        <v>1500</v>
      </c>
      <c r="H32" s="32">
        <v>0.16</v>
      </c>
      <c r="I32" s="66">
        <f t="shared" si="6"/>
        <v>1739.9999999999998</v>
      </c>
      <c r="J32" s="65">
        <f t="shared" si="7"/>
        <v>0</v>
      </c>
      <c r="K32" s="103"/>
    </row>
    <row r="33" spans="2:11" s="15" customFormat="1" ht="16" customHeight="1">
      <c r="B33" s="25" t="s">
        <v>19</v>
      </c>
      <c r="C33" s="41">
        <v>0</v>
      </c>
      <c r="D33" s="41" t="s">
        <v>14</v>
      </c>
      <c r="E33" s="41">
        <v>1</v>
      </c>
      <c r="F33" s="41" t="s">
        <v>15</v>
      </c>
      <c r="G33" s="33">
        <v>1700</v>
      </c>
      <c r="H33" s="32">
        <v>0.16</v>
      </c>
      <c r="I33" s="66">
        <f t="shared" si="6"/>
        <v>1971.9999999999998</v>
      </c>
      <c r="J33" s="65">
        <f t="shared" si="7"/>
        <v>0</v>
      </c>
      <c r="K33" s="104"/>
    </row>
    <row r="34" spans="2:11" s="12" customFormat="1" ht="16" customHeight="1">
      <c r="B34" s="58"/>
      <c r="C34" s="84" t="s">
        <v>39</v>
      </c>
      <c r="D34" s="85"/>
      <c r="E34" s="85"/>
      <c r="F34" s="85"/>
      <c r="G34" s="85"/>
      <c r="H34" s="85"/>
      <c r="I34" s="86"/>
      <c r="J34" s="57">
        <f>SUM(J19:J33)</f>
        <v>14662.4</v>
      </c>
      <c r="K34" s="60" t="s">
        <v>41</v>
      </c>
    </row>
    <row r="35" spans="2:11" s="8" customFormat="1" ht="16" customHeight="1">
      <c r="B35" s="21" t="s">
        <v>52</v>
      </c>
      <c r="C35" s="87"/>
      <c r="D35" s="87"/>
      <c r="E35" s="87"/>
      <c r="F35" s="87"/>
      <c r="G35" s="87"/>
      <c r="H35" s="87"/>
      <c r="I35" s="87"/>
      <c r="J35" s="87"/>
      <c r="K35" s="88"/>
    </row>
    <row r="36" spans="2:11" s="13" customFormat="1" ht="16" customHeight="1">
      <c r="B36" s="24" t="s">
        <v>51</v>
      </c>
      <c r="C36" s="41">
        <v>15</v>
      </c>
      <c r="D36" s="35" t="s">
        <v>10</v>
      </c>
      <c r="E36" s="35">
        <v>1</v>
      </c>
      <c r="F36" s="35" t="s">
        <v>27</v>
      </c>
      <c r="G36" s="40">
        <v>1700</v>
      </c>
      <c r="H36" s="32">
        <v>0.16</v>
      </c>
      <c r="I36" s="64">
        <f t="shared" ref="I36:I42" si="8">G36*(1+H36)</f>
        <v>1971.9999999999998</v>
      </c>
      <c r="J36" s="63">
        <f t="shared" ref="J36:J42" si="9">I36*E36*C36</f>
        <v>29579.999999999996</v>
      </c>
      <c r="K36" s="23"/>
    </row>
    <row r="37" spans="2:11" s="13" customFormat="1" ht="16" customHeight="1">
      <c r="B37" s="24" t="s">
        <v>50</v>
      </c>
      <c r="C37" s="41">
        <v>9</v>
      </c>
      <c r="D37" s="35" t="s">
        <v>10</v>
      </c>
      <c r="E37" s="35">
        <v>1</v>
      </c>
      <c r="F37" s="35" t="s">
        <v>27</v>
      </c>
      <c r="G37" s="40">
        <v>1000</v>
      </c>
      <c r="H37" s="32">
        <v>0.16</v>
      </c>
      <c r="I37" s="64">
        <f t="shared" si="8"/>
        <v>1160</v>
      </c>
      <c r="J37" s="63">
        <f t="shared" si="9"/>
        <v>10440</v>
      </c>
      <c r="K37" s="23"/>
    </row>
    <row r="38" spans="2:11" s="13" customFormat="1" ht="16" customHeight="1">
      <c r="B38" s="24" t="s">
        <v>49</v>
      </c>
      <c r="C38" s="41">
        <v>9</v>
      </c>
      <c r="D38" s="35" t="s">
        <v>10</v>
      </c>
      <c r="E38" s="35">
        <v>1</v>
      </c>
      <c r="F38" s="35" t="s">
        <v>27</v>
      </c>
      <c r="G38" s="40">
        <v>1000</v>
      </c>
      <c r="H38" s="32">
        <v>0.16</v>
      </c>
      <c r="I38" s="64">
        <f t="shared" si="8"/>
        <v>1160</v>
      </c>
      <c r="J38" s="63">
        <f t="shared" si="9"/>
        <v>10440</v>
      </c>
      <c r="K38" s="23"/>
    </row>
    <row r="39" spans="2:11" s="13" customFormat="1" ht="16" customHeight="1">
      <c r="B39" s="24" t="s">
        <v>48</v>
      </c>
      <c r="C39" s="41">
        <v>6</v>
      </c>
      <c r="D39" s="35" t="s">
        <v>10</v>
      </c>
      <c r="E39" s="35">
        <v>1</v>
      </c>
      <c r="F39" s="35" t="s">
        <v>27</v>
      </c>
      <c r="G39" s="40">
        <v>1000</v>
      </c>
      <c r="H39" s="32">
        <v>0.16</v>
      </c>
      <c r="I39" s="64">
        <f t="shared" si="8"/>
        <v>1160</v>
      </c>
      <c r="J39" s="63">
        <f t="shared" si="9"/>
        <v>6960</v>
      </c>
      <c r="K39" s="23"/>
    </row>
    <row r="40" spans="2:11" s="13" customFormat="1" ht="16" customHeight="1">
      <c r="B40" s="24" t="s">
        <v>47</v>
      </c>
      <c r="C40" s="41">
        <v>4</v>
      </c>
      <c r="D40" s="35" t="s">
        <v>10</v>
      </c>
      <c r="E40" s="35">
        <v>1</v>
      </c>
      <c r="F40" s="35" t="s">
        <v>27</v>
      </c>
      <c r="G40" s="40">
        <v>1000</v>
      </c>
      <c r="H40" s="32">
        <v>0.16</v>
      </c>
      <c r="I40" s="64">
        <f t="shared" si="8"/>
        <v>1160</v>
      </c>
      <c r="J40" s="63">
        <f t="shared" si="9"/>
        <v>4640</v>
      </c>
      <c r="K40" s="23"/>
    </row>
    <row r="41" spans="2:11" s="13" customFormat="1" ht="16" customHeight="1">
      <c r="B41" s="24" t="s">
        <v>46</v>
      </c>
      <c r="C41" s="41">
        <v>7</v>
      </c>
      <c r="D41" s="35" t="s">
        <v>10</v>
      </c>
      <c r="E41" s="35">
        <v>1</v>
      </c>
      <c r="F41" s="35" t="s">
        <v>27</v>
      </c>
      <c r="G41" s="40">
        <v>1000</v>
      </c>
      <c r="H41" s="32">
        <v>0.16</v>
      </c>
      <c r="I41" s="64">
        <f t="shared" si="8"/>
        <v>1160</v>
      </c>
      <c r="J41" s="63">
        <f t="shared" si="9"/>
        <v>8120</v>
      </c>
      <c r="K41" s="23"/>
    </row>
    <row r="42" spans="2:11" s="13" customFormat="1" ht="16" customHeight="1">
      <c r="B42" s="24" t="s">
        <v>45</v>
      </c>
      <c r="C42" s="41">
        <v>7</v>
      </c>
      <c r="D42" s="35" t="s">
        <v>10</v>
      </c>
      <c r="E42" s="35">
        <v>1</v>
      </c>
      <c r="F42" s="35" t="s">
        <v>27</v>
      </c>
      <c r="G42" s="40">
        <v>330</v>
      </c>
      <c r="H42" s="32">
        <v>0.16</v>
      </c>
      <c r="I42" s="64">
        <f t="shared" si="8"/>
        <v>382.79999999999995</v>
      </c>
      <c r="J42" s="63">
        <f t="shared" si="9"/>
        <v>2679.5999999999995</v>
      </c>
      <c r="K42" s="23"/>
    </row>
    <row r="43" spans="2:11" s="12" customFormat="1" ht="16" customHeight="1">
      <c r="B43" s="58"/>
      <c r="C43" s="84" t="s">
        <v>39</v>
      </c>
      <c r="D43" s="85"/>
      <c r="E43" s="85"/>
      <c r="F43" s="85"/>
      <c r="G43" s="85"/>
      <c r="H43" s="85"/>
      <c r="I43" s="86"/>
      <c r="J43" s="57">
        <f>SUM(J36:J42)</f>
        <v>72859.600000000006</v>
      </c>
      <c r="K43" s="60" t="s">
        <v>44</v>
      </c>
    </row>
    <row r="44" spans="2:11" s="8" customFormat="1" ht="16" customHeight="1">
      <c r="B44" s="21" t="s">
        <v>43</v>
      </c>
      <c r="C44" s="87"/>
      <c r="D44" s="87"/>
      <c r="E44" s="87"/>
      <c r="F44" s="87"/>
      <c r="G44" s="87"/>
      <c r="H44" s="87"/>
      <c r="I44" s="87"/>
      <c r="J44" s="87"/>
      <c r="K44" s="88"/>
    </row>
    <row r="45" spans="2:11" s="10" customFormat="1" ht="31" customHeight="1">
      <c r="B45" s="22" t="s">
        <v>26</v>
      </c>
      <c r="C45" s="82">
        <v>1</v>
      </c>
      <c r="D45" s="83" t="s">
        <v>11</v>
      </c>
      <c r="E45" s="83">
        <v>1</v>
      </c>
      <c r="F45" s="83" t="s">
        <v>73</v>
      </c>
      <c r="G45" s="36">
        <v>0</v>
      </c>
      <c r="H45" s="34">
        <v>0.16</v>
      </c>
      <c r="I45" s="37">
        <f t="shared" ref="I45:I50" si="10">G45*(1+H45)</f>
        <v>0</v>
      </c>
      <c r="J45" s="36">
        <f t="shared" ref="J45:J50" si="11">I45*E45*C45</f>
        <v>0</v>
      </c>
      <c r="K45" s="81" t="s">
        <v>74</v>
      </c>
    </row>
    <row r="46" spans="2:11" s="10" customFormat="1" ht="16" customHeight="1">
      <c r="B46" s="22" t="s">
        <v>42</v>
      </c>
      <c r="C46" s="11">
        <v>1</v>
      </c>
      <c r="D46" s="35" t="s">
        <v>7</v>
      </c>
      <c r="E46" s="35">
        <v>0</v>
      </c>
      <c r="F46" s="35" t="s">
        <v>8</v>
      </c>
      <c r="G46" s="36">
        <v>0</v>
      </c>
      <c r="H46" s="34">
        <v>0.16</v>
      </c>
      <c r="I46" s="37">
        <f t="shared" si="10"/>
        <v>0</v>
      </c>
      <c r="J46" s="36">
        <f t="shared" si="11"/>
        <v>0</v>
      </c>
      <c r="K46" s="61"/>
    </row>
    <row r="47" spans="2:11" s="10" customFormat="1" ht="16" customHeight="1">
      <c r="B47" s="22" t="s">
        <v>28</v>
      </c>
      <c r="C47" s="11">
        <v>2</v>
      </c>
      <c r="D47" s="35" t="s">
        <v>10</v>
      </c>
      <c r="E47" s="35">
        <v>2</v>
      </c>
      <c r="F47" s="35" t="s">
        <v>29</v>
      </c>
      <c r="G47" s="36">
        <v>50</v>
      </c>
      <c r="H47" s="34">
        <v>0.16</v>
      </c>
      <c r="I47" s="37">
        <f t="shared" si="10"/>
        <v>57.999999999999993</v>
      </c>
      <c r="J47" s="36">
        <f t="shared" si="11"/>
        <v>231.99999999999997</v>
      </c>
      <c r="K47" s="61"/>
    </row>
    <row r="48" spans="2:11" s="10" customFormat="1" ht="16" customHeight="1">
      <c r="B48" s="22" t="s">
        <v>30</v>
      </c>
      <c r="C48" s="11">
        <v>1</v>
      </c>
      <c r="D48" s="35" t="s">
        <v>10</v>
      </c>
      <c r="E48" s="35">
        <v>0</v>
      </c>
      <c r="F48" s="35" t="s">
        <v>32</v>
      </c>
      <c r="G48" s="36">
        <v>3500</v>
      </c>
      <c r="H48" s="34">
        <v>0.16</v>
      </c>
      <c r="I48" s="37">
        <f t="shared" si="10"/>
        <v>4059.9999999999995</v>
      </c>
      <c r="J48" s="36">
        <f t="shared" si="11"/>
        <v>0</v>
      </c>
      <c r="K48" s="62"/>
    </row>
    <row r="49" spans="2:11" s="10" customFormat="1" ht="16" customHeight="1">
      <c r="B49" s="22" t="s">
        <v>31</v>
      </c>
      <c r="C49" s="11">
        <v>1</v>
      </c>
      <c r="D49" s="35" t="s">
        <v>37</v>
      </c>
      <c r="E49" s="35">
        <v>2</v>
      </c>
      <c r="F49" s="35" t="s">
        <v>10</v>
      </c>
      <c r="G49" s="36">
        <v>500</v>
      </c>
      <c r="H49" s="34">
        <v>0.06</v>
      </c>
      <c r="I49" s="37">
        <f t="shared" si="10"/>
        <v>530</v>
      </c>
      <c r="J49" s="36">
        <f t="shared" si="11"/>
        <v>1060</v>
      </c>
      <c r="K49" s="62"/>
    </row>
    <row r="50" spans="2:11" s="10" customFormat="1" ht="16" customHeight="1">
      <c r="B50" s="22" t="s">
        <v>33</v>
      </c>
      <c r="C50" s="11">
        <v>1</v>
      </c>
      <c r="D50" s="35" t="s">
        <v>10</v>
      </c>
      <c r="E50" s="35">
        <v>1</v>
      </c>
      <c r="F50" s="35" t="s">
        <v>11</v>
      </c>
      <c r="G50" s="36">
        <v>500</v>
      </c>
      <c r="H50" s="34">
        <v>0.06</v>
      </c>
      <c r="I50" s="37">
        <f t="shared" si="10"/>
        <v>530</v>
      </c>
      <c r="J50" s="36">
        <f t="shared" si="11"/>
        <v>530</v>
      </c>
      <c r="K50" s="61"/>
    </row>
    <row r="51" spans="2:11" s="9" customFormat="1" ht="16" customHeight="1">
      <c r="B51" s="58"/>
      <c r="C51" s="84" t="s">
        <v>39</v>
      </c>
      <c r="D51" s="85"/>
      <c r="E51" s="85"/>
      <c r="F51" s="85"/>
      <c r="G51" s="85"/>
      <c r="H51" s="85"/>
      <c r="I51" s="86"/>
      <c r="J51" s="57">
        <f>SUM(J45:J50)</f>
        <v>1822</v>
      </c>
      <c r="K51" s="60" t="s">
        <v>41</v>
      </c>
    </row>
    <row r="52" spans="2:11" s="8" customFormat="1" ht="16" customHeight="1">
      <c r="B52" s="21" t="s">
        <v>40</v>
      </c>
      <c r="C52" s="87"/>
      <c r="D52" s="87"/>
      <c r="E52" s="87"/>
      <c r="F52" s="87"/>
      <c r="G52" s="87"/>
      <c r="H52" s="87"/>
      <c r="I52" s="87"/>
      <c r="J52" s="87"/>
      <c r="K52" s="88"/>
    </row>
    <row r="53" spans="2:11" s="13" customFormat="1" ht="16" customHeight="1">
      <c r="B53" s="20" t="s">
        <v>21</v>
      </c>
      <c r="C53" s="14">
        <v>1</v>
      </c>
      <c r="D53" s="59" t="s">
        <v>22</v>
      </c>
      <c r="E53" s="59">
        <v>1</v>
      </c>
      <c r="F53" s="59" t="s">
        <v>11</v>
      </c>
      <c r="G53" s="38">
        <v>0</v>
      </c>
      <c r="H53" s="34">
        <v>0.16</v>
      </c>
      <c r="I53" s="37">
        <v>0</v>
      </c>
      <c r="J53" s="38">
        <v>0</v>
      </c>
      <c r="K53" s="39" t="s">
        <v>23</v>
      </c>
    </row>
    <row r="54" spans="2:11" s="13" customFormat="1" ht="16" customHeight="1">
      <c r="B54" s="20" t="s">
        <v>24</v>
      </c>
      <c r="C54" s="14">
        <v>1</v>
      </c>
      <c r="D54" s="59" t="s">
        <v>22</v>
      </c>
      <c r="E54" s="59">
        <v>1</v>
      </c>
      <c r="F54" s="59" t="s">
        <v>11</v>
      </c>
      <c r="G54" s="38">
        <v>0</v>
      </c>
      <c r="H54" s="34">
        <v>0.16</v>
      </c>
      <c r="I54" s="37">
        <v>0</v>
      </c>
      <c r="J54" s="38">
        <v>0</v>
      </c>
      <c r="K54" s="39" t="s">
        <v>23</v>
      </c>
    </row>
    <row r="55" spans="2:11" s="13" customFormat="1" ht="16" customHeight="1">
      <c r="B55" s="20" t="s">
        <v>25</v>
      </c>
      <c r="C55" s="14">
        <v>1</v>
      </c>
      <c r="D55" s="59" t="s">
        <v>22</v>
      </c>
      <c r="E55" s="59">
        <v>1</v>
      </c>
      <c r="F55" s="59" t="s">
        <v>11</v>
      </c>
      <c r="G55" s="38">
        <v>0</v>
      </c>
      <c r="H55" s="34">
        <v>0.16</v>
      </c>
      <c r="I55" s="37">
        <v>0</v>
      </c>
      <c r="J55" s="38">
        <v>0</v>
      </c>
      <c r="K55" s="39" t="s">
        <v>23</v>
      </c>
    </row>
    <row r="56" spans="2:11" s="12" customFormat="1" ht="16" customHeight="1">
      <c r="B56" s="58"/>
      <c r="C56" s="84" t="s">
        <v>39</v>
      </c>
      <c r="D56" s="85"/>
      <c r="E56" s="85"/>
      <c r="F56" s="85"/>
      <c r="G56" s="85"/>
      <c r="H56" s="85"/>
      <c r="I56" s="86"/>
      <c r="J56" s="57">
        <f>SUM(J53:J55)</f>
        <v>0</v>
      </c>
      <c r="K56" s="56"/>
    </row>
    <row r="57" spans="2:11" s="8" customFormat="1" ht="28.5" customHeight="1">
      <c r="B57" s="55"/>
      <c r="C57" s="89" t="s">
        <v>34</v>
      </c>
      <c r="D57" s="90"/>
      <c r="E57" s="90"/>
      <c r="F57" s="90"/>
      <c r="G57" s="90"/>
      <c r="H57" s="90"/>
      <c r="I57" s="91"/>
      <c r="J57" s="54">
        <f>J10+J17+J34+J43+J56+J51</f>
        <v>309244</v>
      </c>
      <c r="K57" s="53" t="s">
        <v>38</v>
      </c>
    </row>
    <row r="58" spans="2:11" ht="16">
      <c r="B58" s="92"/>
      <c r="C58" s="92"/>
      <c r="D58" s="92"/>
      <c r="E58" s="92"/>
      <c r="F58" s="92"/>
      <c r="G58" s="92"/>
      <c r="H58" s="92"/>
      <c r="I58" s="92"/>
      <c r="J58" s="92"/>
      <c r="K58" s="92"/>
    </row>
    <row r="59" spans="2:11" ht="16">
      <c r="B59" s="92"/>
      <c r="C59" s="92"/>
      <c r="D59" s="92"/>
      <c r="E59" s="92"/>
      <c r="F59" s="92"/>
      <c r="G59" s="92"/>
      <c r="H59" s="92"/>
      <c r="I59" s="92"/>
      <c r="J59" s="92"/>
      <c r="K59" s="92"/>
    </row>
    <row r="60" spans="2:11" ht="16">
      <c r="B60" s="6"/>
      <c r="C60" s="6"/>
      <c r="D60" s="6"/>
      <c r="E60" s="6"/>
      <c r="F60" s="6"/>
      <c r="G60" s="6"/>
      <c r="H60" s="7"/>
      <c r="I60" s="52"/>
      <c r="J60" s="51"/>
      <c r="K60" s="6"/>
    </row>
    <row r="61" spans="2:11" ht="17">
      <c r="D61" s="5"/>
    </row>
    <row r="62" spans="2:11" ht="17">
      <c r="D62" s="5"/>
    </row>
    <row r="63" spans="2:11" ht="17">
      <c r="D63" s="5"/>
    </row>
    <row r="64" spans="2:11" ht="17">
      <c r="D64" s="5"/>
    </row>
    <row r="65" spans="4:4" ht="17">
      <c r="D65" s="5"/>
    </row>
    <row r="66" spans="4:4" ht="17">
      <c r="D66" s="5"/>
    </row>
    <row r="67" spans="4:4" ht="17">
      <c r="D67" s="5"/>
    </row>
    <row r="68" spans="4:4" ht="17">
      <c r="D68" s="5"/>
    </row>
    <row r="69" spans="4:4" ht="17">
      <c r="D69" s="5"/>
    </row>
    <row r="70" spans="4:4" ht="17">
      <c r="D70" s="5"/>
    </row>
  </sheetData>
  <mergeCells count="18">
    <mergeCell ref="C43:I43"/>
    <mergeCell ref="C44:K44"/>
    <mergeCell ref="C18:K18"/>
    <mergeCell ref="B1:K1"/>
    <mergeCell ref="C3:K3"/>
    <mergeCell ref="C10:I10"/>
    <mergeCell ref="C11:K11"/>
    <mergeCell ref="C17:I17"/>
    <mergeCell ref="K19:K23"/>
    <mergeCell ref="K24:K28"/>
    <mergeCell ref="K29:K33"/>
    <mergeCell ref="C34:I34"/>
    <mergeCell ref="C35:K35"/>
    <mergeCell ref="C51:I51"/>
    <mergeCell ref="C52:K52"/>
    <mergeCell ref="C56:I56"/>
    <mergeCell ref="C57:I57"/>
    <mergeCell ref="B58:K59"/>
  </mergeCells>
  <phoneticPr fontId="22" type="noConversion"/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康辉-12.16 接待报价单</vt:lpstr>
    </vt:vector>
  </TitlesOfParts>
  <Company>HP, Authorized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Authorized Customer</dc:creator>
  <cp:lastModifiedBy>Microsoft Office 用户</cp:lastModifiedBy>
  <cp:lastPrinted>2020-03-22T07:56:00Z</cp:lastPrinted>
  <dcterms:created xsi:type="dcterms:W3CDTF">2000-04-30T04:58:00Z</dcterms:created>
  <dcterms:modified xsi:type="dcterms:W3CDTF">2020-12-10T09:02:00Z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2052-1.9.0.2959</vt:lpwstr>
  </property>
</Properties>
</file>