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zhixia\Desktop\"/>
    </mc:Choice>
  </mc:AlternateContent>
  <xr:revisionPtr revIDLastSave="0" documentId="13_ncr:1_{430B4D4D-550A-499D-B0BD-C6BDBBF619AA}" xr6:coauthVersionLast="36" xr6:coauthVersionMax="41" xr10:uidLastSave="{00000000-0000-0000-0000-000000000000}"/>
  <bookViews>
    <workbookView xWindow="-105" yWindow="-105" windowWidth="19425" windowHeight="10425" firstSheet="1" activeTab="1" xr2:uid="{00000000-000D-0000-FFFF-FFFF00000000}"/>
  </bookViews>
  <sheets>
    <sheet name="总报价" sheetId="6" state="hidden" r:id="rId1"/>
    <sheet name="汇总" sheetId="9" r:id="rId2"/>
    <sheet name="执行报价-华北" sheetId="4" r:id="rId3"/>
    <sheet name="Sheet1" sheetId="10" r:id="rId4"/>
    <sheet name="执行报价-华东" sheetId="7" r:id="rId5"/>
    <sheet name="执行报价-华南" sheetId="8" r:id="rId6"/>
    <sheet name="合同报价单" sheetId="3" state="hidden" r:id="rId7"/>
  </sheets>
  <calcPr calcId="191029"/>
</workbook>
</file>

<file path=xl/calcChain.xml><?xml version="1.0" encoding="utf-8"?>
<calcChain xmlns="http://schemas.openxmlformats.org/spreadsheetml/2006/main">
  <c r="I42" i="4" l="1"/>
  <c r="I19" i="8"/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9" i="4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9" i="7"/>
  <c r="I10" i="8"/>
  <c r="I11" i="8"/>
  <c r="I12" i="8"/>
  <c r="I13" i="8"/>
  <c r="I14" i="8"/>
  <c r="I15" i="8"/>
  <c r="I16" i="8"/>
  <c r="I17" i="8"/>
  <c r="I18" i="8"/>
  <c r="I20" i="8"/>
  <c r="I21" i="8"/>
  <c r="I22" i="8"/>
  <c r="I23" i="8"/>
  <c r="I24" i="8"/>
  <c r="I25" i="8"/>
  <c r="I26" i="8"/>
  <c r="I27" i="8"/>
  <c r="I28" i="8"/>
  <c r="I29" i="8"/>
  <c r="I30" i="8"/>
  <c r="I9" i="8"/>
  <c r="I49" i="7" l="1"/>
  <c r="D4" i="9" l="1"/>
  <c r="I31" i="8"/>
  <c r="D5" i="9" s="1"/>
  <c r="I43" i="4" l="1"/>
  <c r="D3" i="9" l="1"/>
  <c r="D6" i="9" s="1"/>
  <c r="I32" i="3"/>
  <c r="I31" i="3"/>
  <c r="I30" i="3"/>
  <c r="I29" i="3"/>
  <c r="I20" i="3"/>
  <c r="I33" i="3"/>
  <c r="I36" i="3"/>
  <c r="I10" i="3"/>
  <c r="I9" i="3"/>
  <c r="D8" i="9" l="1"/>
  <c r="D9" i="9" s="1"/>
  <c r="D10" i="9" s="1"/>
  <c r="I42" i="3"/>
  <c r="I43" i="3"/>
  <c r="I39" i="3" l="1"/>
  <c r="I37" i="3"/>
  <c r="I25" i="3"/>
  <c r="I26" i="3"/>
  <c r="I27" i="3"/>
  <c r="I28" i="3"/>
  <c r="I19" i="3"/>
  <c r="I18" i="3"/>
  <c r="I15" i="3"/>
  <c r="I17" i="3"/>
  <c r="I16" i="3"/>
  <c r="I40" i="3"/>
  <c r="I38" i="3"/>
  <c r="I13" i="3" l="1"/>
  <c r="I12" i="3"/>
  <c r="I14" i="3"/>
  <c r="I21" i="3"/>
  <c r="I22" i="3"/>
  <c r="I23" i="3"/>
  <c r="I24" i="3"/>
  <c r="I34" i="3"/>
  <c r="I35" i="3"/>
  <c r="I41" i="3"/>
  <c r="I11" i="3"/>
  <c r="I44" i="3" l="1"/>
  <c r="I45" i="3" s="1"/>
  <c r="I46" i="3" l="1"/>
  <c r="I47" i="3" s="1"/>
</calcChain>
</file>

<file path=xl/sharedStrings.xml><?xml version="1.0" encoding="utf-8"?>
<sst xmlns="http://schemas.openxmlformats.org/spreadsheetml/2006/main" count="604" uniqueCount="249">
  <si>
    <t>人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</si>
  <si>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</si>
  <si>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</si>
  <si>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</si>
  <si>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</si>
  <si>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</si>
  <si>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</si>
  <si>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</si>
  <si>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</si>
  <si>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</si>
  <si>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</si>
  <si>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备注</t>
    <phoneticPr fontId="1" type="noConversion"/>
  </si>
  <si>
    <t>NO.</t>
  </si>
  <si>
    <t>单位</t>
  </si>
  <si>
    <t>单价</t>
  </si>
  <si>
    <t>小计</t>
  </si>
  <si>
    <t>会议</t>
    <phoneticPr fontId="1" type="noConversion"/>
  </si>
  <si>
    <t>项</t>
    <phoneticPr fontId="1" type="noConversion"/>
  </si>
  <si>
    <t>其他</t>
    <phoneticPr fontId="1" type="noConversion"/>
  </si>
  <si>
    <t>与会人员</t>
    <phoneticPr fontId="1" type="noConversion"/>
  </si>
  <si>
    <t>通讯+餐补：500元/天</t>
    <phoneticPr fontId="1" type="noConversion"/>
  </si>
  <si>
    <t>天</t>
    <phoneticPr fontId="1" type="noConversion"/>
  </si>
  <si>
    <t>费用总计</t>
    <phoneticPr fontId="1" type="noConversion"/>
  </si>
  <si>
    <t>服务费10%</t>
    <phoneticPr fontId="1" type="noConversion"/>
  </si>
  <si>
    <t>税费6%</t>
    <phoneticPr fontId="1" type="noConversion"/>
  </si>
  <si>
    <t>活动费用合计</t>
    <phoneticPr fontId="1" type="noConversion"/>
  </si>
  <si>
    <t>汽车之家2019第四季度渠道产品推荐会-活动费用预算</t>
    <phoneticPr fontId="1" type="noConversion"/>
  </si>
  <si>
    <t>汽车之家2019第四季度渠道产品推荐会</t>
    <phoneticPr fontId="1" type="noConversion"/>
  </si>
  <si>
    <t>住宿</t>
    <phoneticPr fontId="1" type="noConversion"/>
  </si>
  <si>
    <t>会议室</t>
    <phoneticPr fontId="1" type="noConversion"/>
  </si>
  <si>
    <t>会议设施</t>
    <phoneticPr fontId="1" type="noConversion"/>
  </si>
  <si>
    <t>茶歇</t>
    <phoneticPr fontId="1" type="noConversion"/>
  </si>
  <si>
    <t>DAY 1午餐</t>
    <phoneticPr fontId="1" type="noConversion"/>
  </si>
  <si>
    <t>DAY 1晚宴</t>
    <phoneticPr fontId="1" type="noConversion"/>
  </si>
  <si>
    <t>DAY 2 午餐</t>
    <phoneticPr fontId="1" type="noConversion"/>
  </si>
  <si>
    <t>酒水</t>
    <phoneticPr fontId="1" type="noConversion"/>
  </si>
  <si>
    <t>活动用车</t>
    <phoneticPr fontId="1" type="noConversion"/>
  </si>
  <si>
    <t>物料</t>
    <phoneticPr fontId="1" type="noConversion"/>
  </si>
  <si>
    <t>其他项</t>
    <phoneticPr fontId="1" type="noConversion"/>
  </si>
  <si>
    <t>间</t>
    <phoneticPr fontId="1" type="noConversion"/>
  </si>
  <si>
    <t>晚</t>
    <phoneticPr fontId="1" type="noConversion"/>
  </si>
  <si>
    <t>项</t>
    <phoneticPr fontId="1" type="noConversion"/>
  </si>
  <si>
    <t>费尔蒙湖景房</t>
    <phoneticPr fontId="1" type="noConversion"/>
  </si>
  <si>
    <t>天</t>
    <phoneticPr fontId="1" type="noConversion"/>
  </si>
  <si>
    <t>份</t>
    <phoneticPr fontId="1" type="noConversion"/>
  </si>
  <si>
    <t>按照20份预估，以实际数量为准</t>
    <phoneticPr fontId="1" type="noConversion"/>
  </si>
  <si>
    <t>华东-阳澄湖费尔蒙酒店；华北-待定；华南-待定</t>
    <phoneticPr fontId="1" type="noConversion"/>
  </si>
  <si>
    <t>30人/区*3区</t>
    <phoneticPr fontId="1" type="noConversion"/>
  </si>
  <si>
    <t>人</t>
    <phoneticPr fontId="1" type="noConversion"/>
  </si>
  <si>
    <t>餐</t>
    <phoneticPr fontId="1" type="noConversion"/>
  </si>
  <si>
    <t>预估</t>
    <phoneticPr fontId="1" type="noConversion"/>
  </si>
  <si>
    <t>往返用车</t>
    <phoneticPr fontId="1" type="noConversion"/>
  </si>
  <si>
    <t xml:space="preserve">上海-阳澄湖-45座 </t>
    <phoneticPr fontId="1" type="noConversion"/>
  </si>
  <si>
    <t>GL8</t>
    <phoneticPr fontId="1" type="noConversion"/>
  </si>
  <si>
    <t>辆</t>
    <phoneticPr fontId="1" type="noConversion"/>
  </si>
  <si>
    <t>阳澄湖螃蟹礼盒</t>
    <phoneticPr fontId="1" type="noConversion"/>
  </si>
  <si>
    <t>制作物</t>
    <phoneticPr fontId="1" type="noConversion"/>
  </si>
  <si>
    <t>住宿</t>
    <phoneticPr fontId="1" type="noConversion"/>
  </si>
  <si>
    <t>会议</t>
    <phoneticPr fontId="1" type="noConversion"/>
  </si>
  <si>
    <t>双床房</t>
    <phoneticPr fontId="1" type="noConversion"/>
  </si>
  <si>
    <t>次</t>
    <phoneticPr fontId="1" type="noConversion"/>
  </si>
  <si>
    <t>华北、华南，以实际入住使用为准</t>
    <phoneticPr fontId="1" type="noConversion"/>
  </si>
  <si>
    <t>茶歇</t>
    <phoneticPr fontId="1" type="noConversion"/>
  </si>
  <si>
    <t>次</t>
    <phoneticPr fontId="1" type="noConversion"/>
  </si>
  <si>
    <t>会议室</t>
    <phoneticPr fontId="1" type="noConversion"/>
  </si>
  <si>
    <t>团建项目</t>
    <phoneticPr fontId="1" type="noConversion"/>
  </si>
  <si>
    <t>项</t>
    <phoneticPr fontId="1" type="noConversion"/>
  </si>
  <si>
    <t>活动用车</t>
    <phoneticPr fontId="1" type="noConversion"/>
  </si>
  <si>
    <t>华东-嘉宾随手礼</t>
    <phoneticPr fontId="1" type="noConversion"/>
  </si>
  <si>
    <t>嘉宾随手礼</t>
    <phoneticPr fontId="1" type="noConversion"/>
  </si>
  <si>
    <t>趟</t>
    <phoneticPr fontId="1" type="noConversion"/>
  </si>
  <si>
    <t>华东：11月1-2日；2019年10月底-11月初</t>
    <phoneticPr fontId="1" type="noConversion"/>
  </si>
  <si>
    <t>场</t>
    <phoneticPr fontId="1" type="noConversion"/>
  </si>
  <si>
    <t>住宿</t>
    <phoneticPr fontId="1" type="noConversion"/>
  </si>
  <si>
    <t>大交通</t>
    <phoneticPr fontId="1" type="noConversion"/>
  </si>
  <si>
    <t>航班</t>
    <phoneticPr fontId="1" type="noConversion"/>
  </si>
  <si>
    <t>经济舱</t>
    <phoneticPr fontId="1" type="noConversion"/>
  </si>
  <si>
    <t>一等座</t>
    <phoneticPr fontId="1" type="noConversion"/>
  </si>
  <si>
    <t>高铁</t>
    <phoneticPr fontId="1" type="noConversion"/>
  </si>
  <si>
    <t>区</t>
    <phoneticPr fontId="1" type="noConversion"/>
  </si>
  <si>
    <t>接送机</t>
    <phoneticPr fontId="1" type="noConversion"/>
  </si>
  <si>
    <t>费用优惠合计</t>
    <phoneticPr fontId="1" type="noConversion"/>
  </si>
  <si>
    <t>用餐备用金预留</t>
    <phoneticPr fontId="1" type="noConversion"/>
  </si>
  <si>
    <t>餐饮服务</t>
    <phoneticPr fontId="1" type="noConversion"/>
  </si>
  <si>
    <t>酒店服务</t>
    <phoneticPr fontId="1" type="noConversion"/>
  </si>
  <si>
    <t>外请专家团（组织团建活动）</t>
    <phoneticPr fontId="1" type="noConversion"/>
  </si>
  <si>
    <t>住宿备用金预留</t>
    <phoneticPr fontId="1" type="noConversion"/>
  </si>
  <si>
    <t>团</t>
    <phoneticPr fontId="1" type="noConversion"/>
  </si>
  <si>
    <t>华北用餐</t>
    <phoneticPr fontId="1" type="noConversion"/>
  </si>
  <si>
    <t>华东用餐</t>
    <phoneticPr fontId="1" type="noConversion"/>
  </si>
  <si>
    <t>华南用餐</t>
    <phoneticPr fontId="1" type="noConversion"/>
  </si>
  <si>
    <t>易拉宝</t>
    <phoneticPr fontId="1" type="noConversion"/>
  </si>
  <si>
    <t>个</t>
    <phoneticPr fontId="1" type="noConversion"/>
  </si>
  <si>
    <t>麦标套</t>
    <phoneticPr fontId="1" type="noConversion"/>
  </si>
  <si>
    <t>矿泉水挂环</t>
    <phoneticPr fontId="1" type="noConversion"/>
  </si>
  <si>
    <t>汽车之家2019第四季度渠道产品推介会-活动费用预算</t>
    <phoneticPr fontId="1" type="noConversion"/>
  </si>
  <si>
    <t>汽车之家2019第四季度专场推介会</t>
    <phoneticPr fontId="1" type="noConversion"/>
  </si>
  <si>
    <t>2019年11月1日-2日</t>
    <phoneticPr fontId="1" type="noConversion"/>
  </si>
  <si>
    <t>北京乐多港万豪酒店</t>
    <phoneticPr fontId="1" type="noConversion"/>
  </si>
  <si>
    <t>住宿</t>
  </si>
  <si>
    <t>标间含双早</t>
    <phoneticPr fontId="1" type="noConversion"/>
  </si>
  <si>
    <t>餐饮</t>
    <phoneticPr fontId="1" type="noConversion"/>
  </si>
  <si>
    <t>晚宴</t>
    <phoneticPr fontId="1" type="noConversion"/>
  </si>
  <si>
    <t>桌</t>
    <phoneticPr fontId="1" type="noConversion"/>
  </si>
  <si>
    <t>大车</t>
    <phoneticPr fontId="1" type="noConversion"/>
  </si>
  <si>
    <t>51座大巴</t>
    <phoneticPr fontId="1" type="noConversion"/>
  </si>
  <si>
    <t>含投影 麦克等</t>
    <phoneticPr fontId="1" type="noConversion"/>
  </si>
  <si>
    <t>团建</t>
    <phoneticPr fontId="1" type="noConversion"/>
  </si>
  <si>
    <t>晚宴菜单</t>
    <phoneticPr fontId="1" type="noConversion"/>
  </si>
  <si>
    <t>晚宴物料</t>
    <phoneticPr fontId="1" type="noConversion"/>
  </si>
  <si>
    <t>万圣节布场</t>
    <phoneticPr fontId="1" type="noConversion"/>
  </si>
  <si>
    <t>张</t>
    <phoneticPr fontId="1" type="noConversion"/>
  </si>
  <si>
    <t>补贴</t>
    <phoneticPr fontId="1" type="noConversion"/>
  </si>
  <si>
    <t>团建&amp;房间物料</t>
    <phoneticPr fontId="1" type="noConversion"/>
  </si>
  <si>
    <t>横幅</t>
    <phoneticPr fontId="1" type="noConversion"/>
  </si>
  <si>
    <t>房卡套</t>
    <phoneticPr fontId="1" type="noConversion"/>
  </si>
  <si>
    <t>异形切割</t>
    <phoneticPr fontId="1" type="noConversion"/>
  </si>
  <si>
    <t>欢迎卡片</t>
    <phoneticPr fontId="1" type="noConversion"/>
  </si>
  <si>
    <t>logo立牌</t>
    <phoneticPr fontId="1" type="noConversion"/>
  </si>
  <si>
    <t>亚克力</t>
    <phoneticPr fontId="1" type="noConversion"/>
  </si>
  <si>
    <t>异形雕刻</t>
    <phoneticPr fontId="1" type="noConversion"/>
  </si>
  <si>
    <t>8小时100公里</t>
  </si>
  <si>
    <t>便携式烟灰缸</t>
    <phoneticPr fontId="1" type="noConversion"/>
  </si>
  <si>
    <t>车上物料</t>
    <phoneticPr fontId="1" type="noConversion"/>
  </si>
  <si>
    <t>车头牌</t>
    <phoneticPr fontId="1" type="noConversion"/>
  </si>
  <si>
    <t>H5邀请</t>
    <phoneticPr fontId="1" type="noConversion"/>
  </si>
  <si>
    <t>32人</t>
    <phoneticPr fontId="1" type="noConversion"/>
  </si>
  <si>
    <t>华为手机</t>
    <phoneticPr fontId="1" type="noConversion"/>
  </si>
  <si>
    <t>Mate 30 pro</t>
    <phoneticPr fontId="1" type="noConversion"/>
  </si>
  <si>
    <t>部</t>
    <phoneticPr fontId="1" type="noConversion"/>
  </si>
  <si>
    <t>大闸蟹礼券</t>
    <phoneticPr fontId="1" type="noConversion"/>
  </si>
  <si>
    <t>用车</t>
    <phoneticPr fontId="1" type="noConversion"/>
  </si>
  <si>
    <t>午餐</t>
    <phoneticPr fontId="1" type="noConversion"/>
  </si>
  <si>
    <t>宴会厅低消</t>
    <phoneticPr fontId="1" type="noConversion"/>
  </si>
  <si>
    <t>大堂吧</t>
    <phoneticPr fontId="1" type="noConversion"/>
  </si>
  <si>
    <t>采摘</t>
    <phoneticPr fontId="1" type="noConversion"/>
  </si>
  <si>
    <t>晚宴-鲜榨果汁</t>
    <phoneticPr fontId="1" type="noConversion"/>
  </si>
  <si>
    <t>午餐-鲜榨果汁</t>
    <phoneticPr fontId="1" type="noConversion"/>
  </si>
  <si>
    <t>扎</t>
    <phoneticPr fontId="1" type="noConversion"/>
  </si>
  <si>
    <t>SPA</t>
    <phoneticPr fontId="1" type="noConversion"/>
  </si>
  <si>
    <t>温泉</t>
    <phoneticPr fontId="1" type="noConversion"/>
  </si>
  <si>
    <t>大交通</t>
    <phoneticPr fontId="1" type="noConversion"/>
  </si>
  <si>
    <t>航班</t>
    <phoneticPr fontId="1" type="noConversion"/>
  </si>
  <si>
    <t>何广远</t>
    <phoneticPr fontId="1" type="noConversion"/>
  </si>
  <si>
    <t>去程：11月1日 CZ3100  广州-北京</t>
    <phoneticPr fontId="1" type="noConversion"/>
  </si>
  <si>
    <t xml:space="preserve">改签11月2日 CZ3122 </t>
    <phoneticPr fontId="1" type="noConversion"/>
  </si>
  <si>
    <t>返程：11月2日 CZ3103 北京-广州</t>
    <phoneticPr fontId="1" type="noConversion"/>
  </si>
  <si>
    <t>阳澄湖费尔蒙酒店</t>
    <phoneticPr fontId="1" type="noConversion"/>
  </si>
  <si>
    <t>21人</t>
    <phoneticPr fontId="1" type="noConversion"/>
  </si>
  <si>
    <t>肖静</t>
    <phoneticPr fontId="1" type="noConversion"/>
  </si>
  <si>
    <t>去程：11月1日 深圳-上海 MU5334</t>
    <phoneticPr fontId="1" type="noConversion"/>
  </si>
  <si>
    <t>黄鹏峰、刘妍、肖静</t>
    <phoneticPr fontId="1" type="noConversion"/>
  </si>
  <si>
    <t xml:space="preserve">返程：11月2日 上海-深圳  CZ3832 </t>
    <phoneticPr fontId="1" type="noConversion"/>
  </si>
  <si>
    <t>廖健微</t>
    <phoneticPr fontId="1" type="noConversion"/>
  </si>
  <si>
    <t>去程：11月1日 广州-上海 CZ397</t>
    <phoneticPr fontId="1" type="noConversion"/>
  </si>
  <si>
    <t>杨林</t>
    <phoneticPr fontId="1" type="noConversion"/>
  </si>
  <si>
    <t>高铁：一等座</t>
    <phoneticPr fontId="1" type="noConversion"/>
  </si>
  <si>
    <t>黄鹏峰、刘妍</t>
    <phoneticPr fontId="1" type="noConversion"/>
  </si>
  <si>
    <t>11月1日 杭州-上海G7506</t>
    <phoneticPr fontId="1" type="noConversion"/>
  </si>
  <si>
    <t>湖景房</t>
    <phoneticPr fontId="1" type="noConversion"/>
  </si>
  <si>
    <t>会议设施：投影设备</t>
    <phoneticPr fontId="1" type="noConversion"/>
  </si>
  <si>
    <t>11月1日-午餐</t>
    <phoneticPr fontId="1" type="noConversion"/>
  </si>
  <si>
    <t>散点</t>
    <phoneticPr fontId="1" type="noConversion"/>
  </si>
  <si>
    <t>11月1日-欢迎晚宴</t>
    <phoneticPr fontId="1" type="noConversion"/>
  </si>
  <si>
    <t>11月1日晚宴</t>
    <phoneticPr fontId="1" type="noConversion"/>
  </si>
  <si>
    <t>大闸蟹</t>
    <phoneticPr fontId="1" type="noConversion"/>
  </si>
  <si>
    <t>人</t>
    <phoneticPr fontId="1" type="noConversion"/>
  </si>
  <si>
    <t>项</t>
    <phoneticPr fontId="1" type="noConversion"/>
  </si>
  <si>
    <t>酒水</t>
  </si>
  <si>
    <t>11月1日大堂吧</t>
    <phoneticPr fontId="1" type="noConversion"/>
  </si>
  <si>
    <t>11月2日-自助午餐</t>
    <phoneticPr fontId="1" type="noConversion"/>
  </si>
  <si>
    <t>11月2日-午餐</t>
    <phoneticPr fontId="1" type="noConversion"/>
  </si>
  <si>
    <t>大闸蟹礼盒</t>
    <phoneticPr fontId="1" type="noConversion"/>
  </si>
  <si>
    <t>大闸蟹礼券</t>
    <phoneticPr fontId="1" type="noConversion"/>
  </si>
  <si>
    <t>房间欢迎物料</t>
    <phoneticPr fontId="1" type="noConversion"/>
  </si>
  <si>
    <t>欢迎水果</t>
  </si>
  <si>
    <t>房卡套开模费</t>
    <phoneticPr fontId="1" type="noConversion"/>
  </si>
  <si>
    <t>华北、华东</t>
    <phoneticPr fontId="1" type="noConversion"/>
  </si>
  <si>
    <t>会场物料</t>
    <phoneticPr fontId="1" type="noConversion"/>
  </si>
  <si>
    <t>门型展架</t>
    <phoneticPr fontId="1" type="noConversion"/>
  </si>
  <si>
    <t>晚宴装饰道具</t>
    <phoneticPr fontId="1" type="noConversion"/>
  </si>
  <si>
    <t>车辆物料</t>
    <phoneticPr fontId="1" type="noConversion"/>
  </si>
  <si>
    <t>蟹八件</t>
    <phoneticPr fontId="1" type="noConversion"/>
  </si>
  <si>
    <t>帕萨特</t>
    <phoneticPr fontId="1" type="noConversion"/>
  </si>
  <si>
    <t>大巴</t>
    <phoneticPr fontId="1" type="noConversion"/>
  </si>
  <si>
    <t>与会人员：往返大交通</t>
    <phoneticPr fontId="1" type="noConversion"/>
  </si>
  <si>
    <t>与会人员：住宿</t>
    <phoneticPr fontId="1" type="noConversion"/>
  </si>
  <si>
    <t>间</t>
    <phoneticPr fontId="1" type="noConversion"/>
  </si>
  <si>
    <t>晚</t>
    <phoneticPr fontId="1" type="noConversion"/>
  </si>
  <si>
    <t>H5邀请函</t>
    <phoneticPr fontId="1" type="noConversion"/>
  </si>
  <si>
    <t>客户物料邮寄</t>
    <phoneticPr fontId="1" type="noConversion"/>
  </si>
  <si>
    <t>2019年10月25日</t>
    <phoneticPr fontId="1" type="noConversion"/>
  </si>
  <si>
    <t>广州四季酒店玛瑙厅3&amp;4</t>
    <phoneticPr fontId="1" type="noConversion"/>
  </si>
  <si>
    <t>100人</t>
    <phoneticPr fontId="1" type="noConversion"/>
  </si>
  <si>
    <t>会议设施：场地LED</t>
    <phoneticPr fontId="1" type="noConversion"/>
  </si>
  <si>
    <t>华南用餐（佰鲜汇）</t>
    <phoneticPr fontId="1" type="noConversion"/>
  </si>
  <si>
    <t>10月25日晚宴</t>
    <phoneticPr fontId="1" type="noConversion"/>
  </si>
  <si>
    <t>搭建</t>
    <phoneticPr fontId="1" type="noConversion"/>
  </si>
  <si>
    <t>背景板</t>
    <phoneticPr fontId="1" type="noConversion"/>
  </si>
  <si>
    <t>舞台找平板</t>
    <phoneticPr fontId="1" type="noConversion"/>
  </si>
  <si>
    <t>平</t>
    <phoneticPr fontId="1" type="noConversion"/>
  </si>
  <si>
    <t>项</t>
    <phoneticPr fontId="1" type="noConversion"/>
  </si>
  <si>
    <t>舞台地毯</t>
    <phoneticPr fontId="1" type="noConversion"/>
  </si>
  <si>
    <t>搭建人工</t>
    <phoneticPr fontId="1" type="noConversion"/>
  </si>
  <si>
    <t>搭建运费</t>
    <phoneticPr fontId="1" type="noConversion"/>
  </si>
  <si>
    <t>日程页</t>
    <phoneticPr fontId="1" type="noConversion"/>
  </si>
  <si>
    <t>签到桌花</t>
    <phoneticPr fontId="1" type="noConversion"/>
  </si>
  <si>
    <t>讲台花</t>
    <phoneticPr fontId="1" type="noConversion"/>
  </si>
  <si>
    <t>人员</t>
    <phoneticPr fontId="1" type="noConversion"/>
  </si>
  <si>
    <t>摄影师</t>
    <phoneticPr fontId="1" type="noConversion"/>
  </si>
  <si>
    <t>图片直播</t>
    <phoneticPr fontId="1" type="noConversion"/>
  </si>
  <si>
    <t>去程：CZ3166 北京-广州
返程：HU7810 广州-北京</t>
    <phoneticPr fontId="1" type="noConversion"/>
  </si>
  <si>
    <t>项目</t>
    <phoneticPr fontId="1" type="noConversion"/>
  </si>
  <si>
    <t>金额</t>
    <phoneticPr fontId="1" type="noConversion"/>
  </si>
  <si>
    <t>序号</t>
    <phoneticPr fontId="1" type="noConversion"/>
  </si>
  <si>
    <t>合计</t>
    <phoneticPr fontId="1" type="noConversion"/>
  </si>
  <si>
    <t>服务费</t>
    <phoneticPr fontId="1" type="noConversion"/>
  </si>
  <si>
    <t>税费</t>
    <phoneticPr fontId="1" type="noConversion"/>
  </si>
  <si>
    <t>费用合计</t>
    <phoneticPr fontId="1" type="noConversion"/>
  </si>
  <si>
    <t>华北费用合计</t>
    <phoneticPr fontId="1" type="noConversion"/>
  </si>
  <si>
    <t>华东费用合计</t>
    <phoneticPr fontId="1" type="noConversion"/>
  </si>
  <si>
    <t>华南费用合计</t>
    <phoneticPr fontId="1" type="noConversion"/>
  </si>
  <si>
    <t>汽车之家内部</t>
    <phoneticPr fontId="1" type="noConversion"/>
  </si>
  <si>
    <t>给客户打车</t>
    <phoneticPr fontId="1" type="noConversion"/>
  </si>
  <si>
    <t>项</t>
    <phoneticPr fontId="1" type="noConversion"/>
  </si>
  <si>
    <t>酒店-昆山站；酒店-上海虹桥机场</t>
    <phoneticPr fontId="1" type="noConversion"/>
  </si>
  <si>
    <t>渠道周年庆</t>
    <phoneticPr fontId="1" type="noConversion"/>
  </si>
  <si>
    <t>橙子费用</t>
    <phoneticPr fontId="1" type="noConversion"/>
  </si>
  <si>
    <t>东京湾大仓酒店</t>
    <phoneticPr fontId="1" type="noConversion"/>
  </si>
  <si>
    <t>距离羽田机场25.8公里（半小时车程）</t>
    <phoneticPr fontId="1" type="noConversion"/>
  </si>
  <si>
    <t>距离商区中心750米</t>
    <phoneticPr fontId="1" type="noConversion"/>
  </si>
  <si>
    <t>东京湾希尔顿酒店</t>
    <phoneticPr fontId="1" type="noConversion"/>
  </si>
  <si>
    <t>距离羽田机场24.7公里（半小时车程）</t>
    <phoneticPr fontId="1" type="noConversion"/>
  </si>
  <si>
    <t>酒店巴士可以免费在迪士尼园区穿行</t>
    <phoneticPr fontId="1" type="noConversion"/>
  </si>
  <si>
    <t>酒店名称</t>
    <phoneticPr fontId="1" type="noConversion"/>
  </si>
  <si>
    <t>价位</t>
    <phoneticPr fontId="1" type="noConversion"/>
  </si>
  <si>
    <t>2000左右</t>
    <phoneticPr fontId="1" type="noConversion"/>
  </si>
  <si>
    <t>机场距离</t>
    <phoneticPr fontId="1" type="noConversion"/>
  </si>
  <si>
    <t>迪士尼距离</t>
    <phoneticPr fontId="1" type="noConversion"/>
  </si>
  <si>
    <t>商业区距离</t>
    <phoneticPr fontId="1" type="noConversion"/>
  </si>
  <si>
    <t>距离商区中心1.3公里</t>
    <phoneticPr fontId="1" type="noConversion"/>
  </si>
  <si>
    <t>距离迪士尼地铁一站地（打车约950日元）</t>
    <phoneticPr fontId="1" type="noConversion"/>
  </si>
  <si>
    <t>东京银座凯悦酒店</t>
    <phoneticPr fontId="1" type="noConversion"/>
  </si>
  <si>
    <t>市中心步行350米</t>
    <phoneticPr fontId="1" type="noConversion"/>
  </si>
  <si>
    <t>打车约40分钟，地铁16分钟</t>
    <phoneticPr fontId="1" type="noConversion"/>
  </si>
  <si>
    <t>位置</t>
    <phoneticPr fontId="1" type="noConversion"/>
  </si>
  <si>
    <t>迪士尼附近</t>
    <phoneticPr fontId="1" type="noConversion"/>
  </si>
  <si>
    <t>东京银座</t>
    <phoneticPr fontId="1" type="noConversion"/>
  </si>
  <si>
    <t>距离羽田机场16公里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</si>
</sst>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b/>
      <sz val="9"/>
      <color rgb="FF000000"/>
      <name val="华文细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1"/>
      <color indexed="8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8" fontId="3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ill="1" applyAlignment="1"/>
    <xf numFmtId="0" fontId="7" fillId="0" borderId="1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8" fontId="0" fillId="0" borderId="0" xfId="0" applyNumberFormat="1" applyAlignment="1"/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left" vertical="center" wrapText="1"/>
    </xf>
    <xf numFmtId="9" fontId="0" fillId="0" borderId="0" xfId="0" applyNumberFormat="1" applyAlignment="1"/>
    <xf numFmtId="178" fontId="0" fillId="0" borderId="0" xfId="0" applyNumberFormat="1" applyAlignment="1"/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49" fontId="3" fillId="0" borderId="0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E529-5BC2-4357-B0D7-E1DC1BEB796A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EE11-88FD-4D9E-80B1-7DBBFD305790}">
  <dimension ref="B2:H10"/>
  <sheetViews>
    <sheetView tabSelected="1" topLeftCell="B1" workbookViewId="0">
      <selection activeCell="G6" sqref="G6"/>
    </sheetView>
  </sheetViews>
  <sheetFormatPr defaultColWidth="8.625" defaultRowHeight="17.25" x14ac:dyDescent="0.2"/>
  <cols>
    <col min="1" max="1" width="2.625" style="59" customWidth="1"/>
    <col min="2" max="2" width="15.875" style="62" customWidth="1"/>
    <col min="3" max="3" width="20.125" style="62" customWidth="1"/>
    <col min="4" max="4" width="21.125" style="62" customWidth="1"/>
    <col min="5" max="5" width="8.625" style="59"/>
    <col min="6" max="6" width="10.75" style="59" bestFit="1" customWidth="1"/>
    <col min="7" max="7" width="13.125" style="59" customWidth="1"/>
    <col min="8" max="8" width="13.875" style="59" customWidth="1"/>
    <col min="9" max="16384" width="8.625" style="59"/>
  </cols>
  <sheetData>
    <row r="2" spans="2:8" ht="24" customHeight="1" x14ac:dyDescent="0.2">
      <c r="B2" s="65" t="s">
        <v>214</v>
      </c>
      <c r="C2" s="65" t="s">
        <v>212</v>
      </c>
      <c r="D2" s="65" t="s">
        <v>213</v>
      </c>
    </row>
    <row r="3" spans="2:8" ht="24" customHeight="1" x14ac:dyDescent="0.2">
      <c r="B3" s="60">
        <v>1</v>
      </c>
      <c r="C3" s="60" t="s">
        <v>219</v>
      </c>
      <c r="D3" s="63">
        <f>'执行报价-华北'!I43</f>
        <v>231927</v>
      </c>
    </row>
    <row r="4" spans="2:8" ht="24" customHeight="1" x14ac:dyDescent="0.2">
      <c r="B4" s="60">
        <v>2</v>
      </c>
      <c r="C4" s="60" t="s">
        <v>220</v>
      </c>
      <c r="D4" s="63">
        <f>'执行报价-华东'!I49</f>
        <v>254601.44</v>
      </c>
    </row>
    <row r="5" spans="2:8" ht="24" customHeight="1" x14ac:dyDescent="0.2">
      <c r="B5" s="60">
        <v>3</v>
      </c>
      <c r="C5" s="60" t="s">
        <v>221</v>
      </c>
      <c r="D5" s="63">
        <f>'执行报价-华南'!I31</f>
        <v>244135</v>
      </c>
    </row>
    <row r="6" spans="2:8" ht="24" customHeight="1" x14ac:dyDescent="0.2">
      <c r="B6" s="81" t="s">
        <v>215</v>
      </c>
      <c r="C6" s="81"/>
      <c r="D6" s="63">
        <f>SUM(D3:D5)</f>
        <v>730663.44</v>
      </c>
      <c r="E6" s="74"/>
      <c r="H6" s="75"/>
    </row>
    <row r="7" spans="2:8" ht="24" customHeight="1" x14ac:dyDescent="0.2">
      <c r="B7" s="73">
        <v>4</v>
      </c>
      <c r="C7" s="73" t="s">
        <v>226</v>
      </c>
      <c r="D7" s="63">
        <v>48000</v>
      </c>
    </row>
    <row r="8" spans="2:8" ht="24" customHeight="1" x14ac:dyDescent="0.2">
      <c r="B8" s="60" t="s">
        <v>216</v>
      </c>
      <c r="C8" s="61">
        <v>0.1</v>
      </c>
      <c r="D8" s="63">
        <f>D6*C8</f>
        <v>73066.343999999997</v>
      </c>
    </row>
    <row r="9" spans="2:8" ht="24" customHeight="1" x14ac:dyDescent="0.2">
      <c r="B9" s="60" t="s">
        <v>217</v>
      </c>
      <c r="C9" s="61">
        <v>0.06</v>
      </c>
      <c r="D9" s="63">
        <f>(D6+D8)*C9</f>
        <v>48223.787039999996</v>
      </c>
    </row>
    <row r="10" spans="2:8" ht="24" customHeight="1" x14ac:dyDescent="0.2">
      <c r="B10" s="81" t="s">
        <v>218</v>
      </c>
      <c r="C10" s="81"/>
      <c r="D10" s="64">
        <f>SUM(D6:D9)</f>
        <v>899953.57103999995</v>
      </c>
    </row>
  </sheetData>
  <mergeCells count="2">
    <mergeCell ref="B6:C6"/>
    <mergeCell ref="B10:C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2684-02F8-414D-B30E-075FD5A39C79}">
  <dimension ref="A1:J46"/>
  <sheetViews>
    <sheetView zoomScaleNormal="100" workbookViewId="0">
      <selection activeCell="I35" sqref="I35"/>
    </sheetView>
  </sheetViews>
  <sheetFormatPr defaultColWidth="8.625" defaultRowHeight="14.25" x14ac:dyDescent="0.2"/>
  <cols>
    <col min="1" max="1" width="15.875" style="1" bestFit="1" customWidth="1"/>
    <col min="2" max="2" width="19.125" style="1" customWidth="1"/>
    <col min="3" max="3" width="20.625" style="1" bestFit="1" customWidth="1"/>
    <col min="4" max="7" width="4.125" style="1" bestFit="1" customWidth="1"/>
    <col min="8" max="9" width="14.375" style="1" customWidth="1"/>
    <col min="10" max="10" width="26.25" style="1" customWidth="1"/>
    <col min="11" max="16384" width="8.625" style="1"/>
  </cols>
  <sheetData>
    <row r="1" spans="1:10" ht="21" x14ac:dyDescent="0.2">
      <c r="A1" s="96" t="s">
        <v>95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29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98"/>
    </row>
    <row r="3" spans="1:10" x14ac:dyDescent="0.2">
      <c r="A3" s="29" t="s">
        <v>3</v>
      </c>
      <c r="B3" s="99" t="s">
        <v>96</v>
      </c>
      <c r="C3" s="99"/>
      <c r="D3" s="99"/>
      <c r="E3" s="99"/>
      <c r="F3" s="99"/>
      <c r="G3" s="99"/>
      <c r="H3" s="99"/>
      <c r="I3" s="99"/>
      <c r="J3" s="99"/>
    </row>
    <row r="4" spans="1:10" x14ac:dyDescent="0.2">
      <c r="A4" s="29" t="s">
        <v>4</v>
      </c>
      <c r="B4" s="100" t="s">
        <v>97</v>
      </c>
      <c r="C4" s="100"/>
      <c r="D4" s="100"/>
      <c r="E4" s="100"/>
      <c r="F4" s="100"/>
      <c r="G4" s="100"/>
      <c r="H4" s="100"/>
      <c r="I4" s="100"/>
      <c r="J4" s="100"/>
    </row>
    <row r="5" spans="1:10" x14ac:dyDescent="0.2">
      <c r="A5" s="29" t="s">
        <v>5</v>
      </c>
      <c r="B5" s="98" t="s">
        <v>98</v>
      </c>
      <c r="C5" s="98"/>
      <c r="D5" s="98"/>
      <c r="E5" s="98"/>
      <c r="F5" s="98"/>
      <c r="G5" s="98"/>
      <c r="H5" s="98"/>
      <c r="I5" s="98"/>
      <c r="J5" s="98"/>
    </row>
    <row r="6" spans="1:10" x14ac:dyDescent="0.2">
      <c r="A6" s="29" t="s">
        <v>6</v>
      </c>
      <c r="B6" s="101" t="s">
        <v>126</v>
      </c>
      <c r="C6" s="101"/>
      <c r="D6" s="101"/>
      <c r="E6" s="101"/>
      <c r="F6" s="101"/>
      <c r="G6" s="101"/>
      <c r="H6" s="101"/>
      <c r="I6" s="101"/>
      <c r="J6" s="101"/>
    </row>
    <row r="7" spans="1:10" x14ac:dyDescent="0.2">
      <c r="A7" s="97" t="s">
        <v>7</v>
      </c>
      <c r="B7" s="97"/>
      <c r="C7" s="97" t="s">
        <v>8</v>
      </c>
      <c r="D7" s="97" t="s">
        <v>9</v>
      </c>
      <c r="E7" s="97"/>
      <c r="F7" s="97"/>
      <c r="G7" s="97"/>
      <c r="H7" s="97" t="s">
        <v>10</v>
      </c>
      <c r="I7" s="97"/>
      <c r="J7" s="97" t="s">
        <v>11</v>
      </c>
    </row>
    <row r="8" spans="1:10" x14ac:dyDescent="0.2">
      <c r="A8" s="97"/>
      <c r="B8" s="97"/>
      <c r="C8" s="97"/>
      <c r="D8" s="28" t="s">
        <v>12</v>
      </c>
      <c r="E8" s="28" t="s">
        <v>13</v>
      </c>
      <c r="F8" s="28" t="s">
        <v>12</v>
      </c>
      <c r="G8" s="28" t="s">
        <v>13</v>
      </c>
      <c r="H8" s="28" t="s">
        <v>14</v>
      </c>
      <c r="I8" s="28" t="s">
        <v>15</v>
      </c>
      <c r="J8" s="97"/>
    </row>
    <row r="9" spans="1:10" s="30" customFormat="1" ht="20.100000000000001" customHeight="1" x14ac:dyDescent="0.2">
      <c r="A9" s="82" t="s">
        <v>141</v>
      </c>
      <c r="B9" s="85" t="s">
        <v>142</v>
      </c>
      <c r="C9" s="42" t="s">
        <v>143</v>
      </c>
      <c r="D9" s="22">
        <v>1</v>
      </c>
      <c r="E9" s="9" t="s">
        <v>0</v>
      </c>
      <c r="F9" s="8">
        <v>1</v>
      </c>
      <c r="G9" s="9" t="s">
        <v>70</v>
      </c>
      <c r="H9" s="14">
        <v>1925</v>
      </c>
      <c r="I9" s="11">
        <f>D9*F9*H9</f>
        <v>1925</v>
      </c>
      <c r="J9" s="7" t="s">
        <v>144</v>
      </c>
    </row>
    <row r="10" spans="1:10" s="30" customFormat="1" ht="20.100000000000001" customHeight="1" x14ac:dyDescent="0.2">
      <c r="A10" s="83"/>
      <c r="B10" s="86"/>
      <c r="C10" s="42" t="s">
        <v>143</v>
      </c>
      <c r="D10" s="22">
        <v>1</v>
      </c>
      <c r="E10" s="9" t="s">
        <v>0</v>
      </c>
      <c r="F10" s="8">
        <v>1</v>
      </c>
      <c r="G10" s="9" t="s">
        <v>70</v>
      </c>
      <c r="H10" s="14">
        <v>2005</v>
      </c>
      <c r="I10" s="11">
        <f t="shared" ref="I10:I42" si="0">D10*F10*H10</f>
        <v>2005</v>
      </c>
      <c r="J10" s="7" t="s">
        <v>146</v>
      </c>
    </row>
    <row r="11" spans="1:10" s="30" customFormat="1" ht="20.100000000000001" customHeight="1" x14ac:dyDescent="0.2">
      <c r="A11" s="84"/>
      <c r="B11" s="87"/>
      <c r="C11" s="42" t="s">
        <v>143</v>
      </c>
      <c r="D11" s="22">
        <v>1</v>
      </c>
      <c r="E11" s="9" t="s">
        <v>0</v>
      </c>
      <c r="F11" s="8">
        <v>1</v>
      </c>
      <c r="G11" s="9" t="s">
        <v>70</v>
      </c>
      <c r="H11" s="14">
        <v>817</v>
      </c>
      <c r="I11" s="11">
        <f t="shared" si="0"/>
        <v>817</v>
      </c>
      <c r="J11" s="7" t="s">
        <v>145</v>
      </c>
    </row>
    <row r="12" spans="1:10" s="30" customFormat="1" ht="20.100000000000001" customHeight="1" x14ac:dyDescent="0.2">
      <c r="A12" s="93" t="s">
        <v>84</v>
      </c>
      <c r="B12" s="42" t="s">
        <v>28</v>
      </c>
      <c r="C12" s="42" t="s">
        <v>100</v>
      </c>
      <c r="D12" s="42">
        <v>24</v>
      </c>
      <c r="E12" s="9" t="s">
        <v>39</v>
      </c>
      <c r="F12" s="8">
        <v>1</v>
      </c>
      <c r="G12" s="9" t="s">
        <v>40</v>
      </c>
      <c r="H12" s="12">
        <v>1850</v>
      </c>
      <c r="I12" s="11">
        <f t="shared" si="0"/>
        <v>44400</v>
      </c>
      <c r="J12" s="42"/>
    </row>
    <row r="13" spans="1:10" s="30" customFormat="1" ht="20.100000000000001" customHeight="1" x14ac:dyDescent="0.2">
      <c r="A13" s="94"/>
      <c r="B13" s="85" t="s">
        <v>101</v>
      </c>
      <c r="C13" s="42" t="s">
        <v>102</v>
      </c>
      <c r="D13" s="42">
        <v>1</v>
      </c>
      <c r="E13" s="9" t="s">
        <v>17</v>
      </c>
      <c r="F13" s="8">
        <v>1</v>
      </c>
      <c r="G13" s="9" t="s">
        <v>17</v>
      </c>
      <c r="H13" s="12">
        <v>23000</v>
      </c>
      <c r="I13" s="11">
        <f t="shared" si="0"/>
        <v>23000</v>
      </c>
      <c r="J13" s="31" t="s">
        <v>133</v>
      </c>
    </row>
    <row r="14" spans="1:10" s="30" customFormat="1" ht="20.100000000000001" customHeight="1" x14ac:dyDescent="0.2">
      <c r="A14" s="94"/>
      <c r="B14" s="86"/>
      <c r="C14" s="42" t="s">
        <v>136</v>
      </c>
      <c r="D14" s="42">
        <v>13</v>
      </c>
      <c r="E14" s="9" t="s">
        <v>138</v>
      </c>
      <c r="F14" s="8">
        <v>1</v>
      </c>
      <c r="G14" s="9" t="s">
        <v>17</v>
      </c>
      <c r="H14" s="12">
        <v>218</v>
      </c>
      <c r="I14" s="11">
        <f t="shared" si="0"/>
        <v>2834</v>
      </c>
      <c r="J14" s="31"/>
    </row>
    <row r="15" spans="1:10" s="30" customFormat="1" ht="20.100000000000001" customHeight="1" x14ac:dyDescent="0.2">
      <c r="A15" s="94"/>
      <c r="B15" s="86"/>
      <c r="C15" s="42" t="s">
        <v>132</v>
      </c>
      <c r="D15" s="42">
        <v>3</v>
      </c>
      <c r="E15" s="9" t="s">
        <v>103</v>
      </c>
      <c r="F15" s="8">
        <v>1</v>
      </c>
      <c r="G15" s="9" t="s">
        <v>49</v>
      </c>
      <c r="H15" s="12">
        <v>3888</v>
      </c>
      <c r="I15" s="11">
        <f t="shared" si="0"/>
        <v>11664</v>
      </c>
      <c r="J15" s="31"/>
    </row>
    <row r="16" spans="1:10" s="30" customFormat="1" ht="20.100000000000001" customHeight="1" x14ac:dyDescent="0.2">
      <c r="A16" s="94"/>
      <c r="B16" s="87"/>
      <c r="C16" s="42" t="s">
        <v>137</v>
      </c>
      <c r="D16" s="42">
        <v>8</v>
      </c>
      <c r="E16" s="9" t="s">
        <v>138</v>
      </c>
      <c r="F16" s="8">
        <v>1</v>
      </c>
      <c r="G16" s="9" t="s">
        <v>17</v>
      </c>
      <c r="H16" s="12">
        <v>218</v>
      </c>
      <c r="I16" s="11">
        <f t="shared" si="0"/>
        <v>1744</v>
      </c>
      <c r="J16" s="31"/>
    </row>
    <row r="17" spans="1:10" ht="20.100000000000001" customHeight="1" x14ac:dyDescent="0.2">
      <c r="A17" s="94"/>
      <c r="B17" s="88" t="s">
        <v>16</v>
      </c>
      <c r="C17" s="37" t="s">
        <v>29</v>
      </c>
      <c r="D17" s="20">
        <v>1</v>
      </c>
      <c r="E17" s="9" t="s">
        <v>60</v>
      </c>
      <c r="F17" s="8">
        <v>1</v>
      </c>
      <c r="G17" s="9" t="s">
        <v>17</v>
      </c>
      <c r="H17" s="12">
        <v>39000</v>
      </c>
      <c r="I17" s="11">
        <f t="shared" si="0"/>
        <v>39000</v>
      </c>
      <c r="J17" s="7" t="s">
        <v>106</v>
      </c>
    </row>
    <row r="18" spans="1:10" ht="20.100000000000001" customHeight="1" x14ac:dyDescent="0.2">
      <c r="A18" s="94"/>
      <c r="B18" s="88"/>
      <c r="C18" s="37" t="s">
        <v>31</v>
      </c>
      <c r="D18" s="20">
        <v>30</v>
      </c>
      <c r="E18" s="9" t="s">
        <v>0</v>
      </c>
      <c r="F18" s="8">
        <v>1</v>
      </c>
      <c r="G18" s="9" t="s">
        <v>17</v>
      </c>
      <c r="H18" s="12">
        <v>98</v>
      </c>
      <c r="I18" s="11">
        <f t="shared" si="0"/>
        <v>2940</v>
      </c>
      <c r="J18" s="7"/>
    </row>
    <row r="19" spans="1:10" ht="20.100000000000001" customHeight="1" x14ac:dyDescent="0.2">
      <c r="A19" s="94"/>
      <c r="B19" s="42" t="s">
        <v>134</v>
      </c>
      <c r="C19" s="37"/>
      <c r="D19" s="20">
        <v>1</v>
      </c>
      <c r="E19" s="9" t="s">
        <v>17</v>
      </c>
      <c r="F19" s="8">
        <v>1</v>
      </c>
      <c r="G19" s="9" t="s">
        <v>17</v>
      </c>
      <c r="H19" s="12">
        <v>1258</v>
      </c>
      <c r="I19" s="11">
        <f t="shared" si="0"/>
        <v>1258</v>
      </c>
      <c r="J19" s="7"/>
    </row>
    <row r="20" spans="1:10" ht="20.100000000000001" customHeight="1" x14ac:dyDescent="0.2">
      <c r="A20" s="94"/>
      <c r="B20" s="42" t="s">
        <v>139</v>
      </c>
      <c r="C20" s="37"/>
      <c r="D20" s="20">
        <v>1</v>
      </c>
      <c r="E20" s="9" t="s">
        <v>17</v>
      </c>
      <c r="F20" s="8">
        <v>1</v>
      </c>
      <c r="G20" s="9" t="s">
        <v>17</v>
      </c>
      <c r="H20" s="12">
        <v>17125</v>
      </c>
      <c r="I20" s="11">
        <f t="shared" si="0"/>
        <v>17125</v>
      </c>
      <c r="J20" s="7"/>
    </row>
    <row r="21" spans="1:10" ht="20.100000000000001" customHeight="1" x14ac:dyDescent="0.2">
      <c r="A21" s="95"/>
      <c r="B21" s="42" t="s">
        <v>140</v>
      </c>
      <c r="C21" s="37"/>
      <c r="D21" s="20">
        <v>18</v>
      </c>
      <c r="E21" s="9" t="s">
        <v>0</v>
      </c>
      <c r="F21" s="8">
        <v>1</v>
      </c>
      <c r="G21" s="9" t="s">
        <v>17</v>
      </c>
      <c r="H21" s="12">
        <v>268</v>
      </c>
      <c r="I21" s="11">
        <f t="shared" si="0"/>
        <v>4824</v>
      </c>
      <c r="J21" s="7"/>
    </row>
    <row r="22" spans="1:10" ht="20.100000000000001" customHeight="1" x14ac:dyDescent="0.2">
      <c r="A22" s="39" t="s">
        <v>131</v>
      </c>
      <c r="B22" s="42" t="s">
        <v>104</v>
      </c>
      <c r="C22" s="42" t="s">
        <v>105</v>
      </c>
      <c r="D22" s="20">
        <v>1</v>
      </c>
      <c r="E22" s="9" t="s">
        <v>54</v>
      </c>
      <c r="F22" s="8">
        <v>1</v>
      </c>
      <c r="G22" s="9" t="s">
        <v>21</v>
      </c>
      <c r="H22" s="12">
        <v>6500</v>
      </c>
      <c r="I22" s="11">
        <f t="shared" si="0"/>
        <v>6500</v>
      </c>
      <c r="J22" s="7" t="s">
        <v>121</v>
      </c>
    </row>
    <row r="23" spans="1:10" ht="20.100000000000001" customHeight="1" x14ac:dyDescent="0.2">
      <c r="A23" s="35" t="s">
        <v>107</v>
      </c>
      <c r="B23" s="36" t="s">
        <v>135</v>
      </c>
      <c r="C23" s="36"/>
      <c r="D23" s="20">
        <v>1</v>
      </c>
      <c r="E23" s="9" t="s">
        <v>17</v>
      </c>
      <c r="F23" s="8">
        <v>1</v>
      </c>
      <c r="G23" s="9" t="s">
        <v>17</v>
      </c>
      <c r="H23" s="12">
        <v>5500</v>
      </c>
      <c r="I23" s="11">
        <f t="shared" si="0"/>
        <v>5500</v>
      </c>
      <c r="J23" s="7"/>
    </row>
    <row r="24" spans="1:10" ht="20.100000000000001" customHeight="1" x14ac:dyDescent="0.2">
      <c r="A24" s="93" t="s">
        <v>37</v>
      </c>
      <c r="B24" s="42" t="s">
        <v>113</v>
      </c>
      <c r="C24" s="37"/>
      <c r="D24" s="21">
        <v>1</v>
      </c>
      <c r="E24" s="9" t="s">
        <v>17</v>
      </c>
      <c r="F24" s="8">
        <v>1</v>
      </c>
      <c r="G24" s="9" t="s">
        <v>17</v>
      </c>
      <c r="H24" s="12">
        <v>3000</v>
      </c>
      <c r="I24" s="11">
        <f t="shared" si="0"/>
        <v>3000</v>
      </c>
      <c r="J24" s="7"/>
    </row>
    <row r="25" spans="1:10" ht="20.100000000000001" customHeight="1" x14ac:dyDescent="0.2">
      <c r="A25" s="94"/>
      <c r="B25" s="42" t="s">
        <v>109</v>
      </c>
      <c r="C25" s="37" t="s">
        <v>110</v>
      </c>
      <c r="D25" s="20">
        <v>1</v>
      </c>
      <c r="E25" s="9" t="s">
        <v>17</v>
      </c>
      <c r="F25" s="8">
        <v>1</v>
      </c>
      <c r="G25" s="9" t="s">
        <v>60</v>
      </c>
      <c r="H25" s="12">
        <v>3000</v>
      </c>
      <c r="I25" s="11">
        <f t="shared" si="0"/>
        <v>3000</v>
      </c>
      <c r="J25" s="7"/>
    </row>
    <row r="26" spans="1:10" ht="20.100000000000001" customHeight="1" x14ac:dyDescent="0.2">
      <c r="A26" s="94"/>
      <c r="B26" s="42" t="s">
        <v>115</v>
      </c>
      <c r="C26" s="37"/>
      <c r="D26" s="20">
        <v>32</v>
      </c>
      <c r="E26" s="9" t="s">
        <v>111</v>
      </c>
      <c r="F26" s="8">
        <v>1</v>
      </c>
      <c r="G26" s="9" t="s">
        <v>17</v>
      </c>
      <c r="H26" s="12">
        <v>20</v>
      </c>
      <c r="I26" s="11">
        <f t="shared" si="0"/>
        <v>640</v>
      </c>
      <c r="J26" s="7" t="s">
        <v>116</v>
      </c>
    </row>
    <row r="27" spans="1:10" ht="20.100000000000001" customHeight="1" x14ac:dyDescent="0.2">
      <c r="A27" s="94"/>
      <c r="B27" s="42" t="s">
        <v>117</v>
      </c>
      <c r="C27" s="37"/>
      <c r="D27" s="20">
        <v>32</v>
      </c>
      <c r="E27" s="9" t="s">
        <v>111</v>
      </c>
      <c r="F27" s="8">
        <v>1</v>
      </c>
      <c r="G27" s="9" t="s">
        <v>17</v>
      </c>
      <c r="H27" s="12">
        <v>20</v>
      </c>
      <c r="I27" s="11">
        <f t="shared" si="0"/>
        <v>640</v>
      </c>
      <c r="J27" s="7" t="s">
        <v>116</v>
      </c>
    </row>
    <row r="28" spans="1:10" ht="20.100000000000001" customHeight="1" x14ac:dyDescent="0.2">
      <c r="A28" s="94"/>
      <c r="B28" s="42" t="s">
        <v>91</v>
      </c>
      <c r="C28" s="37"/>
      <c r="D28" s="20">
        <v>7</v>
      </c>
      <c r="E28" s="9" t="s">
        <v>92</v>
      </c>
      <c r="F28" s="8">
        <v>1</v>
      </c>
      <c r="G28" s="9" t="s">
        <v>17</v>
      </c>
      <c r="H28" s="12">
        <v>200</v>
      </c>
      <c r="I28" s="11">
        <f t="shared" si="0"/>
        <v>1400</v>
      </c>
      <c r="J28" s="7"/>
    </row>
    <row r="29" spans="1:10" ht="20.100000000000001" customHeight="1" x14ac:dyDescent="0.2">
      <c r="A29" s="94"/>
      <c r="B29" s="42" t="s">
        <v>93</v>
      </c>
      <c r="C29" s="37"/>
      <c r="D29" s="20">
        <v>2</v>
      </c>
      <c r="E29" s="9" t="s">
        <v>92</v>
      </c>
      <c r="F29" s="8">
        <v>1</v>
      </c>
      <c r="G29" s="9" t="s">
        <v>17</v>
      </c>
      <c r="H29" s="12">
        <v>60</v>
      </c>
      <c r="I29" s="11">
        <f t="shared" si="0"/>
        <v>120</v>
      </c>
      <c r="J29" s="7"/>
    </row>
    <row r="30" spans="1:10" ht="20.100000000000001" customHeight="1" x14ac:dyDescent="0.2">
      <c r="A30" s="94"/>
      <c r="B30" s="42" t="s">
        <v>94</v>
      </c>
      <c r="C30" s="37"/>
      <c r="D30" s="20">
        <v>32</v>
      </c>
      <c r="E30" s="9" t="s">
        <v>92</v>
      </c>
      <c r="F30" s="8">
        <v>1</v>
      </c>
      <c r="G30" s="9" t="s">
        <v>17</v>
      </c>
      <c r="H30" s="12">
        <v>3</v>
      </c>
      <c r="I30" s="11">
        <f t="shared" si="0"/>
        <v>96</v>
      </c>
      <c r="J30" s="7"/>
    </row>
    <row r="31" spans="1:10" ht="20.100000000000001" customHeight="1" x14ac:dyDescent="0.2">
      <c r="A31" s="94"/>
      <c r="B31" s="42" t="s">
        <v>118</v>
      </c>
      <c r="C31" s="37" t="s">
        <v>119</v>
      </c>
      <c r="D31" s="20">
        <v>2</v>
      </c>
      <c r="E31" s="9" t="s">
        <v>92</v>
      </c>
      <c r="F31" s="8">
        <v>1</v>
      </c>
      <c r="G31" s="9" t="s">
        <v>17</v>
      </c>
      <c r="H31" s="12">
        <v>200</v>
      </c>
      <c r="I31" s="11">
        <f t="shared" si="0"/>
        <v>400</v>
      </c>
      <c r="J31" s="7" t="s">
        <v>120</v>
      </c>
    </row>
    <row r="32" spans="1:10" ht="20.100000000000001" customHeight="1" x14ac:dyDescent="0.2">
      <c r="A32" s="94"/>
      <c r="B32" s="42" t="s">
        <v>108</v>
      </c>
      <c r="C32" s="37"/>
      <c r="D32" s="32">
        <v>20</v>
      </c>
      <c r="E32" s="33" t="s">
        <v>111</v>
      </c>
      <c r="F32" s="8">
        <v>1</v>
      </c>
      <c r="G32" s="9" t="s">
        <v>17</v>
      </c>
      <c r="H32" s="34">
        <v>10</v>
      </c>
      <c r="I32" s="11">
        <f t="shared" si="0"/>
        <v>200</v>
      </c>
      <c r="J32" s="7"/>
    </row>
    <row r="33" spans="1:10" ht="20.100000000000001" customHeight="1" x14ac:dyDescent="0.2">
      <c r="A33" s="94"/>
      <c r="B33" s="42" t="s">
        <v>124</v>
      </c>
      <c r="C33" s="37"/>
      <c r="D33" s="20">
        <v>1</v>
      </c>
      <c r="E33" s="9" t="s">
        <v>111</v>
      </c>
      <c r="F33" s="8">
        <v>1</v>
      </c>
      <c r="G33" s="9" t="s">
        <v>17</v>
      </c>
      <c r="H33" s="12">
        <v>30</v>
      </c>
      <c r="I33" s="11">
        <f t="shared" si="0"/>
        <v>30</v>
      </c>
      <c r="J33" s="7"/>
    </row>
    <row r="34" spans="1:10" ht="20.100000000000001" customHeight="1" x14ac:dyDescent="0.2">
      <c r="A34" s="94"/>
      <c r="B34" s="42" t="s">
        <v>114</v>
      </c>
      <c r="C34" s="37"/>
      <c r="D34" s="20">
        <v>1</v>
      </c>
      <c r="E34" s="9" t="s">
        <v>17</v>
      </c>
      <c r="F34" s="8">
        <v>1</v>
      </c>
      <c r="G34" s="9" t="s">
        <v>17</v>
      </c>
      <c r="H34" s="12">
        <v>350</v>
      </c>
      <c r="I34" s="11">
        <f t="shared" si="0"/>
        <v>350</v>
      </c>
      <c r="J34" s="7"/>
    </row>
    <row r="35" spans="1:10" ht="20.100000000000001" customHeight="1" x14ac:dyDescent="0.2">
      <c r="A35" s="94"/>
      <c r="B35" s="42" t="s">
        <v>122</v>
      </c>
      <c r="C35" s="37"/>
      <c r="D35" s="20">
        <v>25</v>
      </c>
      <c r="E35" s="9" t="s">
        <v>92</v>
      </c>
      <c r="F35" s="8">
        <v>1</v>
      </c>
      <c r="G35" s="9" t="s">
        <v>17</v>
      </c>
      <c r="H35" s="12">
        <v>60</v>
      </c>
      <c r="I35" s="11">
        <f t="shared" si="0"/>
        <v>1500</v>
      </c>
      <c r="J35" s="7"/>
    </row>
    <row r="36" spans="1:10" ht="20.100000000000001" customHeight="1" x14ac:dyDescent="0.2">
      <c r="A36" s="94"/>
      <c r="B36" s="42" t="s">
        <v>123</v>
      </c>
      <c r="C36" s="37"/>
      <c r="D36" s="20">
        <v>1</v>
      </c>
      <c r="E36" s="9" t="s">
        <v>17</v>
      </c>
      <c r="F36" s="8">
        <v>1</v>
      </c>
      <c r="G36" s="9" t="s">
        <v>17</v>
      </c>
      <c r="H36" s="12">
        <v>1000</v>
      </c>
      <c r="I36" s="11">
        <f t="shared" si="0"/>
        <v>1000</v>
      </c>
      <c r="J36" s="7"/>
    </row>
    <row r="37" spans="1:10" ht="20.100000000000001" customHeight="1" x14ac:dyDescent="0.2">
      <c r="A37" s="94"/>
      <c r="B37" s="36" t="s">
        <v>69</v>
      </c>
      <c r="C37" s="37" t="s">
        <v>130</v>
      </c>
      <c r="D37" s="21">
        <v>32</v>
      </c>
      <c r="E37" s="9" t="s">
        <v>44</v>
      </c>
      <c r="F37" s="8">
        <v>1</v>
      </c>
      <c r="G37" s="9" t="s">
        <v>17</v>
      </c>
      <c r="H37" s="12">
        <v>688</v>
      </c>
      <c r="I37" s="11">
        <f t="shared" si="0"/>
        <v>22016</v>
      </c>
      <c r="J37" s="40"/>
    </row>
    <row r="38" spans="1:10" ht="20.100000000000001" customHeight="1" x14ac:dyDescent="0.2">
      <c r="A38" s="94"/>
      <c r="B38" s="77" t="s">
        <v>127</v>
      </c>
      <c r="C38" s="37" t="s">
        <v>128</v>
      </c>
      <c r="D38" s="20">
        <v>1</v>
      </c>
      <c r="E38" s="9" t="s">
        <v>129</v>
      </c>
      <c r="F38" s="8">
        <v>1</v>
      </c>
      <c r="G38" s="9" t="s">
        <v>17</v>
      </c>
      <c r="H38" s="12">
        <v>6299</v>
      </c>
      <c r="I38" s="11">
        <f t="shared" si="0"/>
        <v>6299</v>
      </c>
      <c r="J38" s="38"/>
    </row>
    <row r="39" spans="1:10" ht="20.100000000000001" customHeight="1" x14ac:dyDescent="0.2">
      <c r="A39" s="89" t="s">
        <v>38</v>
      </c>
      <c r="B39" s="88" t="s">
        <v>19</v>
      </c>
      <c r="C39" s="37" t="s">
        <v>99</v>
      </c>
      <c r="D39" s="22">
        <v>2</v>
      </c>
      <c r="E39" s="13" t="s">
        <v>39</v>
      </c>
      <c r="F39" s="13">
        <v>1</v>
      </c>
      <c r="G39" s="13" t="s">
        <v>40</v>
      </c>
      <c r="H39" s="14">
        <v>1850</v>
      </c>
      <c r="I39" s="11">
        <f t="shared" si="0"/>
        <v>3700</v>
      </c>
      <c r="J39" s="7"/>
    </row>
    <row r="40" spans="1:10" ht="20.100000000000001" customHeight="1" x14ac:dyDescent="0.2">
      <c r="A40" s="89"/>
      <c r="B40" s="88"/>
      <c r="C40" s="37" t="s">
        <v>112</v>
      </c>
      <c r="D40" s="22">
        <v>2</v>
      </c>
      <c r="E40" s="13" t="s">
        <v>0</v>
      </c>
      <c r="F40" s="13">
        <v>1</v>
      </c>
      <c r="G40" s="13" t="s">
        <v>17</v>
      </c>
      <c r="H40" s="14">
        <v>500</v>
      </c>
      <c r="I40" s="11">
        <f t="shared" si="0"/>
        <v>1000</v>
      </c>
      <c r="J40" s="7"/>
    </row>
    <row r="41" spans="1:10" ht="20.100000000000001" customHeight="1" x14ac:dyDescent="0.2">
      <c r="A41" s="89"/>
      <c r="B41" s="66" t="s">
        <v>125</v>
      </c>
      <c r="C41" s="37"/>
      <c r="D41" s="22">
        <v>1</v>
      </c>
      <c r="E41" s="9" t="s">
        <v>17</v>
      </c>
      <c r="F41" s="8">
        <v>1</v>
      </c>
      <c r="G41" s="9" t="s">
        <v>17</v>
      </c>
      <c r="H41" s="14">
        <v>6000</v>
      </c>
      <c r="I41" s="11">
        <f t="shared" si="0"/>
        <v>6000</v>
      </c>
      <c r="J41" s="7"/>
    </row>
    <row r="42" spans="1:10" ht="20.100000000000001" customHeight="1" x14ac:dyDescent="0.2">
      <c r="A42" s="89"/>
      <c r="B42" s="66" t="s">
        <v>227</v>
      </c>
      <c r="C42" s="37"/>
      <c r="D42" s="22">
        <v>1</v>
      </c>
      <c r="E42" s="9" t="s">
        <v>17</v>
      </c>
      <c r="F42" s="8">
        <v>1</v>
      </c>
      <c r="G42" s="9" t="s">
        <v>17</v>
      </c>
      <c r="H42" s="14">
        <v>15000</v>
      </c>
      <c r="I42" s="11">
        <f t="shared" si="0"/>
        <v>15000</v>
      </c>
      <c r="J42" s="7"/>
    </row>
    <row r="43" spans="1:10" ht="20.100000000000001" customHeight="1" x14ac:dyDescent="0.2">
      <c r="A43" s="90" t="s">
        <v>22</v>
      </c>
      <c r="B43" s="91"/>
      <c r="C43" s="91"/>
      <c r="D43" s="91"/>
      <c r="E43" s="91"/>
      <c r="F43" s="91"/>
      <c r="G43" s="91"/>
      <c r="H43" s="92"/>
      <c r="I43" s="15">
        <f>SUM(I9:I42)</f>
        <v>231927</v>
      </c>
      <c r="J43" s="23"/>
    </row>
    <row r="44" spans="1:10" x14ac:dyDescent="0.2">
      <c r="H44" s="68"/>
      <c r="I44" s="58"/>
    </row>
    <row r="45" spans="1:10" x14ac:dyDescent="0.2">
      <c r="H45" s="68"/>
    </row>
    <row r="46" spans="1:10" x14ac:dyDescent="0.2">
      <c r="I46" s="69"/>
    </row>
  </sheetData>
  <mergeCells count="20">
    <mergeCell ref="A43:H43"/>
    <mergeCell ref="A24:A38"/>
    <mergeCell ref="B13:B16"/>
    <mergeCell ref="A12:A21"/>
    <mergeCell ref="A1:J1"/>
    <mergeCell ref="A7:B8"/>
    <mergeCell ref="C7:C8"/>
    <mergeCell ref="D7:G7"/>
    <mergeCell ref="H7:I7"/>
    <mergeCell ref="J7:J8"/>
    <mergeCell ref="B2:J2"/>
    <mergeCell ref="B3:J3"/>
    <mergeCell ref="B4:J4"/>
    <mergeCell ref="B5:J5"/>
    <mergeCell ref="B6:J6"/>
    <mergeCell ref="A9:A11"/>
    <mergeCell ref="B9:B11"/>
    <mergeCell ref="B17:B18"/>
    <mergeCell ref="B39:B40"/>
    <mergeCell ref="A39:A4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EB13-1CCC-44CD-913F-511E218C9B17}">
  <dimension ref="C1:H4"/>
  <sheetViews>
    <sheetView topLeftCell="C1" workbookViewId="0">
      <selection activeCell="G9" sqref="G9"/>
    </sheetView>
  </sheetViews>
  <sheetFormatPr defaultRowHeight="14.25" x14ac:dyDescent="0.2"/>
  <cols>
    <col min="4" max="4" width="16" customWidth="1"/>
    <col min="5" max="5" width="10.375" customWidth="1"/>
    <col min="6" max="6" width="27.5" customWidth="1"/>
    <col min="7" max="7" width="29" customWidth="1"/>
    <col min="8" max="8" width="17" customWidth="1"/>
  </cols>
  <sheetData>
    <row r="1" spans="3:8" s="78" customFormat="1" ht="19.5" customHeight="1" x14ac:dyDescent="0.2">
      <c r="C1" s="80" t="s">
        <v>245</v>
      </c>
      <c r="D1" s="80" t="s">
        <v>234</v>
      </c>
      <c r="E1" s="80" t="s">
        <v>235</v>
      </c>
      <c r="F1" s="80" t="s">
        <v>237</v>
      </c>
      <c r="G1" s="80" t="s">
        <v>238</v>
      </c>
      <c r="H1" s="80" t="s">
        <v>239</v>
      </c>
    </row>
    <row r="2" spans="3:8" ht="19.5" customHeight="1" x14ac:dyDescent="0.2">
      <c r="C2" s="102" t="s">
        <v>246</v>
      </c>
      <c r="D2" s="79" t="s">
        <v>231</v>
      </c>
      <c r="E2" s="76" t="s">
        <v>236</v>
      </c>
      <c r="F2" s="76" t="s">
        <v>232</v>
      </c>
      <c r="G2" s="53" t="s">
        <v>233</v>
      </c>
      <c r="H2" s="76" t="s">
        <v>240</v>
      </c>
    </row>
    <row r="3" spans="3:8" ht="19.5" customHeight="1" x14ac:dyDescent="0.2">
      <c r="C3" s="103"/>
      <c r="D3" s="76" t="s">
        <v>228</v>
      </c>
      <c r="E3" s="76" t="s">
        <v>236</v>
      </c>
      <c r="F3" s="76" t="s">
        <v>229</v>
      </c>
      <c r="G3" s="76" t="s">
        <v>241</v>
      </c>
      <c r="H3" s="76" t="s">
        <v>230</v>
      </c>
    </row>
    <row r="4" spans="3:8" ht="19.5" customHeight="1" x14ac:dyDescent="0.2">
      <c r="C4" s="53" t="s">
        <v>247</v>
      </c>
      <c r="D4" s="76" t="s">
        <v>242</v>
      </c>
      <c r="E4" s="76" t="s">
        <v>236</v>
      </c>
      <c r="F4" s="76" t="s">
        <v>248</v>
      </c>
      <c r="G4" s="76" t="s">
        <v>244</v>
      </c>
      <c r="H4" s="76" t="s">
        <v>243</v>
      </c>
    </row>
  </sheetData>
  <mergeCells count="1">
    <mergeCell ref="C2:C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1BEB-A979-4663-8A9C-69656A2A04FC}">
  <dimension ref="A1:J52"/>
  <sheetViews>
    <sheetView topLeftCell="A34" workbookViewId="0">
      <selection activeCell="I9" sqref="I9:I48"/>
    </sheetView>
  </sheetViews>
  <sheetFormatPr defaultColWidth="8.625" defaultRowHeight="14.25" x14ac:dyDescent="0.2"/>
  <cols>
    <col min="1" max="1" width="15.875" style="1" bestFit="1" customWidth="1"/>
    <col min="2" max="3" width="16.625" style="1" bestFit="1" customWidth="1"/>
    <col min="4" max="7" width="4.125" style="1" bestFit="1" customWidth="1"/>
    <col min="8" max="9" width="14.375" style="1" customWidth="1"/>
    <col min="10" max="10" width="29.875" style="1" customWidth="1"/>
    <col min="11" max="16384" width="8.625" style="1"/>
  </cols>
  <sheetData>
    <row r="1" spans="1:10" ht="21" x14ac:dyDescent="0.2">
      <c r="A1" s="96" t="s">
        <v>26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44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98"/>
    </row>
    <row r="3" spans="1:10" x14ac:dyDescent="0.2">
      <c r="A3" s="44" t="s">
        <v>3</v>
      </c>
      <c r="B3" s="99" t="s">
        <v>27</v>
      </c>
      <c r="C3" s="99"/>
      <c r="D3" s="99"/>
      <c r="E3" s="99"/>
      <c r="F3" s="99"/>
      <c r="G3" s="99"/>
      <c r="H3" s="99"/>
      <c r="I3" s="99"/>
      <c r="J3" s="99"/>
    </row>
    <row r="4" spans="1:10" x14ac:dyDescent="0.2">
      <c r="A4" s="44" t="s">
        <v>4</v>
      </c>
      <c r="B4" s="100" t="s">
        <v>97</v>
      </c>
      <c r="C4" s="100"/>
      <c r="D4" s="100"/>
      <c r="E4" s="100"/>
      <c r="F4" s="100"/>
      <c r="G4" s="100"/>
      <c r="H4" s="100"/>
      <c r="I4" s="100"/>
      <c r="J4" s="100"/>
    </row>
    <row r="5" spans="1:10" x14ac:dyDescent="0.2">
      <c r="A5" s="44" t="s">
        <v>5</v>
      </c>
      <c r="B5" s="98" t="s">
        <v>147</v>
      </c>
      <c r="C5" s="98"/>
      <c r="D5" s="98"/>
      <c r="E5" s="98"/>
      <c r="F5" s="98"/>
      <c r="G5" s="98"/>
      <c r="H5" s="98"/>
      <c r="I5" s="98"/>
      <c r="J5" s="98"/>
    </row>
    <row r="6" spans="1:10" x14ac:dyDescent="0.2">
      <c r="A6" s="44" t="s">
        <v>6</v>
      </c>
      <c r="B6" s="101" t="s">
        <v>148</v>
      </c>
      <c r="C6" s="101"/>
      <c r="D6" s="101"/>
      <c r="E6" s="101"/>
      <c r="F6" s="101"/>
      <c r="G6" s="101"/>
      <c r="H6" s="101"/>
      <c r="I6" s="101"/>
      <c r="J6" s="101"/>
    </row>
    <row r="7" spans="1:10" x14ac:dyDescent="0.2">
      <c r="A7" s="97" t="s">
        <v>7</v>
      </c>
      <c r="B7" s="97"/>
      <c r="C7" s="97" t="s">
        <v>8</v>
      </c>
      <c r="D7" s="97" t="s">
        <v>9</v>
      </c>
      <c r="E7" s="97"/>
      <c r="F7" s="97"/>
      <c r="G7" s="97"/>
      <c r="H7" s="97" t="s">
        <v>10</v>
      </c>
      <c r="I7" s="97"/>
      <c r="J7" s="97" t="s">
        <v>11</v>
      </c>
    </row>
    <row r="8" spans="1:10" x14ac:dyDescent="0.2">
      <c r="A8" s="97"/>
      <c r="B8" s="97"/>
      <c r="C8" s="97"/>
      <c r="D8" s="41" t="s">
        <v>12</v>
      </c>
      <c r="E8" s="41" t="s">
        <v>13</v>
      </c>
      <c r="F8" s="41" t="s">
        <v>12</v>
      </c>
      <c r="G8" s="41" t="s">
        <v>13</v>
      </c>
      <c r="H8" s="41" t="s">
        <v>14</v>
      </c>
      <c r="I8" s="41" t="s">
        <v>15</v>
      </c>
      <c r="J8" s="97"/>
    </row>
    <row r="9" spans="1:10" s="30" customFormat="1" ht="20.100000000000001" customHeight="1" x14ac:dyDescent="0.2">
      <c r="A9" s="104" t="s">
        <v>74</v>
      </c>
      <c r="B9" s="85" t="s">
        <v>75</v>
      </c>
      <c r="C9" s="70" t="s">
        <v>149</v>
      </c>
      <c r="D9" s="42">
        <v>1</v>
      </c>
      <c r="E9" s="42" t="s">
        <v>0</v>
      </c>
      <c r="F9" s="42">
        <v>1</v>
      </c>
      <c r="G9" s="42" t="s">
        <v>70</v>
      </c>
      <c r="H9" s="12">
        <v>1485</v>
      </c>
      <c r="I9" s="12">
        <f>D9*F9*H9</f>
        <v>1485</v>
      </c>
      <c r="J9" s="31" t="s">
        <v>150</v>
      </c>
    </row>
    <row r="10" spans="1:10" s="30" customFormat="1" ht="20.100000000000001" customHeight="1" x14ac:dyDescent="0.2">
      <c r="A10" s="105"/>
      <c r="B10" s="86"/>
      <c r="C10" s="31" t="s">
        <v>151</v>
      </c>
      <c r="D10" s="42">
        <v>3</v>
      </c>
      <c r="E10" s="42" t="s">
        <v>0</v>
      </c>
      <c r="F10" s="42">
        <v>1</v>
      </c>
      <c r="G10" s="42" t="s">
        <v>70</v>
      </c>
      <c r="H10" s="12">
        <v>1725</v>
      </c>
      <c r="I10" s="12">
        <f t="shared" ref="I10:I48" si="0">D10*F10*H10</f>
        <v>5175</v>
      </c>
      <c r="J10" s="45" t="s">
        <v>152</v>
      </c>
    </row>
    <row r="11" spans="1:10" s="30" customFormat="1" ht="20.100000000000001" customHeight="1" x14ac:dyDescent="0.2">
      <c r="A11" s="105"/>
      <c r="B11" s="86"/>
      <c r="C11" s="71" t="s">
        <v>153</v>
      </c>
      <c r="D11" s="42">
        <v>1</v>
      </c>
      <c r="E11" s="42" t="s">
        <v>0</v>
      </c>
      <c r="F11" s="42">
        <v>1</v>
      </c>
      <c r="G11" s="42" t="s">
        <v>70</v>
      </c>
      <c r="H11" s="12">
        <v>1425</v>
      </c>
      <c r="I11" s="12">
        <f t="shared" si="0"/>
        <v>1425</v>
      </c>
      <c r="J11" s="31" t="s">
        <v>154</v>
      </c>
    </row>
    <row r="12" spans="1:10" s="30" customFormat="1" ht="20.100000000000001" customHeight="1" x14ac:dyDescent="0.2">
      <c r="A12" s="105"/>
      <c r="B12" s="87"/>
      <c r="C12" s="71" t="s">
        <v>155</v>
      </c>
      <c r="D12" s="42">
        <v>1</v>
      </c>
      <c r="E12" s="42" t="s">
        <v>0</v>
      </c>
      <c r="F12" s="42">
        <v>1</v>
      </c>
      <c r="G12" s="42" t="s">
        <v>70</v>
      </c>
      <c r="H12" s="12">
        <v>1425</v>
      </c>
      <c r="I12" s="12">
        <f t="shared" si="0"/>
        <v>1425</v>
      </c>
      <c r="J12" s="31" t="s">
        <v>154</v>
      </c>
    </row>
    <row r="13" spans="1:10" s="30" customFormat="1" ht="20.100000000000001" customHeight="1" x14ac:dyDescent="0.2">
      <c r="A13" s="105"/>
      <c r="B13" s="42" t="s">
        <v>156</v>
      </c>
      <c r="C13" s="31" t="s">
        <v>157</v>
      </c>
      <c r="D13" s="42">
        <v>2</v>
      </c>
      <c r="E13" s="42" t="s">
        <v>0</v>
      </c>
      <c r="F13" s="42">
        <v>1</v>
      </c>
      <c r="G13" s="42" t="s">
        <v>70</v>
      </c>
      <c r="H13" s="12">
        <v>117</v>
      </c>
      <c r="I13" s="12">
        <f t="shared" si="0"/>
        <v>234</v>
      </c>
      <c r="J13" s="31" t="s">
        <v>158</v>
      </c>
    </row>
    <row r="14" spans="1:10" s="30" customFormat="1" ht="20.100000000000001" customHeight="1" x14ac:dyDescent="0.2">
      <c r="A14" s="106" t="s">
        <v>84</v>
      </c>
      <c r="B14" s="42" t="s">
        <v>159</v>
      </c>
      <c r="C14" s="46"/>
      <c r="D14" s="42">
        <v>12</v>
      </c>
      <c r="E14" s="42" t="s">
        <v>39</v>
      </c>
      <c r="F14" s="42">
        <v>1</v>
      </c>
      <c r="G14" s="42" t="s">
        <v>40</v>
      </c>
      <c r="H14" s="12">
        <v>2750</v>
      </c>
      <c r="I14" s="12">
        <f t="shared" si="0"/>
        <v>33000</v>
      </c>
      <c r="J14" s="42"/>
    </row>
    <row r="15" spans="1:10" ht="20.100000000000001" customHeight="1" x14ac:dyDescent="0.2">
      <c r="A15" s="107"/>
      <c r="B15" s="88" t="s">
        <v>16</v>
      </c>
      <c r="C15" s="7" t="s">
        <v>29</v>
      </c>
      <c r="D15" s="20">
        <v>0.5</v>
      </c>
      <c r="E15" s="9" t="s">
        <v>21</v>
      </c>
      <c r="F15" s="8">
        <v>1</v>
      </c>
      <c r="G15" s="9" t="s">
        <v>17</v>
      </c>
      <c r="H15" s="12">
        <v>80000</v>
      </c>
      <c r="I15" s="12">
        <f t="shared" si="0"/>
        <v>40000</v>
      </c>
      <c r="J15" s="7"/>
    </row>
    <row r="16" spans="1:10" ht="20.100000000000001" customHeight="1" x14ac:dyDescent="0.2">
      <c r="A16" s="107"/>
      <c r="B16" s="88"/>
      <c r="C16" s="7" t="s">
        <v>160</v>
      </c>
      <c r="D16" s="20">
        <v>1</v>
      </c>
      <c r="E16" s="9" t="s">
        <v>17</v>
      </c>
      <c r="F16" s="8">
        <v>1</v>
      </c>
      <c r="G16" s="9" t="s">
        <v>17</v>
      </c>
      <c r="H16" s="12">
        <v>3000</v>
      </c>
      <c r="I16" s="12">
        <f t="shared" si="0"/>
        <v>3000</v>
      </c>
      <c r="J16" s="16"/>
    </row>
    <row r="17" spans="1:10" ht="20.100000000000001" customHeight="1" x14ac:dyDescent="0.2">
      <c r="A17" s="107"/>
      <c r="B17" s="42" t="s">
        <v>161</v>
      </c>
      <c r="C17" s="7" t="s">
        <v>162</v>
      </c>
      <c r="D17" s="20">
        <v>1</v>
      </c>
      <c r="E17" s="9" t="s">
        <v>17</v>
      </c>
      <c r="F17" s="8">
        <v>1</v>
      </c>
      <c r="G17" s="9" t="s">
        <v>17</v>
      </c>
      <c r="H17" s="12">
        <v>3723.01</v>
      </c>
      <c r="I17" s="12">
        <f t="shared" si="0"/>
        <v>3723.01</v>
      </c>
      <c r="J17" s="31" t="s">
        <v>222</v>
      </c>
    </row>
    <row r="18" spans="1:10" ht="20.100000000000001" customHeight="1" x14ac:dyDescent="0.2">
      <c r="A18" s="107"/>
      <c r="B18" s="85" t="s">
        <v>163</v>
      </c>
      <c r="C18" s="7" t="s">
        <v>164</v>
      </c>
      <c r="D18" s="21">
        <v>21</v>
      </c>
      <c r="E18" s="9" t="s">
        <v>0</v>
      </c>
      <c r="F18" s="8">
        <v>1</v>
      </c>
      <c r="G18" s="9" t="s">
        <v>49</v>
      </c>
      <c r="H18" s="12">
        <v>800</v>
      </c>
      <c r="I18" s="12">
        <f t="shared" si="0"/>
        <v>16800</v>
      </c>
      <c r="J18" s="7"/>
    </row>
    <row r="19" spans="1:10" ht="20.100000000000001" customHeight="1" x14ac:dyDescent="0.2">
      <c r="A19" s="107"/>
      <c r="B19" s="86"/>
      <c r="C19" s="7" t="s">
        <v>165</v>
      </c>
      <c r="D19" s="21">
        <v>21</v>
      </c>
      <c r="E19" s="9" t="s">
        <v>166</v>
      </c>
      <c r="F19" s="8">
        <v>1</v>
      </c>
      <c r="G19" s="9" t="s">
        <v>167</v>
      </c>
      <c r="H19" s="12">
        <v>378</v>
      </c>
      <c r="I19" s="12">
        <f t="shared" si="0"/>
        <v>7938</v>
      </c>
      <c r="J19" s="7"/>
    </row>
    <row r="20" spans="1:10" ht="20.100000000000001" customHeight="1" x14ac:dyDescent="0.2">
      <c r="A20" s="107"/>
      <c r="B20" s="87"/>
      <c r="C20" s="7" t="s">
        <v>168</v>
      </c>
      <c r="D20" s="20">
        <v>1</v>
      </c>
      <c r="E20" s="9" t="s">
        <v>17</v>
      </c>
      <c r="F20" s="8">
        <v>1</v>
      </c>
      <c r="G20" s="9" t="s">
        <v>17</v>
      </c>
      <c r="H20" s="12">
        <v>5408</v>
      </c>
      <c r="I20" s="12">
        <f t="shared" si="0"/>
        <v>5408</v>
      </c>
      <c r="J20" s="38"/>
    </row>
    <row r="21" spans="1:10" ht="20.100000000000001" customHeight="1" x14ac:dyDescent="0.2">
      <c r="A21" s="107"/>
      <c r="B21" s="43" t="s">
        <v>169</v>
      </c>
      <c r="C21" s="7"/>
      <c r="D21" s="20">
        <v>1</v>
      </c>
      <c r="E21" s="9" t="s">
        <v>17</v>
      </c>
      <c r="F21" s="8">
        <v>1</v>
      </c>
      <c r="G21" s="9" t="s">
        <v>17</v>
      </c>
      <c r="H21" s="12">
        <v>564</v>
      </c>
      <c r="I21" s="12">
        <f t="shared" si="0"/>
        <v>564</v>
      </c>
      <c r="J21" s="38"/>
    </row>
    <row r="22" spans="1:10" ht="20.100000000000001" customHeight="1" x14ac:dyDescent="0.2">
      <c r="A22" s="107"/>
      <c r="B22" s="42" t="s">
        <v>170</v>
      </c>
      <c r="C22" s="7" t="s">
        <v>171</v>
      </c>
      <c r="D22" s="20">
        <v>24</v>
      </c>
      <c r="E22" s="9" t="s">
        <v>0</v>
      </c>
      <c r="F22" s="8">
        <v>1</v>
      </c>
      <c r="G22" s="9" t="s">
        <v>49</v>
      </c>
      <c r="H22" s="12">
        <v>198</v>
      </c>
      <c r="I22" s="12">
        <f t="shared" si="0"/>
        <v>4752</v>
      </c>
      <c r="J22" s="7"/>
    </row>
    <row r="23" spans="1:10" ht="20.100000000000001" customHeight="1" x14ac:dyDescent="0.2">
      <c r="A23" s="107"/>
      <c r="B23" s="47" t="s">
        <v>107</v>
      </c>
      <c r="C23" s="7"/>
      <c r="D23" s="20">
        <v>1</v>
      </c>
      <c r="E23" s="9" t="s">
        <v>17</v>
      </c>
      <c r="F23" s="8">
        <v>1</v>
      </c>
      <c r="G23" s="9" t="s">
        <v>17</v>
      </c>
      <c r="H23" s="12">
        <v>33318</v>
      </c>
      <c r="I23" s="12">
        <f t="shared" si="0"/>
        <v>33318</v>
      </c>
      <c r="J23" s="7"/>
    </row>
    <row r="24" spans="1:10" ht="20.100000000000001" customHeight="1" x14ac:dyDescent="0.2">
      <c r="A24" s="107"/>
      <c r="B24" s="47" t="s">
        <v>172</v>
      </c>
      <c r="C24" s="7"/>
      <c r="D24" s="20">
        <v>21</v>
      </c>
      <c r="E24" s="9" t="s">
        <v>44</v>
      </c>
      <c r="F24" s="8">
        <v>1</v>
      </c>
      <c r="G24" s="9" t="s">
        <v>17</v>
      </c>
      <c r="H24" s="12">
        <v>1288</v>
      </c>
      <c r="I24" s="12">
        <f t="shared" si="0"/>
        <v>27048</v>
      </c>
      <c r="J24" s="7"/>
    </row>
    <row r="25" spans="1:10" ht="20.100000000000001" customHeight="1" x14ac:dyDescent="0.2">
      <c r="A25" s="48"/>
      <c r="B25" s="49" t="s">
        <v>173</v>
      </c>
      <c r="C25" s="7"/>
      <c r="D25" s="20">
        <v>20</v>
      </c>
      <c r="E25" s="9" t="s">
        <v>44</v>
      </c>
      <c r="F25" s="8">
        <v>1</v>
      </c>
      <c r="G25" s="9" t="s">
        <v>17</v>
      </c>
      <c r="H25" s="12">
        <v>1288</v>
      </c>
      <c r="I25" s="12">
        <f t="shared" si="0"/>
        <v>25760</v>
      </c>
      <c r="J25" s="7"/>
    </row>
    <row r="26" spans="1:10" ht="20.100000000000001" customHeight="1" x14ac:dyDescent="0.2">
      <c r="A26" s="89" t="s">
        <v>37</v>
      </c>
      <c r="B26" s="85" t="s">
        <v>174</v>
      </c>
      <c r="C26" s="7" t="s">
        <v>117</v>
      </c>
      <c r="D26" s="20">
        <v>21</v>
      </c>
      <c r="E26" s="9" t="s">
        <v>92</v>
      </c>
      <c r="F26" s="8">
        <v>1</v>
      </c>
      <c r="G26" s="9" t="s">
        <v>17</v>
      </c>
      <c r="H26" s="12">
        <v>20</v>
      </c>
      <c r="I26" s="12">
        <f t="shared" si="0"/>
        <v>420</v>
      </c>
      <c r="J26" s="7"/>
    </row>
    <row r="27" spans="1:10" ht="20.100000000000001" customHeight="1" x14ac:dyDescent="0.2">
      <c r="A27" s="89"/>
      <c r="B27" s="86"/>
      <c r="C27" s="7" t="s">
        <v>175</v>
      </c>
      <c r="D27" s="21">
        <v>12</v>
      </c>
      <c r="E27" s="9" t="s">
        <v>39</v>
      </c>
      <c r="F27" s="8">
        <v>1</v>
      </c>
      <c r="G27" s="9" t="s">
        <v>17</v>
      </c>
      <c r="H27" s="12">
        <v>198</v>
      </c>
      <c r="I27" s="12">
        <f t="shared" si="0"/>
        <v>2376</v>
      </c>
      <c r="J27" s="7"/>
    </row>
    <row r="28" spans="1:10" ht="20.100000000000001" customHeight="1" x14ac:dyDescent="0.2">
      <c r="A28" s="89"/>
      <c r="B28" s="86"/>
      <c r="C28" s="7" t="s">
        <v>115</v>
      </c>
      <c r="D28" s="20">
        <v>21</v>
      </c>
      <c r="E28" s="9" t="s">
        <v>92</v>
      </c>
      <c r="F28" s="8">
        <v>1</v>
      </c>
      <c r="G28" s="9" t="s">
        <v>17</v>
      </c>
      <c r="H28" s="12">
        <v>20</v>
      </c>
      <c r="I28" s="12">
        <f t="shared" si="0"/>
        <v>420</v>
      </c>
      <c r="J28" s="7"/>
    </row>
    <row r="29" spans="1:10" ht="20.100000000000001" customHeight="1" x14ac:dyDescent="0.2">
      <c r="A29" s="89"/>
      <c r="B29" s="87"/>
      <c r="C29" s="7" t="s">
        <v>176</v>
      </c>
      <c r="D29" s="20">
        <v>1</v>
      </c>
      <c r="E29" s="9" t="s">
        <v>17</v>
      </c>
      <c r="F29" s="8">
        <v>1</v>
      </c>
      <c r="G29" s="9" t="s">
        <v>17</v>
      </c>
      <c r="H29" s="12">
        <v>800</v>
      </c>
      <c r="I29" s="12">
        <f t="shared" si="0"/>
        <v>800</v>
      </c>
      <c r="J29" s="7" t="s">
        <v>177</v>
      </c>
    </row>
    <row r="30" spans="1:10" ht="20.100000000000001" customHeight="1" x14ac:dyDescent="0.2">
      <c r="A30" s="89"/>
      <c r="B30" s="85" t="s">
        <v>178</v>
      </c>
      <c r="C30" s="31" t="s">
        <v>93</v>
      </c>
      <c r="D30" s="21">
        <v>2</v>
      </c>
      <c r="E30" s="9" t="s">
        <v>92</v>
      </c>
      <c r="F30" s="8">
        <v>1</v>
      </c>
      <c r="G30" s="9" t="s">
        <v>17</v>
      </c>
      <c r="H30" s="12">
        <v>60</v>
      </c>
      <c r="I30" s="12">
        <f t="shared" si="0"/>
        <v>120</v>
      </c>
      <c r="J30" s="7"/>
    </row>
    <row r="31" spans="1:10" ht="20.100000000000001" customHeight="1" x14ac:dyDescent="0.2">
      <c r="A31" s="89"/>
      <c r="B31" s="86"/>
      <c r="C31" s="7" t="s">
        <v>179</v>
      </c>
      <c r="D31" s="20">
        <v>3</v>
      </c>
      <c r="E31" s="9" t="s">
        <v>92</v>
      </c>
      <c r="F31" s="8">
        <v>1</v>
      </c>
      <c r="G31" s="9" t="s">
        <v>17</v>
      </c>
      <c r="H31" s="12">
        <v>200</v>
      </c>
      <c r="I31" s="12">
        <f t="shared" si="0"/>
        <v>600</v>
      </c>
      <c r="J31" s="7"/>
    </row>
    <row r="32" spans="1:10" ht="20.100000000000001" customHeight="1" x14ac:dyDescent="0.2">
      <c r="A32" s="89"/>
      <c r="B32" s="87"/>
      <c r="C32" s="7" t="s">
        <v>118</v>
      </c>
      <c r="D32" s="20">
        <v>2</v>
      </c>
      <c r="E32" s="9" t="s">
        <v>92</v>
      </c>
      <c r="F32" s="8">
        <v>1</v>
      </c>
      <c r="G32" s="9" t="s">
        <v>17</v>
      </c>
      <c r="H32" s="12">
        <v>200</v>
      </c>
      <c r="I32" s="12">
        <f t="shared" si="0"/>
        <v>400</v>
      </c>
      <c r="J32" s="7"/>
    </row>
    <row r="33" spans="1:10" ht="20.100000000000001" customHeight="1" x14ac:dyDescent="0.2">
      <c r="A33" s="89"/>
      <c r="B33" s="85" t="s">
        <v>109</v>
      </c>
      <c r="C33" s="7" t="s">
        <v>108</v>
      </c>
      <c r="D33" s="20">
        <v>4</v>
      </c>
      <c r="E33" s="9" t="s">
        <v>44</v>
      </c>
      <c r="F33" s="8">
        <v>1</v>
      </c>
      <c r="G33" s="9" t="s">
        <v>17</v>
      </c>
      <c r="H33" s="12">
        <v>10</v>
      </c>
      <c r="I33" s="12">
        <f t="shared" si="0"/>
        <v>40</v>
      </c>
      <c r="J33" s="7"/>
    </row>
    <row r="34" spans="1:10" ht="20.100000000000001" customHeight="1" x14ac:dyDescent="0.2">
      <c r="A34" s="89"/>
      <c r="B34" s="86"/>
      <c r="C34" s="7" t="s">
        <v>179</v>
      </c>
      <c r="D34" s="20">
        <v>2</v>
      </c>
      <c r="E34" s="9" t="s">
        <v>92</v>
      </c>
      <c r="F34" s="8">
        <v>1</v>
      </c>
      <c r="G34" s="9" t="s">
        <v>17</v>
      </c>
      <c r="H34" s="12">
        <v>200</v>
      </c>
      <c r="I34" s="12">
        <f t="shared" si="0"/>
        <v>400</v>
      </c>
      <c r="J34" s="7"/>
    </row>
    <row r="35" spans="1:10" ht="20.100000000000001" customHeight="1" x14ac:dyDescent="0.2">
      <c r="A35" s="89"/>
      <c r="B35" s="87"/>
      <c r="C35" s="7" t="s">
        <v>180</v>
      </c>
      <c r="D35" s="20">
        <v>1</v>
      </c>
      <c r="E35" s="9" t="s">
        <v>17</v>
      </c>
      <c r="F35" s="8">
        <v>1</v>
      </c>
      <c r="G35" s="9" t="s">
        <v>17</v>
      </c>
      <c r="H35" s="12">
        <v>2000</v>
      </c>
      <c r="I35" s="12">
        <f t="shared" si="0"/>
        <v>2000</v>
      </c>
      <c r="J35" s="7"/>
    </row>
    <row r="36" spans="1:10" ht="20.100000000000001" customHeight="1" x14ac:dyDescent="0.2">
      <c r="A36" s="89"/>
      <c r="B36" s="85" t="s">
        <v>181</v>
      </c>
      <c r="C36" s="7" t="s">
        <v>124</v>
      </c>
      <c r="D36" s="20">
        <v>5</v>
      </c>
      <c r="E36" s="9" t="s">
        <v>92</v>
      </c>
      <c r="F36" s="8">
        <v>1</v>
      </c>
      <c r="G36" s="9" t="s">
        <v>17</v>
      </c>
      <c r="H36" s="12">
        <v>30</v>
      </c>
      <c r="I36" s="12">
        <f t="shared" si="0"/>
        <v>150</v>
      </c>
      <c r="J36" s="7"/>
    </row>
    <row r="37" spans="1:10" ht="20.100000000000001" customHeight="1" x14ac:dyDescent="0.2">
      <c r="A37" s="89"/>
      <c r="B37" s="87"/>
      <c r="C37" s="7" t="s">
        <v>181</v>
      </c>
      <c r="D37" s="20">
        <v>1</v>
      </c>
      <c r="E37" s="9" t="s">
        <v>17</v>
      </c>
      <c r="F37" s="8">
        <v>1</v>
      </c>
      <c r="G37" s="9" t="s">
        <v>17</v>
      </c>
      <c r="H37" s="12">
        <v>1000</v>
      </c>
      <c r="I37" s="12">
        <f t="shared" si="0"/>
        <v>1000</v>
      </c>
      <c r="J37" s="7"/>
    </row>
    <row r="38" spans="1:10" ht="20.100000000000001" customHeight="1" x14ac:dyDescent="0.2">
      <c r="A38" s="89"/>
      <c r="B38" s="42" t="s">
        <v>122</v>
      </c>
      <c r="C38" s="7"/>
      <c r="D38" s="20">
        <v>15</v>
      </c>
      <c r="E38" s="9" t="s">
        <v>92</v>
      </c>
      <c r="F38" s="8">
        <v>1</v>
      </c>
      <c r="G38" s="9" t="s">
        <v>17</v>
      </c>
      <c r="H38" s="12">
        <v>60</v>
      </c>
      <c r="I38" s="12">
        <f t="shared" si="0"/>
        <v>900</v>
      </c>
      <c r="J38" s="7"/>
    </row>
    <row r="39" spans="1:10" ht="20.100000000000001" customHeight="1" x14ac:dyDescent="0.2">
      <c r="A39" s="89"/>
      <c r="B39" s="42" t="s">
        <v>182</v>
      </c>
      <c r="C39" s="7"/>
      <c r="D39" s="32">
        <v>20</v>
      </c>
      <c r="E39" s="33" t="s">
        <v>92</v>
      </c>
      <c r="F39" s="8">
        <v>1</v>
      </c>
      <c r="G39" s="9" t="s">
        <v>17</v>
      </c>
      <c r="H39" s="34">
        <v>188</v>
      </c>
      <c r="I39" s="12">
        <f t="shared" si="0"/>
        <v>3760</v>
      </c>
      <c r="J39" s="7"/>
    </row>
    <row r="40" spans="1:10" ht="20.100000000000001" customHeight="1" x14ac:dyDescent="0.2">
      <c r="A40" s="89" t="s">
        <v>131</v>
      </c>
      <c r="B40" s="42" t="s">
        <v>53</v>
      </c>
      <c r="C40" s="46"/>
      <c r="D40" s="20">
        <v>5</v>
      </c>
      <c r="E40" s="9" t="s">
        <v>54</v>
      </c>
      <c r="F40" s="8">
        <v>1</v>
      </c>
      <c r="G40" s="9" t="s">
        <v>70</v>
      </c>
      <c r="H40" s="12">
        <v>1800</v>
      </c>
      <c r="I40" s="12">
        <f t="shared" si="0"/>
        <v>9000</v>
      </c>
      <c r="J40" s="7"/>
    </row>
    <row r="41" spans="1:10" ht="20.100000000000001" customHeight="1" x14ac:dyDescent="0.2">
      <c r="A41" s="89"/>
      <c r="B41" s="42" t="s">
        <v>183</v>
      </c>
      <c r="C41" s="46"/>
      <c r="D41" s="20">
        <v>2</v>
      </c>
      <c r="E41" s="9" t="s">
        <v>54</v>
      </c>
      <c r="F41" s="8">
        <v>2</v>
      </c>
      <c r="G41" s="9" t="s">
        <v>70</v>
      </c>
      <c r="H41" s="12">
        <v>1500</v>
      </c>
      <c r="I41" s="12">
        <f t="shared" si="0"/>
        <v>6000</v>
      </c>
      <c r="J41" s="7"/>
    </row>
    <row r="42" spans="1:10" ht="20.100000000000001" customHeight="1" x14ac:dyDescent="0.2">
      <c r="A42" s="89"/>
      <c r="B42" s="42" t="s">
        <v>184</v>
      </c>
      <c r="C42" s="46"/>
      <c r="D42" s="20">
        <v>1</v>
      </c>
      <c r="E42" s="9" t="s">
        <v>54</v>
      </c>
      <c r="F42" s="8">
        <v>1</v>
      </c>
      <c r="G42" s="9" t="s">
        <v>70</v>
      </c>
      <c r="H42" s="12">
        <v>2800</v>
      </c>
      <c r="I42" s="12">
        <f t="shared" si="0"/>
        <v>2800</v>
      </c>
      <c r="J42" s="7"/>
    </row>
    <row r="43" spans="1:10" ht="20.100000000000001" customHeight="1" x14ac:dyDescent="0.2">
      <c r="A43" s="93" t="s">
        <v>38</v>
      </c>
      <c r="B43" s="42" t="s">
        <v>185</v>
      </c>
      <c r="C43" s="7"/>
      <c r="D43" s="22">
        <v>3</v>
      </c>
      <c r="E43" s="13" t="s">
        <v>0</v>
      </c>
      <c r="F43" s="13">
        <v>2</v>
      </c>
      <c r="G43" s="13" t="s">
        <v>70</v>
      </c>
      <c r="H43" s="14">
        <v>25</v>
      </c>
      <c r="I43" s="12">
        <f t="shared" si="0"/>
        <v>150</v>
      </c>
      <c r="J43" s="7"/>
    </row>
    <row r="44" spans="1:10" ht="20.100000000000001" customHeight="1" x14ac:dyDescent="0.2">
      <c r="A44" s="94"/>
      <c r="B44" s="42" t="s">
        <v>186</v>
      </c>
      <c r="C44" s="7"/>
      <c r="D44" s="22">
        <v>1</v>
      </c>
      <c r="E44" s="13" t="s">
        <v>187</v>
      </c>
      <c r="F44" s="13">
        <v>1</v>
      </c>
      <c r="G44" s="13" t="s">
        <v>188</v>
      </c>
      <c r="H44" s="14">
        <v>2750</v>
      </c>
      <c r="I44" s="12">
        <f t="shared" si="0"/>
        <v>2750</v>
      </c>
      <c r="J44" s="27"/>
    </row>
    <row r="45" spans="1:10" ht="20.100000000000001" customHeight="1" x14ac:dyDescent="0.2">
      <c r="A45" s="94"/>
      <c r="B45" s="42" t="s">
        <v>19</v>
      </c>
      <c r="C45" s="7"/>
      <c r="D45" s="22">
        <v>2</v>
      </c>
      <c r="E45" s="13" t="s">
        <v>0</v>
      </c>
      <c r="F45" s="13">
        <v>2</v>
      </c>
      <c r="G45" s="13" t="s">
        <v>21</v>
      </c>
      <c r="H45" s="14">
        <v>500</v>
      </c>
      <c r="I45" s="12">
        <f t="shared" si="0"/>
        <v>2000</v>
      </c>
      <c r="J45" s="27"/>
    </row>
    <row r="46" spans="1:10" ht="20.100000000000001" customHeight="1" x14ac:dyDescent="0.2">
      <c r="A46" s="94"/>
      <c r="B46" s="42" t="s">
        <v>189</v>
      </c>
      <c r="C46" s="7"/>
      <c r="D46" s="22">
        <v>1</v>
      </c>
      <c r="E46" s="13" t="s">
        <v>17</v>
      </c>
      <c r="F46" s="13">
        <v>1</v>
      </c>
      <c r="G46" s="13" t="s">
        <v>17</v>
      </c>
      <c r="H46" s="14">
        <v>6000</v>
      </c>
      <c r="I46" s="12">
        <f t="shared" si="0"/>
        <v>6000</v>
      </c>
      <c r="J46" s="27"/>
    </row>
    <row r="47" spans="1:10" ht="20.100000000000001" customHeight="1" x14ac:dyDescent="0.2">
      <c r="A47" s="94"/>
      <c r="B47" s="42" t="s">
        <v>190</v>
      </c>
      <c r="C47" s="7"/>
      <c r="D47" s="22">
        <v>1</v>
      </c>
      <c r="E47" s="13" t="s">
        <v>17</v>
      </c>
      <c r="F47" s="13">
        <v>1</v>
      </c>
      <c r="G47" s="13" t="s">
        <v>17</v>
      </c>
      <c r="H47" s="14">
        <v>1070</v>
      </c>
      <c r="I47" s="12">
        <f t="shared" si="0"/>
        <v>1070</v>
      </c>
      <c r="J47" s="27"/>
    </row>
    <row r="48" spans="1:10" ht="20.100000000000001" customHeight="1" x14ac:dyDescent="0.2">
      <c r="A48" s="95"/>
      <c r="B48" s="72" t="s">
        <v>223</v>
      </c>
      <c r="C48" s="7"/>
      <c r="D48" s="22">
        <v>1</v>
      </c>
      <c r="E48" s="13" t="s">
        <v>224</v>
      </c>
      <c r="F48" s="13">
        <v>1</v>
      </c>
      <c r="G48" s="13" t="s">
        <v>224</v>
      </c>
      <c r="H48" s="14">
        <v>390.43</v>
      </c>
      <c r="I48" s="12">
        <f t="shared" si="0"/>
        <v>390.43</v>
      </c>
      <c r="J48" s="27" t="s">
        <v>225</v>
      </c>
    </row>
    <row r="49" spans="1:10" ht="20.100000000000001" customHeight="1" x14ac:dyDescent="0.2">
      <c r="A49" s="90" t="s">
        <v>22</v>
      </c>
      <c r="B49" s="91"/>
      <c r="C49" s="91"/>
      <c r="D49" s="91"/>
      <c r="E49" s="91"/>
      <c r="F49" s="91"/>
      <c r="G49" s="91"/>
      <c r="H49" s="92"/>
      <c r="I49" s="15">
        <f>SUM(I9:I48)</f>
        <v>254601.44</v>
      </c>
      <c r="J49" s="23"/>
    </row>
    <row r="50" spans="1:10" x14ac:dyDescent="0.2">
      <c r="H50" s="68"/>
      <c r="I50" s="58"/>
    </row>
    <row r="51" spans="1:10" x14ac:dyDescent="0.2">
      <c r="H51" s="68"/>
    </row>
    <row r="52" spans="1:10" x14ac:dyDescent="0.2">
      <c r="I52" s="69"/>
    </row>
  </sheetData>
  <mergeCells count="24">
    <mergeCell ref="A49:H49"/>
    <mergeCell ref="A9:A13"/>
    <mergeCell ref="B9:B12"/>
    <mergeCell ref="A1:J1"/>
    <mergeCell ref="B2:J2"/>
    <mergeCell ref="B3:J3"/>
    <mergeCell ref="B4:J4"/>
    <mergeCell ref="B5:J5"/>
    <mergeCell ref="B6:J6"/>
    <mergeCell ref="A7:B8"/>
    <mergeCell ref="C7:C8"/>
    <mergeCell ref="D7:G7"/>
    <mergeCell ref="H7:I7"/>
    <mergeCell ref="J7:J8"/>
    <mergeCell ref="A40:A42"/>
    <mergeCell ref="A14:A24"/>
    <mergeCell ref="A43:A48"/>
    <mergeCell ref="B15:B16"/>
    <mergeCell ref="B18:B20"/>
    <mergeCell ref="A26:A39"/>
    <mergeCell ref="B26:B29"/>
    <mergeCell ref="B30:B32"/>
    <mergeCell ref="B33:B35"/>
    <mergeCell ref="B36:B3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AB46-2C7D-4EF8-B5B6-0C46FC31C011}">
  <dimension ref="A1:J34"/>
  <sheetViews>
    <sheetView topLeftCell="A16" workbookViewId="0">
      <selection activeCell="M21" sqref="M21"/>
    </sheetView>
  </sheetViews>
  <sheetFormatPr defaultColWidth="8.625" defaultRowHeight="14.25" x14ac:dyDescent="0.2"/>
  <cols>
    <col min="1" max="1" width="15.875" style="1" bestFit="1" customWidth="1"/>
    <col min="2" max="2" width="24.625" style="1" customWidth="1"/>
    <col min="3" max="3" width="16.625" style="1" bestFit="1" customWidth="1"/>
    <col min="4" max="7" width="4.125" style="1" bestFit="1" customWidth="1"/>
    <col min="8" max="9" width="14.375" style="1" customWidth="1"/>
    <col min="10" max="10" width="26.25" style="1" customWidth="1"/>
    <col min="11" max="16384" width="8.625" style="1"/>
  </cols>
  <sheetData>
    <row r="1" spans="1:10" ht="21" x14ac:dyDescent="0.2">
      <c r="A1" s="96" t="s">
        <v>26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44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98"/>
    </row>
    <row r="3" spans="1:10" x14ac:dyDescent="0.2">
      <c r="A3" s="44" t="s">
        <v>3</v>
      </c>
      <c r="B3" s="99" t="s">
        <v>27</v>
      </c>
      <c r="C3" s="99"/>
      <c r="D3" s="99"/>
      <c r="E3" s="99"/>
      <c r="F3" s="99"/>
      <c r="G3" s="99"/>
      <c r="H3" s="99"/>
      <c r="I3" s="99"/>
      <c r="J3" s="99"/>
    </row>
    <row r="4" spans="1:10" x14ac:dyDescent="0.2">
      <c r="A4" s="44" t="s">
        <v>4</v>
      </c>
      <c r="B4" s="100" t="s">
        <v>191</v>
      </c>
      <c r="C4" s="100"/>
      <c r="D4" s="100"/>
      <c r="E4" s="100"/>
      <c r="F4" s="100"/>
      <c r="G4" s="100"/>
      <c r="H4" s="100"/>
      <c r="I4" s="100"/>
      <c r="J4" s="100"/>
    </row>
    <row r="5" spans="1:10" x14ac:dyDescent="0.2">
      <c r="A5" s="44" t="s">
        <v>5</v>
      </c>
      <c r="B5" s="98" t="s">
        <v>192</v>
      </c>
      <c r="C5" s="98"/>
      <c r="D5" s="98"/>
      <c r="E5" s="98"/>
      <c r="F5" s="98"/>
      <c r="G5" s="98"/>
      <c r="H5" s="98"/>
      <c r="I5" s="98"/>
      <c r="J5" s="98"/>
    </row>
    <row r="6" spans="1:10" x14ac:dyDescent="0.2">
      <c r="A6" s="44" t="s">
        <v>6</v>
      </c>
      <c r="B6" s="101" t="s">
        <v>193</v>
      </c>
      <c r="C6" s="101"/>
      <c r="D6" s="101"/>
      <c r="E6" s="101"/>
      <c r="F6" s="101"/>
      <c r="G6" s="101"/>
      <c r="H6" s="101"/>
      <c r="I6" s="101"/>
      <c r="J6" s="101"/>
    </row>
    <row r="7" spans="1:10" x14ac:dyDescent="0.2">
      <c r="A7" s="97" t="s">
        <v>7</v>
      </c>
      <c r="B7" s="97"/>
      <c r="C7" s="97" t="s">
        <v>8</v>
      </c>
      <c r="D7" s="97" t="s">
        <v>9</v>
      </c>
      <c r="E7" s="97"/>
      <c r="F7" s="97"/>
      <c r="G7" s="97"/>
      <c r="H7" s="97" t="s">
        <v>10</v>
      </c>
      <c r="I7" s="97"/>
      <c r="J7" s="97" t="s">
        <v>11</v>
      </c>
    </row>
    <row r="8" spans="1:10" x14ac:dyDescent="0.2">
      <c r="A8" s="97"/>
      <c r="B8" s="97"/>
      <c r="C8" s="97"/>
      <c r="D8" s="41" t="s">
        <v>12</v>
      </c>
      <c r="E8" s="41" t="s">
        <v>13</v>
      </c>
      <c r="F8" s="41" t="s">
        <v>12</v>
      </c>
      <c r="G8" s="41" t="s">
        <v>13</v>
      </c>
      <c r="H8" s="41" t="s">
        <v>14</v>
      </c>
      <c r="I8" s="41" t="s">
        <v>15</v>
      </c>
      <c r="J8" s="97"/>
    </row>
    <row r="9" spans="1:10" ht="20.100000000000001" customHeight="1" x14ac:dyDescent="0.2">
      <c r="A9" s="93" t="s">
        <v>84</v>
      </c>
      <c r="B9" s="88" t="s">
        <v>16</v>
      </c>
      <c r="C9" s="7" t="s">
        <v>29</v>
      </c>
      <c r="D9" s="20">
        <v>0.5</v>
      </c>
      <c r="E9" s="9" t="s">
        <v>21</v>
      </c>
      <c r="F9" s="8">
        <v>1</v>
      </c>
      <c r="G9" s="9" t="s">
        <v>17</v>
      </c>
      <c r="H9" s="12">
        <v>80000</v>
      </c>
      <c r="I9" s="11">
        <f>D9*F9*H9</f>
        <v>40000</v>
      </c>
      <c r="J9" s="7"/>
    </row>
    <row r="10" spans="1:10" ht="20.100000000000001" customHeight="1" x14ac:dyDescent="0.2">
      <c r="A10" s="94"/>
      <c r="B10" s="88"/>
      <c r="C10" s="7" t="s">
        <v>194</v>
      </c>
      <c r="D10" s="20">
        <v>1</v>
      </c>
      <c r="E10" s="9" t="s">
        <v>17</v>
      </c>
      <c r="F10" s="8">
        <v>1</v>
      </c>
      <c r="G10" s="9" t="s">
        <v>17</v>
      </c>
      <c r="H10" s="12">
        <v>15800</v>
      </c>
      <c r="I10" s="11">
        <f t="shared" ref="I10:I30" si="0">D10*F10*H10</f>
        <v>15800</v>
      </c>
      <c r="J10" s="16"/>
    </row>
    <row r="11" spans="1:10" ht="20.100000000000001" customHeight="1" x14ac:dyDescent="0.2">
      <c r="A11" s="94"/>
      <c r="B11" s="88"/>
      <c r="C11" s="7" t="s">
        <v>31</v>
      </c>
      <c r="D11" s="20">
        <v>80</v>
      </c>
      <c r="E11" s="9" t="s">
        <v>44</v>
      </c>
      <c r="F11" s="8">
        <v>1</v>
      </c>
      <c r="G11" s="9" t="s">
        <v>17</v>
      </c>
      <c r="H11" s="12">
        <v>128</v>
      </c>
      <c r="I11" s="11">
        <f t="shared" si="0"/>
        <v>10240</v>
      </c>
      <c r="J11" s="7"/>
    </row>
    <row r="12" spans="1:10" ht="20.100000000000001" customHeight="1" x14ac:dyDescent="0.2">
      <c r="A12" s="89" t="s">
        <v>83</v>
      </c>
      <c r="B12" s="50" t="s">
        <v>195</v>
      </c>
      <c r="C12" s="40" t="s">
        <v>196</v>
      </c>
      <c r="D12" s="21">
        <v>1</v>
      </c>
      <c r="E12" s="51" t="s">
        <v>17</v>
      </c>
      <c r="F12" s="52">
        <v>1</v>
      </c>
      <c r="G12" s="51" t="s">
        <v>17</v>
      </c>
      <c r="H12" s="10">
        <v>72460</v>
      </c>
      <c r="I12" s="11">
        <f t="shared" si="0"/>
        <v>72460</v>
      </c>
      <c r="J12" s="38"/>
    </row>
    <row r="13" spans="1:10" ht="20.100000000000001" customHeight="1" x14ac:dyDescent="0.2">
      <c r="A13" s="89"/>
      <c r="B13" s="42" t="s">
        <v>35</v>
      </c>
      <c r="C13" s="7"/>
      <c r="D13" s="20">
        <v>1</v>
      </c>
      <c r="E13" s="9" t="s">
        <v>17</v>
      </c>
      <c r="F13" s="8">
        <v>1</v>
      </c>
      <c r="G13" s="9" t="s">
        <v>17</v>
      </c>
      <c r="H13" s="12">
        <v>6805</v>
      </c>
      <c r="I13" s="11">
        <f t="shared" si="0"/>
        <v>6805</v>
      </c>
      <c r="J13" s="7"/>
    </row>
    <row r="14" spans="1:10" ht="20.100000000000001" customHeight="1" x14ac:dyDescent="0.2">
      <c r="A14" s="93" t="s">
        <v>197</v>
      </c>
      <c r="B14" s="42" t="s">
        <v>198</v>
      </c>
      <c r="C14" s="7"/>
      <c r="D14" s="20">
        <v>1</v>
      </c>
      <c r="E14" s="9" t="s">
        <v>92</v>
      </c>
      <c r="F14" s="8">
        <v>1</v>
      </c>
      <c r="G14" s="9" t="s">
        <v>17</v>
      </c>
      <c r="H14" s="12">
        <v>6500</v>
      </c>
      <c r="I14" s="11">
        <f t="shared" si="0"/>
        <v>6500</v>
      </c>
      <c r="J14" s="7"/>
    </row>
    <row r="15" spans="1:10" ht="20.100000000000001" customHeight="1" x14ac:dyDescent="0.2">
      <c r="A15" s="94"/>
      <c r="B15" s="42" t="s">
        <v>199</v>
      </c>
      <c r="C15" s="7"/>
      <c r="D15" s="20">
        <v>42</v>
      </c>
      <c r="E15" s="9" t="s">
        <v>200</v>
      </c>
      <c r="F15" s="8">
        <v>1</v>
      </c>
      <c r="G15" s="9" t="s">
        <v>201</v>
      </c>
      <c r="H15" s="12">
        <v>200</v>
      </c>
      <c r="I15" s="11">
        <f t="shared" si="0"/>
        <v>8400</v>
      </c>
      <c r="J15" s="7"/>
    </row>
    <row r="16" spans="1:10" ht="20.100000000000001" customHeight="1" x14ac:dyDescent="0.2">
      <c r="A16" s="94"/>
      <c r="B16" s="42" t="s">
        <v>202</v>
      </c>
      <c r="C16" s="7"/>
      <c r="D16" s="20">
        <v>56</v>
      </c>
      <c r="E16" s="9" t="s">
        <v>200</v>
      </c>
      <c r="F16" s="8">
        <v>1</v>
      </c>
      <c r="G16" s="9" t="s">
        <v>201</v>
      </c>
      <c r="H16" s="12">
        <v>50</v>
      </c>
      <c r="I16" s="11">
        <f t="shared" si="0"/>
        <v>2800</v>
      </c>
      <c r="J16" s="7"/>
    </row>
    <row r="17" spans="1:10" ht="20.100000000000001" customHeight="1" x14ac:dyDescent="0.2">
      <c r="A17" s="94"/>
      <c r="B17" s="42" t="s">
        <v>203</v>
      </c>
      <c r="C17" s="7"/>
      <c r="D17" s="20">
        <v>4</v>
      </c>
      <c r="E17" s="9" t="s">
        <v>0</v>
      </c>
      <c r="F17" s="8">
        <v>1</v>
      </c>
      <c r="G17" s="9" t="s">
        <v>17</v>
      </c>
      <c r="H17" s="12">
        <v>600</v>
      </c>
      <c r="I17" s="11">
        <f t="shared" si="0"/>
        <v>2400</v>
      </c>
      <c r="J17" s="7"/>
    </row>
    <row r="18" spans="1:10" ht="20.100000000000001" customHeight="1" x14ac:dyDescent="0.2">
      <c r="A18" s="95"/>
      <c r="B18" s="42" t="s">
        <v>204</v>
      </c>
      <c r="C18" s="7"/>
      <c r="D18" s="20">
        <v>1</v>
      </c>
      <c r="E18" s="9" t="s">
        <v>17</v>
      </c>
      <c r="F18" s="8">
        <v>2</v>
      </c>
      <c r="G18" s="9" t="s">
        <v>70</v>
      </c>
      <c r="H18" s="12">
        <v>4000</v>
      </c>
      <c r="I18" s="11">
        <f t="shared" si="0"/>
        <v>8000</v>
      </c>
      <c r="J18" s="7"/>
    </row>
    <row r="19" spans="1:10" ht="20.100000000000001" customHeight="1" x14ac:dyDescent="0.2">
      <c r="A19" s="93" t="s">
        <v>37</v>
      </c>
      <c r="B19" s="53" t="s">
        <v>69</v>
      </c>
      <c r="C19" s="38"/>
      <c r="D19" s="54">
        <v>1</v>
      </c>
      <c r="E19" s="55" t="s">
        <v>17</v>
      </c>
      <c r="F19" s="56">
        <v>1</v>
      </c>
      <c r="G19" s="55" t="s">
        <v>17</v>
      </c>
      <c r="H19" s="57">
        <v>5410</v>
      </c>
      <c r="I19" s="11">
        <f t="shared" si="0"/>
        <v>5410</v>
      </c>
      <c r="J19" s="7"/>
    </row>
    <row r="20" spans="1:10" ht="20.100000000000001" customHeight="1" x14ac:dyDescent="0.2">
      <c r="A20" s="94"/>
      <c r="B20" s="42" t="s">
        <v>127</v>
      </c>
      <c r="C20" s="7"/>
      <c r="D20" s="21">
        <v>10</v>
      </c>
      <c r="E20" s="9" t="s">
        <v>44</v>
      </c>
      <c r="F20" s="8">
        <v>1</v>
      </c>
      <c r="G20" s="9" t="s">
        <v>17</v>
      </c>
      <c r="H20" s="12">
        <v>4988</v>
      </c>
      <c r="I20" s="11">
        <f t="shared" si="0"/>
        <v>49880</v>
      </c>
      <c r="J20" s="7"/>
    </row>
    <row r="21" spans="1:10" ht="20.100000000000001" customHeight="1" x14ac:dyDescent="0.2">
      <c r="A21" s="94"/>
      <c r="B21" s="42" t="s">
        <v>91</v>
      </c>
      <c r="C21" s="7"/>
      <c r="D21" s="20">
        <v>6</v>
      </c>
      <c r="E21" s="9" t="s">
        <v>92</v>
      </c>
      <c r="F21" s="8">
        <v>1</v>
      </c>
      <c r="G21" s="9" t="s">
        <v>17</v>
      </c>
      <c r="H21" s="12">
        <v>200</v>
      </c>
      <c r="I21" s="11">
        <f t="shared" si="0"/>
        <v>1200</v>
      </c>
      <c r="J21" s="7"/>
    </row>
    <row r="22" spans="1:10" ht="20.100000000000001" customHeight="1" x14ac:dyDescent="0.2">
      <c r="A22" s="94"/>
      <c r="B22" s="42" t="s">
        <v>93</v>
      </c>
      <c r="C22" s="7"/>
      <c r="D22" s="20">
        <v>4</v>
      </c>
      <c r="E22" s="9" t="s">
        <v>92</v>
      </c>
      <c r="F22" s="8">
        <v>1</v>
      </c>
      <c r="G22" s="9" t="s">
        <v>17</v>
      </c>
      <c r="H22" s="12">
        <v>60</v>
      </c>
      <c r="I22" s="11">
        <f t="shared" si="0"/>
        <v>240</v>
      </c>
      <c r="J22" s="7"/>
    </row>
    <row r="23" spans="1:10" ht="20.100000000000001" customHeight="1" x14ac:dyDescent="0.2">
      <c r="A23" s="94"/>
      <c r="B23" s="42" t="s">
        <v>94</v>
      </c>
      <c r="C23" s="7"/>
      <c r="D23" s="20">
        <v>200</v>
      </c>
      <c r="E23" s="9" t="s">
        <v>92</v>
      </c>
      <c r="F23" s="8">
        <v>1</v>
      </c>
      <c r="G23" s="9" t="s">
        <v>17</v>
      </c>
      <c r="H23" s="12">
        <v>3</v>
      </c>
      <c r="I23" s="11">
        <f t="shared" si="0"/>
        <v>600</v>
      </c>
      <c r="J23" s="7"/>
    </row>
    <row r="24" spans="1:10" ht="20.100000000000001" customHeight="1" x14ac:dyDescent="0.2">
      <c r="A24" s="94"/>
      <c r="B24" s="42" t="s">
        <v>205</v>
      </c>
      <c r="C24" s="7"/>
      <c r="D24" s="32">
        <v>90</v>
      </c>
      <c r="E24" s="33" t="s">
        <v>44</v>
      </c>
      <c r="F24" s="8">
        <v>1</v>
      </c>
      <c r="G24" s="9" t="s">
        <v>17</v>
      </c>
      <c r="H24" s="34">
        <v>3</v>
      </c>
      <c r="I24" s="11">
        <f t="shared" si="0"/>
        <v>270</v>
      </c>
      <c r="J24" s="7"/>
    </row>
    <row r="25" spans="1:10" ht="20.100000000000001" customHeight="1" x14ac:dyDescent="0.2">
      <c r="A25" s="94"/>
      <c r="B25" s="42" t="s">
        <v>206</v>
      </c>
      <c r="C25" s="7"/>
      <c r="D25" s="20">
        <v>1</v>
      </c>
      <c r="E25" s="9" t="s">
        <v>92</v>
      </c>
      <c r="F25" s="8">
        <v>1</v>
      </c>
      <c r="G25" s="9" t="s">
        <v>17</v>
      </c>
      <c r="H25" s="12">
        <v>300</v>
      </c>
      <c r="I25" s="11">
        <f t="shared" si="0"/>
        <v>300</v>
      </c>
      <c r="J25" s="7"/>
    </row>
    <row r="26" spans="1:10" ht="20.100000000000001" customHeight="1" x14ac:dyDescent="0.2">
      <c r="A26" s="95"/>
      <c r="B26" s="42" t="s">
        <v>207</v>
      </c>
      <c r="C26" s="7"/>
      <c r="D26" s="20">
        <v>1</v>
      </c>
      <c r="E26" s="9" t="s">
        <v>92</v>
      </c>
      <c r="F26" s="8">
        <v>1</v>
      </c>
      <c r="G26" s="9" t="s">
        <v>17</v>
      </c>
      <c r="H26" s="12">
        <v>500</v>
      </c>
      <c r="I26" s="11">
        <f t="shared" si="0"/>
        <v>500</v>
      </c>
      <c r="J26" s="7"/>
    </row>
    <row r="27" spans="1:10" ht="20.100000000000001" customHeight="1" x14ac:dyDescent="0.2">
      <c r="A27" s="93" t="s">
        <v>208</v>
      </c>
      <c r="B27" s="42" t="s">
        <v>209</v>
      </c>
      <c r="C27" s="7"/>
      <c r="D27" s="22">
        <v>1</v>
      </c>
      <c r="E27" s="13" t="s">
        <v>0</v>
      </c>
      <c r="F27" s="13">
        <v>1</v>
      </c>
      <c r="G27" s="13" t="s">
        <v>72</v>
      </c>
      <c r="H27" s="14">
        <v>5000</v>
      </c>
      <c r="I27" s="11">
        <f t="shared" si="0"/>
        <v>5000</v>
      </c>
      <c r="J27" s="7"/>
    </row>
    <row r="28" spans="1:10" ht="20.100000000000001" customHeight="1" x14ac:dyDescent="0.2">
      <c r="A28" s="95"/>
      <c r="B28" s="42" t="s">
        <v>210</v>
      </c>
      <c r="C28" s="7"/>
      <c r="D28" s="22">
        <v>1</v>
      </c>
      <c r="E28" s="13" t="s">
        <v>17</v>
      </c>
      <c r="F28" s="13">
        <v>1</v>
      </c>
      <c r="G28" s="13" t="s">
        <v>17</v>
      </c>
      <c r="H28" s="12">
        <v>2500</v>
      </c>
      <c r="I28" s="11">
        <f t="shared" si="0"/>
        <v>2500</v>
      </c>
      <c r="J28" s="7"/>
    </row>
    <row r="29" spans="1:10" ht="20.100000000000001" customHeight="1" x14ac:dyDescent="0.2">
      <c r="A29" s="89" t="s">
        <v>38</v>
      </c>
      <c r="B29" s="42" t="s">
        <v>185</v>
      </c>
      <c r="C29" s="7"/>
      <c r="D29" s="22">
        <v>1</v>
      </c>
      <c r="E29" s="13" t="s">
        <v>0</v>
      </c>
      <c r="F29" s="13">
        <v>1</v>
      </c>
      <c r="G29" s="13" t="s">
        <v>17</v>
      </c>
      <c r="H29" s="14">
        <v>3830</v>
      </c>
      <c r="I29" s="11">
        <f t="shared" si="0"/>
        <v>3830</v>
      </c>
      <c r="J29" s="7" t="s">
        <v>211</v>
      </c>
    </row>
    <row r="30" spans="1:10" ht="20.100000000000001" customHeight="1" x14ac:dyDescent="0.2">
      <c r="A30" s="89"/>
      <c r="B30" s="42" t="s">
        <v>19</v>
      </c>
      <c r="C30" s="7"/>
      <c r="D30" s="22">
        <v>2</v>
      </c>
      <c r="E30" s="13" t="s">
        <v>0</v>
      </c>
      <c r="F30" s="13">
        <v>1</v>
      </c>
      <c r="G30" s="13" t="s">
        <v>17</v>
      </c>
      <c r="H30" s="14">
        <v>500</v>
      </c>
      <c r="I30" s="11">
        <f t="shared" si="0"/>
        <v>1000</v>
      </c>
      <c r="J30" s="67">
        <v>43763</v>
      </c>
    </row>
    <row r="31" spans="1:10" ht="20.100000000000001" customHeight="1" x14ac:dyDescent="0.2">
      <c r="A31" s="89"/>
      <c r="B31" s="108" t="s">
        <v>22</v>
      </c>
      <c r="C31" s="108"/>
      <c r="D31" s="108"/>
      <c r="E31" s="108"/>
      <c r="F31" s="108"/>
      <c r="G31" s="108"/>
      <c r="H31" s="108"/>
      <c r="I31" s="15">
        <f>SUM(I9:I30)</f>
        <v>244135</v>
      </c>
      <c r="J31" s="23"/>
    </row>
    <row r="32" spans="1:10" x14ac:dyDescent="0.2">
      <c r="H32" s="68"/>
      <c r="I32" s="58"/>
    </row>
    <row r="33" spans="8:9" x14ac:dyDescent="0.2">
      <c r="H33" s="68"/>
    </row>
    <row r="34" spans="8:9" x14ac:dyDescent="0.2">
      <c r="I34" s="69"/>
    </row>
  </sheetData>
  <mergeCells count="19">
    <mergeCell ref="J7:J8"/>
    <mergeCell ref="A9:A11"/>
    <mergeCell ref="B9:B11"/>
    <mergeCell ref="A1:J1"/>
    <mergeCell ref="B2:J2"/>
    <mergeCell ref="B3:J3"/>
    <mergeCell ref="B4:J4"/>
    <mergeCell ref="B5:J5"/>
    <mergeCell ref="B6:J6"/>
    <mergeCell ref="B31:H31"/>
    <mergeCell ref="A7:B8"/>
    <mergeCell ref="C7:C8"/>
    <mergeCell ref="D7:G7"/>
    <mergeCell ref="H7:I7"/>
    <mergeCell ref="A12:A13"/>
    <mergeCell ref="A14:A18"/>
    <mergeCell ref="A19:A26"/>
    <mergeCell ref="A27:A28"/>
    <mergeCell ref="A29:A31"/>
  </mergeCells>
  <phoneticPr fontId="1" type="noConversion"/>
  <pageMargins left="0.7" right="0.7" top="0.75" bottom="0.75" header="0.3" footer="0.3"/>
  <pageSetup paperSize="9" orientation="portrait" horizontalDpi="4294967294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8CF-D8DD-41EF-B93E-6A0927397D3C}">
  <dimension ref="A1:J48"/>
  <sheetViews>
    <sheetView zoomScale="90" zoomScaleNormal="90" workbookViewId="0">
      <selection activeCell="A21" sqref="A21:A33"/>
    </sheetView>
  </sheetViews>
  <sheetFormatPr defaultColWidth="8.625" defaultRowHeight="14.25" x14ac:dyDescent="0.2"/>
  <cols>
    <col min="1" max="1" width="15.875" style="1" bestFit="1" customWidth="1"/>
    <col min="2" max="2" width="28.625" style="1" bestFit="1" customWidth="1"/>
    <col min="3" max="3" width="16.625" style="1" bestFit="1" customWidth="1"/>
    <col min="4" max="7" width="4.125" style="1" bestFit="1" customWidth="1"/>
    <col min="8" max="9" width="14.375" style="1" customWidth="1"/>
    <col min="10" max="10" width="26.25" style="1" customWidth="1"/>
    <col min="11" max="16384" width="8.625" style="1"/>
  </cols>
  <sheetData>
    <row r="1" spans="1:10" ht="21" x14ac:dyDescent="0.2">
      <c r="A1" s="96" t="s">
        <v>26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2" t="s">
        <v>1</v>
      </c>
      <c r="B2" s="98" t="s">
        <v>2</v>
      </c>
      <c r="C2" s="98"/>
      <c r="D2" s="98"/>
      <c r="E2" s="98"/>
      <c r="F2" s="98"/>
      <c r="G2" s="98"/>
      <c r="H2" s="98"/>
      <c r="I2" s="98"/>
    </row>
    <row r="3" spans="1:10" x14ac:dyDescent="0.2">
      <c r="A3" s="2" t="s">
        <v>3</v>
      </c>
      <c r="B3" s="3" t="s">
        <v>27</v>
      </c>
      <c r="C3" s="4"/>
      <c r="D3" s="5"/>
      <c r="E3" s="5"/>
      <c r="F3" s="5"/>
      <c r="G3" s="5"/>
      <c r="H3" s="5"/>
      <c r="I3" s="5"/>
    </row>
    <row r="4" spans="1:10" x14ac:dyDescent="0.2">
      <c r="A4" s="2" t="s">
        <v>4</v>
      </c>
      <c r="B4" s="100" t="s">
        <v>71</v>
      </c>
      <c r="C4" s="100"/>
      <c r="D4" s="100"/>
      <c r="E4" s="100"/>
      <c r="F4" s="100"/>
      <c r="G4" s="100"/>
      <c r="H4" s="100"/>
      <c r="I4" s="100"/>
    </row>
    <row r="5" spans="1:10" x14ac:dyDescent="0.2">
      <c r="A5" s="2" t="s">
        <v>5</v>
      </c>
      <c r="B5" s="98" t="s">
        <v>46</v>
      </c>
      <c r="C5" s="98"/>
      <c r="D5" s="98"/>
      <c r="E5" s="98"/>
      <c r="F5" s="98"/>
      <c r="G5" s="98"/>
      <c r="H5" s="98"/>
      <c r="I5" s="98"/>
    </row>
    <row r="6" spans="1:10" x14ac:dyDescent="0.2">
      <c r="A6" s="2" t="s">
        <v>6</v>
      </c>
      <c r="B6" s="98" t="s">
        <v>47</v>
      </c>
      <c r="C6" s="98"/>
      <c r="D6" s="98"/>
      <c r="E6" s="98"/>
      <c r="F6" s="98"/>
      <c r="G6" s="98"/>
      <c r="H6" s="98"/>
      <c r="I6" s="98"/>
    </row>
    <row r="7" spans="1:10" x14ac:dyDescent="0.2">
      <c r="A7" s="97" t="s">
        <v>7</v>
      </c>
      <c r="B7" s="97"/>
      <c r="C7" s="97" t="s">
        <v>8</v>
      </c>
      <c r="D7" s="97" t="s">
        <v>9</v>
      </c>
      <c r="E7" s="97"/>
      <c r="F7" s="97"/>
      <c r="G7" s="97"/>
      <c r="H7" s="97" t="s">
        <v>10</v>
      </c>
      <c r="I7" s="97"/>
      <c r="J7" s="97" t="s">
        <v>11</v>
      </c>
    </row>
    <row r="8" spans="1:10" x14ac:dyDescent="0.2">
      <c r="A8" s="97"/>
      <c r="B8" s="97"/>
      <c r="C8" s="97"/>
      <c r="D8" s="6" t="s">
        <v>12</v>
      </c>
      <c r="E8" s="6" t="s">
        <v>13</v>
      </c>
      <c r="F8" s="6" t="s">
        <v>12</v>
      </c>
      <c r="G8" s="6" t="s">
        <v>13</v>
      </c>
      <c r="H8" s="6" t="s">
        <v>14</v>
      </c>
      <c r="I8" s="6" t="s">
        <v>15</v>
      </c>
      <c r="J8" s="97"/>
    </row>
    <row r="9" spans="1:10" s="30" customFormat="1" x14ac:dyDescent="0.2">
      <c r="A9" s="82" t="s">
        <v>74</v>
      </c>
      <c r="B9" s="25" t="s">
        <v>75</v>
      </c>
      <c r="C9" s="24" t="s">
        <v>76</v>
      </c>
      <c r="D9" s="20">
        <v>8</v>
      </c>
      <c r="E9" s="9" t="s">
        <v>0</v>
      </c>
      <c r="F9" s="8">
        <v>3</v>
      </c>
      <c r="G9" s="9" t="s">
        <v>79</v>
      </c>
      <c r="H9" s="10">
        <v>2000</v>
      </c>
      <c r="I9" s="11">
        <f>D9*F9*H9</f>
        <v>48000</v>
      </c>
      <c r="J9" s="31" t="s">
        <v>50</v>
      </c>
    </row>
    <row r="10" spans="1:10" s="30" customFormat="1" x14ac:dyDescent="0.2">
      <c r="A10" s="83"/>
      <c r="B10" s="25" t="s">
        <v>78</v>
      </c>
      <c r="C10" s="24" t="s">
        <v>77</v>
      </c>
      <c r="D10" s="20">
        <v>6</v>
      </c>
      <c r="E10" s="9" t="s">
        <v>60</v>
      </c>
      <c r="F10" s="8">
        <v>3</v>
      </c>
      <c r="G10" s="9" t="s">
        <v>79</v>
      </c>
      <c r="H10" s="10">
        <v>1000</v>
      </c>
      <c r="I10" s="11">
        <f>D10*F10*H10</f>
        <v>18000</v>
      </c>
      <c r="J10" s="31" t="s">
        <v>50</v>
      </c>
    </row>
    <row r="11" spans="1:10" x14ac:dyDescent="0.2">
      <c r="A11" s="93" t="s">
        <v>84</v>
      </c>
      <c r="B11" s="25" t="s">
        <v>28</v>
      </c>
      <c r="C11" s="7" t="s">
        <v>42</v>
      </c>
      <c r="D11" s="20">
        <v>16</v>
      </c>
      <c r="E11" s="9" t="s">
        <v>39</v>
      </c>
      <c r="F11" s="8">
        <v>1</v>
      </c>
      <c r="G11" s="9" t="s">
        <v>40</v>
      </c>
      <c r="H11" s="10">
        <v>2480</v>
      </c>
      <c r="I11" s="11">
        <f>D11*F11*H11</f>
        <v>39680</v>
      </c>
      <c r="J11" s="7"/>
    </row>
    <row r="12" spans="1:10" x14ac:dyDescent="0.2">
      <c r="A12" s="94"/>
      <c r="B12" s="88" t="s">
        <v>16</v>
      </c>
      <c r="C12" s="7" t="s">
        <v>29</v>
      </c>
      <c r="D12" s="20">
        <v>1</v>
      </c>
      <c r="E12" s="9" t="s">
        <v>43</v>
      </c>
      <c r="F12" s="8">
        <v>1</v>
      </c>
      <c r="G12" s="9" t="s">
        <v>41</v>
      </c>
      <c r="H12" s="12">
        <v>17000</v>
      </c>
      <c r="I12" s="11">
        <f t="shared" ref="I12:I43" si="0">D12*F12*H12</f>
        <v>17000</v>
      </c>
      <c r="J12" s="7"/>
    </row>
    <row r="13" spans="1:10" x14ac:dyDescent="0.2">
      <c r="A13" s="94"/>
      <c r="B13" s="88"/>
      <c r="C13" s="7" t="s">
        <v>30</v>
      </c>
      <c r="D13" s="20">
        <v>1</v>
      </c>
      <c r="E13" s="9" t="s">
        <v>41</v>
      </c>
      <c r="F13" s="8">
        <v>1</v>
      </c>
      <c r="G13" s="9" t="s">
        <v>41</v>
      </c>
      <c r="H13" s="12">
        <v>2000</v>
      </c>
      <c r="I13" s="11">
        <f t="shared" si="0"/>
        <v>2000</v>
      </c>
      <c r="J13" s="16"/>
    </row>
    <row r="14" spans="1:10" x14ac:dyDescent="0.2">
      <c r="A14" s="94"/>
      <c r="B14" s="88"/>
      <c r="C14" s="7" t="s">
        <v>31</v>
      </c>
      <c r="D14" s="20">
        <v>20</v>
      </c>
      <c r="E14" s="9" t="s">
        <v>44</v>
      </c>
      <c r="F14" s="8">
        <v>1</v>
      </c>
      <c r="G14" s="9" t="s">
        <v>41</v>
      </c>
      <c r="H14" s="12">
        <v>150</v>
      </c>
      <c r="I14" s="11">
        <f t="shared" ref="I14:I19" si="1">D14*F14*H14</f>
        <v>3000</v>
      </c>
      <c r="J14" s="7" t="s">
        <v>45</v>
      </c>
    </row>
    <row r="15" spans="1:10" x14ac:dyDescent="0.2">
      <c r="A15" s="94"/>
      <c r="B15" s="24" t="s">
        <v>65</v>
      </c>
      <c r="C15" s="7"/>
      <c r="D15" s="20">
        <v>30</v>
      </c>
      <c r="E15" s="9" t="s">
        <v>48</v>
      </c>
      <c r="F15" s="8">
        <v>1</v>
      </c>
      <c r="G15" s="9" t="s">
        <v>66</v>
      </c>
      <c r="H15" s="12">
        <v>800</v>
      </c>
      <c r="I15" s="11">
        <f t="shared" si="1"/>
        <v>24000</v>
      </c>
      <c r="J15" s="7"/>
    </row>
    <row r="16" spans="1:10" x14ac:dyDescent="0.2">
      <c r="A16" s="94"/>
      <c r="B16" s="24" t="s">
        <v>57</v>
      </c>
      <c r="C16" s="7" t="s">
        <v>59</v>
      </c>
      <c r="D16" s="20">
        <v>16</v>
      </c>
      <c r="E16" s="9" t="s">
        <v>39</v>
      </c>
      <c r="F16" s="8">
        <v>2</v>
      </c>
      <c r="G16" s="9" t="s">
        <v>60</v>
      </c>
      <c r="H16" s="12">
        <v>1500</v>
      </c>
      <c r="I16" s="11">
        <f t="shared" si="1"/>
        <v>48000</v>
      </c>
      <c r="J16" s="7" t="s">
        <v>61</v>
      </c>
    </row>
    <row r="17" spans="1:10" x14ac:dyDescent="0.2">
      <c r="A17" s="94"/>
      <c r="B17" s="85" t="s">
        <v>58</v>
      </c>
      <c r="C17" s="7" t="s">
        <v>64</v>
      </c>
      <c r="D17" s="20">
        <v>1</v>
      </c>
      <c r="E17" s="9" t="s">
        <v>17</v>
      </c>
      <c r="F17" s="8">
        <v>2</v>
      </c>
      <c r="G17" s="9" t="s">
        <v>17</v>
      </c>
      <c r="H17" s="12">
        <v>10000</v>
      </c>
      <c r="I17" s="11">
        <f t="shared" si="1"/>
        <v>20000</v>
      </c>
      <c r="J17" s="7"/>
    </row>
    <row r="18" spans="1:10" x14ac:dyDescent="0.2">
      <c r="A18" s="94"/>
      <c r="B18" s="87"/>
      <c r="C18" s="7" t="s">
        <v>62</v>
      </c>
      <c r="D18" s="20">
        <v>30</v>
      </c>
      <c r="E18" s="9" t="s">
        <v>48</v>
      </c>
      <c r="F18" s="8">
        <v>2</v>
      </c>
      <c r="G18" s="9" t="s">
        <v>63</v>
      </c>
      <c r="H18" s="12">
        <v>150</v>
      </c>
      <c r="I18" s="11">
        <f t="shared" si="1"/>
        <v>9000</v>
      </c>
      <c r="J18" s="7"/>
    </row>
    <row r="19" spans="1:10" x14ac:dyDescent="0.2">
      <c r="A19" s="94"/>
      <c r="B19" s="24" t="s">
        <v>65</v>
      </c>
      <c r="C19" s="7"/>
      <c r="D19" s="20">
        <v>30</v>
      </c>
      <c r="E19" s="9" t="s">
        <v>48</v>
      </c>
      <c r="F19" s="8">
        <v>2</v>
      </c>
      <c r="G19" s="9" t="s">
        <v>66</v>
      </c>
      <c r="H19" s="12">
        <v>800</v>
      </c>
      <c r="I19" s="11">
        <f t="shared" si="1"/>
        <v>48000</v>
      </c>
      <c r="J19" s="7"/>
    </row>
    <row r="20" spans="1:10" x14ac:dyDescent="0.2">
      <c r="A20" s="95"/>
      <c r="B20" s="25" t="s">
        <v>86</v>
      </c>
      <c r="C20" s="7"/>
      <c r="D20" s="20">
        <v>3</v>
      </c>
      <c r="E20" s="9" t="s">
        <v>72</v>
      </c>
      <c r="F20" s="8">
        <v>1</v>
      </c>
      <c r="G20" s="9" t="s">
        <v>17</v>
      </c>
      <c r="H20" s="12">
        <v>5000</v>
      </c>
      <c r="I20" s="11">
        <f>D20*F20*H20</f>
        <v>15000</v>
      </c>
      <c r="J20" s="7"/>
    </row>
    <row r="21" spans="1:10" x14ac:dyDescent="0.2">
      <c r="A21" s="93" t="s">
        <v>83</v>
      </c>
      <c r="B21" s="85" t="s">
        <v>88</v>
      </c>
      <c r="C21" s="7" t="s">
        <v>32</v>
      </c>
      <c r="D21" s="21">
        <v>30</v>
      </c>
      <c r="E21" s="9" t="s">
        <v>48</v>
      </c>
      <c r="F21" s="8">
        <v>1</v>
      </c>
      <c r="G21" s="9" t="s">
        <v>49</v>
      </c>
      <c r="H21" s="12">
        <v>300</v>
      </c>
      <c r="I21" s="11">
        <f t="shared" si="0"/>
        <v>9000</v>
      </c>
      <c r="J21" s="7"/>
    </row>
    <row r="22" spans="1:10" x14ac:dyDescent="0.2">
      <c r="A22" s="94"/>
      <c r="B22" s="86"/>
      <c r="C22" s="7" t="s">
        <v>33</v>
      </c>
      <c r="D22" s="21">
        <v>30</v>
      </c>
      <c r="E22" s="9" t="s">
        <v>48</v>
      </c>
      <c r="F22" s="8">
        <v>1</v>
      </c>
      <c r="G22" s="9" t="s">
        <v>49</v>
      </c>
      <c r="H22" s="12">
        <v>500</v>
      </c>
      <c r="I22" s="11">
        <f t="shared" si="0"/>
        <v>15000</v>
      </c>
      <c r="J22" s="7"/>
    </row>
    <row r="23" spans="1:10" x14ac:dyDescent="0.2">
      <c r="A23" s="94"/>
      <c r="B23" s="87"/>
      <c r="C23" s="7" t="s">
        <v>34</v>
      </c>
      <c r="D23" s="21">
        <v>30</v>
      </c>
      <c r="E23" s="9" t="s">
        <v>48</v>
      </c>
      <c r="F23" s="8">
        <v>1</v>
      </c>
      <c r="G23" s="9" t="s">
        <v>49</v>
      </c>
      <c r="H23" s="12">
        <v>300</v>
      </c>
      <c r="I23" s="11">
        <f t="shared" si="0"/>
        <v>9000</v>
      </c>
      <c r="J23" s="7"/>
    </row>
    <row r="24" spans="1:10" ht="13.5" customHeight="1" x14ac:dyDescent="0.2">
      <c r="A24" s="94"/>
      <c r="B24" s="24" t="s">
        <v>35</v>
      </c>
      <c r="C24" s="7"/>
      <c r="D24" s="20">
        <v>1</v>
      </c>
      <c r="E24" s="9" t="s">
        <v>17</v>
      </c>
      <c r="F24" s="8">
        <v>1</v>
      </c>
      <c r="G24" s="9" t="s">
        <v>17</v>
      </c>
      <c r="H24" s="12">
        <v>10000</v>
      </c>
      <c r="I24" s="11">
        <f t="shared" si="0"/>
        <v>10000</v>
      </c>
      <c r="J24" s="7"/>
    </row>
    <row r="25" spans="1:10" x14ac:dyDescent="0.2">
      <c r="A25" s="94"/>
      <c r="B25" s="85" t="s">
        <v>89</v>
      </c>
      <c r="C25" s="7" t="s">
        <v>32</v>
      </c>
      <c r="D25" s="21">
        <v>30</v>
      </c>
      <c r="E25" s="9" t="s">
        <v>48</v>
      </c>
      <c r="F25" s="8">
        <v>1</v>
      </c>
      <c r="G25" s="9" t="s">
        <v>49</v>
      </c>
      <c r="H25" s="12">
        <v>300</v>
      </c>
      <c r="I25" s="11">
        <f t="shared" si="0"/>
        <v>9000</v>
      </c>
      <c r="J25" s="7"/>
    </row>
    <row r="26" spans="1:10" x14ac:dyDescent="0.2">
      <c r="A26" s="94"/>
      <c r="B26" s="86"/>
      <c r="C26" s="7" t="s">
        <v>33</v>
      </c>
      <c r="D26" s="21">
        <v>30</v>
      </c>
      <c r="E26" s="9" t="s">
        <v>48</v>
      </c>
      <c r="F26" s="8">
        <v>1</v>
      </c>
      <c r="G26" s="9" t="s">
        <v>49</v>
      </c>
      <c r="H26" s="12">
        <v>500</v>
      </c>
      <c r="I26" s="11">
        <f t="shared" si="0"/>
        <v>15000</v>
      </c>
      <c r="J26" s="7"/>
    </row>
    <row r="27" spans="1:10" x14ac:dyDescent="0.2">
      <c r="A27" s="94"/>
      <c r="B27" s="87"/>
      <c r="C27" s="7" t="s">
        <v>34</v>
      </c>
      <c r="D27" s="21">
        <v>30</v>
      </c>
      <c r="E27" s="9" t="s">
        <v>48</v>
      </c>
      <c r="F27" s="8">
        <v>1</v>
      </c>
      <c r="G27" s="9" t="s">
        <v>49</v>
      </c>
      <c r="H27" s="12">
        <v>300</v>
      </c>
      <c r="I27" s="11">
        <f t="shared" si="0"/>
        <v>9000</v>
      </c>
      <c r="J27" s="7"/>
    </row>
    <row r="28" spans="1:10" x14ac:dyDescent="0.2">
      <c r="A28" s="94"/>
      <c r="B28" s="24" t="s">
        <v>35</v>
      </c>
      <c r="C28" s="7"/>
      <c r="D28" s="20">
        <v>1</v>
      </c>
      <c r="E28" s="9" t="s">
        <v>17</v>
      </c>
      <c r="F28" s="8">
        <v>1</v>
      </c>
      <c r="G28" s="9" t="s">
        <v>17</v>
      </c>
      <c r="H28" s="12">
        <v>10000</v>
      </c>
      <c r="I28" s="11">
        <f t="shared" si="0"/>
        <v>10000</v>
      </c>
      <c r="J28" s="7"/>
    </row>
    <row r="29" spans="1:10" x14ac:dyDescent="0.2">
      <c r="A29" s="94"/>
      <c r="B29" s="85" t="s">
        <v>90</v>
      </c>
      <c r="C29" s="7" t="s">
        <v>32</v>
      </c>
      <c r="D29" s="21">
        <v>30</v>
      </c>
      <c r="E29" s="9" t="s">
        <v>0</v>
      </c>
      <c r="F29" s="8">
        <v>1</v>
      </c>
      <c r="G29" s="9" t="s">
        <v>49</v>
      </c>
      <c r="H29" s="12">
        <v>300</v>
      </c>
      <c r="I29" s="11">
        <f t="shared" ref="I29:I32" si="2">D29*F29*H29</f>
        <v>9000</v>
      </c>
      <c r="J29" s="7"/>
    </row>
    <row r="30" spans="1:10" x14ac:dyDescent="0.2">
      <c r="A30" s="94"/>
      <c r="B30" s="86"/>
      <c r="C30" s="7" t="s">
        <v>33</v>
      </c>
      <c r="D30" s="21">
        <v>30</v>
      </c>
      <c r="E30" s="9" t="s">
        <v>0</v>
      </c>
      <c r="F30" s="8">
        <v>1</v>
      </c>
      <c r="G30" s="9" t="s">
        <v>49</v>
      </c>
      <c r="H30" s="12">
        <v>500</v>
      </c>
      <c r="I30" s="11">
        <f t="shared" si="2"/>
        <v>15000</v>
      </c>
      <c r="J30" s="7"/>
    </row>
    <row r="31" spans="1:10" x14ac:dyDescent="0.2">
      <c r="A31" s="94"/>
      <c r="B31" s="87"/>
      <c r="C31" s="7" t="s">
        <v>34</v>
      </c>
      <c r="D31" s="21">
        <v>30</v>
      </c>
      <c r="E31" s="9" t="s">
        <v>0</v>
      </c>
      <c r="F31" s="8">
        <v>1</v>
      </c>
      <c r="G31" s="9" t="s">
        <v>49</v>
      </c>
      <c r="H31" s="12">
        <v>300</v>
      </c>
      <c r="I31" s="11">
        <f t="shared" si="2"/>
        <v>9000</v>
      </c>
      <c r="J31" s="7"/>
    </row>
    <row r="32" spans="1:10" x14ac:dyDescent="0.2">
      <c r="A32" s="94"/>
      <c r="B32" s="24" t="s">
        <v>35</v>
      </c>
      <c r="C32" s="7"/>
      <c r="D32" s="20">
        <v>1</v>
      </c>
      <c r="E32" s="9" t="s">
        <v>17</v>
      </c>
      <c r="F32" s="8">
        <v>1</v>
      </c>
      <c r="G32" s="9" t="s">
        <v>17</v>
      </c>
      <c r="H32" s="12">
        <v>10000</v>
      </c>
      <c r="I32" s="11">
        <f t="shared" si="2"/>
        <v>10000</v>
      </c>
      <c r="J32" s="7"/>
    </row>
    <row r="33" spans="1:10" x14ac:dyDescent="0.2">
      <c r="A33" s="95"/>
      <c r="B33" s="24" t="s">
        <v>82</v>
      </c>
      <c r="C33" s="7"/>
      <c r="D33" s="20">
        <v>3</v>
      </c>
      <c r="E33" s="9" t="s">
        <v>72</v>
      </c>
      <c r="F33" s="8">
        <v>1</v>
      </c>
      <c r="G33" s="9" t="s">
        <v>17</v>
      </c>
      <c r="H33" s="12">
        <v>5000</v>
      </c>
      <c r="I33" s="11">
        <f>D33*F33*H33</f>
        <v>15000</v>
      </c>
      <c r="J33" s="7"/>
    </row>
    <row r="34" spans="1:10" x14ac:dyDescent="0.2">
      <c r="A34" s="93" t="s">
        <v>36</v>
      </c>
      <c r="B34" s="85" t="s">
        <v>51</v>
      </c>
      <c r="C34" s="7" t="s">
        <v>52</v>
      </c>
      <c r="D34" s="20">
        <v>1</v>
      </c>
      <c r="E34" s="9" t="s">
        <v>54</v>
      </c>
      <c r="F34" s="8">
        <v>2</v>
      </c>
      <c r="G34" s="9" t="s">
        <v>21</v>
      </c>
      <c r="H34" s="12">
        <v>5000</v>
      </c>
      <c r="I34" s="11">
        <f t="shared" si="0"/>
        <v>10000</v>
      </c>
      <c r="J34" s="7"/>
    </row>
    <row r="35" spans="1:10" x14ac:dyDescent="0.2">
      <c r="A35" s="94"/>
      <c r="B35" s="87"/>
      <c r="C35" s="7" t="s">
        <v>53</v>
      </c>
      <c r="D35" s="20">
        <v>1</v>
      </c>
      <c r="E35" s="9" t="s">
        <v>54</v>
      </c>
      <c r="F35" s="8">
        <v>1</v>
      </c>
      <c r="G35" s="9" t="s">
        <v>70</v>
      </c>
      <c r="H35" s="12">
        <v>4500</v>
      </c>
      <c r="I35" s="11">
        <f t="shared" si="0"/>
        <v>4500</v>
      </c>
      <c r="J35" s="7"/>
    </row>
    <row r="36" spans="1:10" x14ac:dyDescent="0.2">
      <c r="A36" s="94"/>
      <c r="B36" s="26" t="s">
        <v>80</v>
      </c>
      <c r="C36" s="7"/>
      <c r="D36" s="20">
        <v>5</v>
      </c>
      <c r="E36" s="9" t="s">
        <v>70</v>
      </c>
      <c r="F36" s="8">
        <v>2</v>
      </c>
      <c r="G36" s="9" t="s">
        <v>60</v>
      </c>
      <c r="H36" s="12">
        <v>1500</v>
      </c>
      <c r="I36" s="11">
        <f t="shared" si="0"/>
        <v>15000</v>
      </c>
      <c r="J36" s="7"/>
    </row>
    <row r="37" spans="1:10" x14ac:dyDescent="0.2">
      <c r="A37" s="94"/>
      <c r="B37" s="18" t="s">
        <v>67</v>
      </c>
      <c r="C37" s="7"/>
      <c r="D37" s="20">
        <v>2</v>
      </c>
      <c r="E37" s="9" t="s">
        <v>54</v>
      </c>
      <c r="F37" s="8">
        <v>2</v>
      </c>
      <c r="G37" s="9" t="s">
        <v>21</v>
      </c>
      <c r="H37" s="12">
        <v>6000</v>
      </c>
      <c r="I37" s="11">
        <f t="shared" si="0"/>
        <v>24000</v>
      </c>
      <c r="J37" s="7"/>
    </row>
    <row r="38" spans="1:10" x14ac:dyDescent="0.2">
      <c r="A38" s="89" t="s">
        <v>37</v>
      </c>
      <c r="B38" s="19" t="s">
        <v>68</v>
      </c>
      <c r="C38" s="7" t="s">
        <v>55</v>
      </c>
      <c r="D38" s="21">
        <v>20</v>
      </c>
      <c r="E38" s="9" t="s">
        <v>44</v>
      </c>
      <c r="F38" s="8">
        <v>1</v>
      </c>
      <c r="G38" s="9" t="s">
        <v>17</v>
      </c>
      <c r="H38" s="12">
        <v>2000</v>
      </c>
      <c r="I38" s="11">
        <f>D38*F38*H38</f>
        <v>40000</v>
      </c>
      <c r="J38" s="7"/>
    </row>
    <row r="39" spans="1:10" x14ac:dyDescent="0.2">
      <c r="A39" s="89"/>
      <c r="B39" s="19" t="s">
        <v>69</v>
      </c>
      <c r="C39" s="7"/>
      <c r="D39" s="21">
        <v>30</v>
      </c>
      <c r="E39" s="9" t="s">
        <v>44</v>
      </c>
      <c r="F39" s="8">
        <v>2</v>
      </c>
      <c r="G39" s="9" t="s">
        <v>17</v>
      </c>
      <c r="H39" s="12">
        <v>2000</v>
      </c>
      <c r="I39" s="11">
        <f>D39*F39*H39</f>
        <v>120000</v>
      </c>
      <c r="J39" s="7"/>
    </row>
    <row r="40" spans="1:10" x14ac:dyDescent="0.2">
      <c r="A40" s="89"/>
      <c r="B40" s="19" t="s">
        <v>18</v>
      </c>
      <c r="C40" s="7" t="s">
        <v>56</v>
      </c>
      <c r="D40" s="20">
        <v>1</v>
      </c>
      <c r="E40" s="9" t="s">
        <v>17</v>
      </c>
      <c r="F40" s="8">
        <v>3</v>
      </c>
      <c r="G40" s="9" t="s">
        <v>60</v>
      </c>
      <c r="H40" s="12">
        <v>3000</v>
      </c>
      <c r="I40" s="11">
        <f>D40*F40*H40</f>
        <v>9000</v>
      </c>
      <c r="J40" s="7"/>
    </row>
    <row r="41" spans="1:10" x14ac:dyDescent="0.2">
      <c r="A41" s="89" t="s">
        <v>38</v>
      </c>
      <c r="B41" s="24" t="s">
        <v>19</v>
      </c>
      <c r="C41" s="7" t="s">
        <v>20</v>
      </c>
      <c r="D41" s="22">
        <v>3</v>
      </c>
      <c r="E41" s="13" t="s">
        <v>0</v>
      </c>
      <c r="F41" s="13">
        <v>2</v>
      </c>
      <c r="G41" s="13" t="s">
        <v>21</v>
      </c>
      <c r="H41" s="14">
        <v>500</v>
      </c>
      <c r="I41" s="11">
        <f t="shared" si="0"/>
        <v>3000</v>
      </c>
      <c r="J41" s="7"/>
    </row>
    <row r="42" spans="1:10" x14ac:dyDescent="0.2">
      <c r="A42" s="89"/>
      <c r="B42" s="24" t="s">
        <v>19</v>
      </c>
      <c r="C42" s="7" t="s">
        <v>73</v>
      </c>
      <c r="D42" s="22">
        <v>3</v>
      </c>
      <c r="E42" s="13" t="s">
        <v>0</v>
      </c>
      <c r="F42" s="13">
        <v>1</v>
      </c>
      <c r="G42" s="13" t="s">
        <v>40</v>
      </c>
      <c r="H42" s="14">
        <v>1000</v>
      </c>
      <c r="I42" s="11">
        <f t="shared" si="0"/>
        <v>3000</v>
      </c>
      <c r="J42" s="27"/>
    </row>
    <row r="43" spans="1:10" x14ac:dyDescent="0.2">
      <c r="A43" s="89"/>
      <c r="B43" s="24" t="s">
        <v>85</v>
      </c>
      <c r="C43" s="7"/>
      <c r="D43" s="22">
        <v>1</v>
      </c>
      <c r="E43" s="13" t="s">
        <v>87</v>
      </c>
      <c r="F43" s="13">
        <v>3</v>
      </c>
      <c r="G43" s="13" t="s">
        <v>72</v>
      </c>
      <c r="H43" s="14">
        <v>40000</v>
      </c>
      <c r="I43" s="11">
        <f t="shared" si="0"/>
        <v>120000</v>
      </c>
      <c r="J43" s="27"/>
    </row>
    <row r="44" spans="1:10" x14ac:dyDescent="0.2">
      <c r="A44" s="89"/>
      <c r="B44" s="108" t="s">
        <v>22</v>
      </c>
      <c r="C44" s="108"/>
      <c r="D44" s="108"/>
      <c r="E44" s="108"/>
      <c r="F44" s="108"/>
      <c r="G44" s="108"/>
      <c r="H44" s="108"/>
      <c r="I44" s="15">
        <f>SUM(I9:I43)</f>
        <v>784180</v>
      </c>
      <c r="J44" s="23"/>
    </row>
    <row r="45" spans="1:10" x14ac:dyDescent="0.2">
      <c r="A45" s="89"/>
      <c r="B45" s="108" t="s">
        <v>23</v>
      </c>
      <c r="C45" s="108"/>
      <c r="D45" s="108"/>
      <c r="E45" s="108"/>
      <c r="F45" s="108"/>
      <c r="G45" s="108"/>
      <c r="H45" s="108"/>
      <c r="I45" s="15">
        <f>I44*0.1</f>
        <v>78418</v>
      </c>
      <c r="J45" s="16"/>
    </row>
    <row r="46" spans="1:10" x14ac:dyDescent="0.2">
      <c r="A46" s="89"/>
      <c r="B46" s="108" t="s">
        <v>24</v>
      </c>
      <c r="C46" s="108"/>
      <c r="D46" s="108"/>
      <c r="E46" s="108"/>
      <c r="F46" s="108"/>
      <c r="G46" s="108"/>
      <c r="H46" s="108"/>
      <c r="I46" s="15">
        <f>(I44+I45)*0.06</f>
        <v>51755.88</v>
      </c>
      <c r="J46" s="16"/>
    </row>
    <row r="47" spans="1:10" x14ac:dyDescent="0.2">
      <c r="A47" s="97" t="s">
        <v>25</v>
      </c>
      <c r="B47" s="97"/>
      <c r="C47" s="97"/>
      <c r="D47" s="97"/>
      <c r="E47" s="97"/>
      <c r="F47" s="97"/>
      <c r="G47" s="97"/>
      <c r="H47" s="97"/>
      <c r="I47" s="17">
        <f>SUM(I44:I46)</f>
        <v>914353.88</v>
      </c>
      <c r="J47" s="16"/>
    </row>
    <row r="48" spans="1:10" x14ac:dyDescent="0.2">
      <c r="A48" s="109" t="s">
        <v>81</v>
      </c>
      <c r="B48" s="110"/>
      <c r="C48" s="110"/>
      <c r="D48" s="110"/>
      <c r="E48" s="110"/>
      <c r="F48" s="110"/>
      <c r="G48" s="110"/>
      <c r="H48" s="111"/>
      <c r="I48" s="17">
        <v>900000</v>
      </c>
      <c r="J48" s="16"/>
    </row>
  </sheetData>
  <mergeCells count="27">
    <mergeCell ref="B46:H46"/>
    <mergeCell ref="A9:A10"/>
    <mergeCell ref="A48:H48"/>
    <mergeCell ref="A11:A20"/>
    <mergeCell ref="A21:A33"/>
    <mergeCell ref="B29:B31"/>
    <mergeCell ref="A34:A37"/>
    <mergeCell ref="A47:H47"/>
    <mergeCell ref="B12:B14"/>
    <mergeCell ref="B21:B23"/>
    <mergeCell ref="B34:B35"/>
    <mergeCell ref="A41:A46"/>
    <mergeCell ref="B17:B18"/>
    <mergeCell ref="B25:B27"/>
    <mergeCell ref="A38:A40"/>
    <mergeCell ref="B44:H44"/>
    <mergeCell ref="B45:H45"/>
    <mergeCell ref="J7:J8"/>
    <mergeCell ref="A1:J1"/>
    <mergeCell ref="B2:I2"/>
    <mergeCell ref="B4:I4"/>
    <mergeCell ref="B5:I5"/>
    <mergeCell ref="B6:I6"/>
    <mergeCell ref="A7:B8"/>
    <mergeCell ref="C7:C8"/>
    <mergeCell ref="D7:G7"/>
    <mergeCell ref="H7:I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总报价</vt:lpstr>
      <vt:lpstr>汇总</vt:lpstr>
      <vt:lpstr>执行报价-华北</vt:lpstr>
      <vt:lpstr>Sheet1</vt:lpstr>
      <vt:lpstr>执行报价-华东</vt:lpstr>
      <vt:lpstr>执行报价-华南</vt:lpstr>
      <vt:lpstr>合同报价单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付志霞</cp:lastModifiedBy>
  <dcterms:created xsi:type="dcterms:W3CDTF">2019-09-28T17:00:13Z</dcterms:created>
  <dcterms:modified xsi:type="dcterms:W3CDTF">2019-12-02T08:05:45Z</dcterms:modified>
</cp:coreProperties>
</file>