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E:\2018康辉\雪佛兰\雪佛兰4区下半年\"/>
    </mc:Choice>
  </mc:AlternateContent>
  <bookViews>
    <workbookView xWindow="0" yWindow="330" windowWidth="19320" windowHeight="11430" tabRatio="774"/>
  </bookViews>
  <sheets>
    <sheet name="费用合计" sheetId="30" r:id="rId1"/>
    <sheet name="区域全体人员三季度会议" sheetId="20" r:id="rId2"/>
    <sheet name="区域经销商销售人员培训会议" sheetId="26" r:id="rId3"/>
    <sheet name="经销商培训会1" sheetId="28" r:id="rId4"/>
    <sheet name="区域全体人员四季度会议" sheetId="29" r:id="rId5"/>
    <sheet name="经销商培训会2" sheetId="27" r:id="rId6"/>
  </sheets>
  <calcPr calcId="152511"/>
  <fileRecoveryPr repairLoad="1"/>
</workbook>
</file>

<file path=xl/calcChain.xml><?xml version="1.0" encoding="utf-8"?>
<calcChain xmlns="http://schemas.openxmlformats.org/spreadsheetml/2006/main">
  <c r="H8" i="29" l="1"/>
  <c r="H9" i="29"/>
  <c r="H10" i="29"/>
  <c r="H11" i="29"/>
  <c r="H8" i="28"/>
  <c r="H9" i="28"/>
  <c r="H10" i="28"/>
  <c r="H11" i="28"/>
  <c r="H8" i="27"/>
  <c r="H9" i="27"/>
  <c r="H10" i="27"/>
  <c r="H11" i="27"/>
  <c r="H8" i="26"/>
  <c r="H9" i="26"/>
  <c r="H10" i="26"/>
  <c r="H11" i="26"/>
  <c r="H9" i="20"/>
  <c r="H8" i="20"/>
  <c r="H11" i="20"/>
  <c r="H10" i="20"/>
  <c r="H12" i="27" l="1"/>
  <c r="H14" i="27" s="1"/>
  <c r="H12" i="29"/>
  <c r="H13" i="29" s="1"/>
  <c r="B5" i="30" s="1"/>
  <c r="H12" i="28"/>
  <c r="H14" i="28" s="1"/>
  <c r="H12" i="26"/>
  <c r="H14" i="26" s="1"/>
  <c r="H12" i="20"/>
  <c r="H14" i="20" s="1"/>
  <c r="H13" i="20" l="1"/>
  <c r="B2" i="30" s="1"/>
  <c r="H13" i="27"/>
  <c r="H15" i="27" s="1"/>
  <c r="H14" i="29"/>
  <c r="H15" i="29" s="1"/>
  <c r="H13" i="28"/>
  <c r="H13" i="26"/>
  <c r="B3" i="30" s="1"/>
  <c r="H15" i="20" l="1"/>
  <c r="B6" i="30"/>
  <c r="H15" i="28"/>
  <c r="B4" i="30"/>
  <c r="H15" i="26"/>
  <c r="B8" i="30" l="1"/>
  <c r="B9" i="30" s="1"/>
</calcChain>
</file>

<file path=xl/sharedStrings.xml><?xml version="1.0" encoding="utf-8"?>
<sst xmlns="http://schemas.openxmlformats.org/spreadsheetml/2006/main" count="190" uniqueCount="54">
  <si>
    <t>详细内容</t>
  </si>
  <si>
    <t>报价</t>
  </si>
  <si>
    <t>数量</t>
  </si>
  <si>
    <t>价格</t>
  </si>
  <si>
    <t>NO.</t>
  </si>
  <si>
    <t>单位</t>
  </si>
  <si>
    <t>单价</t>
  </si>
  <si>
    <t>小计</t>
  </si>
  <si>
    <t>总价</t>
  </si>
  <si>
    <t>次</t>
    <phoneticPr fontId="6" type="noConversion"/>
  </si>
  <si>
    <t>项目</t>
    <phoneticPr fontId="6" type="noConversion"/>
  </si>
  <si>
    <t>人</t>
    <phoneticPr fontId="6" type="noConversion"/>
  </si>
  <si>
    <t xml:space="preserve">Event:                 </t>
  </si>
  <si>
    <t xml:space="preserve">Date:                  </t>
  </si>
  <si>
    <t xml:space="preserve">Number of person:       </t>
  </si>
  <si>
    <t xml:space="preserve">Venue:                  </t>
    <phoneticPr fontId="6" type="noConversion"/>
  </si>
  <si>
    <t>广东·广州</t>
    <phoneticPr fontId="12" type="noConversion"/>
  </si>
  <si>
    <t>天</t>
    <phoneticPr fontId="6" type="noConversion"/>
  </si>
  <si>
    <t>会议室场地费</t>
    <phoneticPr fontId="6" type="noConversion"/>
  </si>
  <si>
    <t>餐费</t>
    <phoneticPr fontId="6" type="noConversion"/>
  </si>
  <si>
    <t>间</t>
    <phoneticPr fontId="6" type="noConversion"/>
  </si>
  <si>
    <t>经销商培训会</t>
    <phoneticPr fontId="6" type="noConversion"/>
  </si>
  <si>
    <t>设备租凭、物料制作、印刷印刷费用</t>
    <phoneticPr fontId="6" type="noConversion"/>
  </si>
  <si>
    <t>预估会议服务费用（总金额10%）</t>
    <phoneticPr fontId="6" type="noConversion"/>
  </si>
  <si>
    <t>会务执行人员的差旅</t>
    <phoneticPr fontId="6" type="noConversion"/>
  </si>
  <si>
    <t>区域全体人员一季度会议</t>
    <phoneticPr fontId="6" type="noConversion"/>
  </si>
  <si>
    <t>税金</t>
    <phoneticPr fontId="6" type="noConversion"/>
  </si>
  <si>
    <t>317-320人</t>
    <phoneticPr fontId="12" type="noConversion"/>
  </si>
  <si>
    <t>区域经销商销售人员培训会议</t>
    <phoneticPr fontId="12" type="noConversion"/>
  </si>
  <si>
    <t>待定</t>
    <phoneticPr fontId="12" type="noConversion"/>
  </si>
  <si>
    <t>217-220人</t>
    <phoneticPr fontId="12" type="noConversion"/>
  </si>
  <si>
    <t>区域经销商销售人员培训会议</t>
    <phoneticPr fontId="6" type="noConversion"/>
  </si>
  <si>
    <t>110人</t>
    <phoneticPr fontId="12" type="noConversion"/>
  </si>
  <si>
    <t>区域全体人员二季度会议</t>
    <phoneticPr fontId="6" type="noConversion"/>
  </si>
  <si>
    <t>区域全体人员三季度会议</t>
    <phoneticPr fontId="12" type="noConversion"/>
  </si>
  <si>
    <t>2017/7/13-2017/7/14</t>
    <phoneticPr fontId="12" type="noConversion"/>
  </si>
  <si>
    <t>2017/8/3-2017/8/4</t>
    <phoneticPr fontId="12" type="noConversion"/>
  </si>
  <si>
    <t>2017/9/28-2017/9/29</t>
    <phoneticPr fontId="12" type="noConversion"/>
  </si>
  <si>
    <t>区域全体人员四季度会议</t>
    <phoneticPr fontId="12" type="noConversion"/>
  </si>
  <si>
    <t>2017/10/19-2017/10/20</t>
    <phoneticPr fontId="12" type="noConversion"/>
  </si>
  <si>
    <t>经销商培训会2</t>
    <phoneticPr fontId="12" type="noConversion"/>
  </si>
  <si>
    <t>2017/11/30-2017/11/30</t>
    <phoneticPr fontId="12" type="noConversion"/>
  </si>
  <si>
    <t>会议名称</t>
    <phoneticPr fontId="6" type="noConversion"/>
  </si>
  <si>
    <t>会议费用</t>
    <phoneticPr fontId="6" type="noConversion"/>
  </si>
  <si>
    <t>区域全体人员三季度会议</t>
  </si>
  <si>
    <t>区域经销商销售人员培训会议</t>
  </si>
  <si>
    <t>经销商培训会1</t>
  </si>
  <si>
    <t>经销商培训会1</t>
    <phoneticPr fontId="12" type="noConversion"/>
  </si>
  <si>
    <t>区域全体人员四季度会议</t>
    <phoneticPr fontId="6" type="noConversion"/>
  </si>
  <si>
    <t>经销商培训会2</t>
    <phoneticPr fontId="6" type="noConversion"/>
  </si>
  <si>
    <t>净价合计</t>
    <phoneticPr fontId="6" type="noConversion"/>
  </si>
  <si>
    <t>增值税税率6%</t>
    <phoneticPr fontId="6" type="noConversion"/>
  </si>
  <si>
    <t>含税总价</t>
    <phoneticPr fontId="6" type="noConversion"/>
  </si>
  <si>
    <t>优惠净价合计（净价不含税）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</si>
</sst>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¥&quot;#,##0.00;&quot;¥&quot;\-#,##0.00"/>
    <numFmt numFmtId="43" formatCode="_ * #,##0.00_ ;_ * \-#,##0.00_ ;_ * &quot;-&quot;??_ ;_ @_ "/>
    <numFmt numFmtId="176" formatCode="&quot;¥&quot;#,##0.00_);[Red]\(&quot;¥&quot;#,##0.00\)"/>
    <numFmt numFmtId="177" formatCode="#,##0_ "/>
  </numFmts>
  <fonts count="16" x14ac:knownFonts="1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b/>
      <sz val="9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12"/>
      <name val="宋体"/>
      <charset val="134"/>
    </font>
    <font>
      <sz val="9"/>
      <name val="微软雅黑"/>
      <family val="2"/>
      <charset val="134"/>
    </font>
    <font>
      <sz val="9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2" fillId="0" borderId="0" applyProtection="0"/>
    <xf numFmtId="0" fontId="1" fillId="0" borderId="0">
      <alignment vertical="center"/>
    </xf>
    <xf numFmtId="0" fontId="10" fillId="0" borderId="0">
      <alignment vertical="center"/>
    </xf>
    <xf numFmtId="43" fontId="3" fillId="0" borderId="0" applyProtection="0">
      <alignment vertical="center"/>
    </xf>
  </cellStyleXfs>
  <cellXfs count="37">
    <xf numFmtId="0" fontId="0" fillId="0" borderId="0" xfId="0">
      <alignment vertical="center"/>
    </xf>
    <xf numFmtId="0" fontId="4" fillId="0" borderId="0" xfId="3" applyNumberFormat="1" applyFont="1" applyFill="1" applyBorder="1" applyAlignment="1">
      <alignment vertical="center"/>
    </xf>
    <xf numFmtId="0" fontId="7" fillId="0" borderId="0" xfId="0" applyFont="1">
      <alignment vertical="center"/>
    </xf>
    <xf numFmtId="0" fontId="5" fillId="0" borderId="0" xfId="3" applyNumberFormat="1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/>
    </xf>
    <xf numFmtId="0" fontId="5" fillId="0" borderId="1" xfId="3" applyNumberFormat="1" applyFont="1" applyFill="1" applyBorder="1" applyAlignment="1">
      <alignment horizontal="left" vertical="center" wrapText="1"/>
    </xf>
    <xf numFmtId="0" fontId="5" fillId="0" borderId="1" xfId="3" applyNumberFormat="1" applyFont="1" applyFill="1" applyBorder="1" applyAlignment="1">
      <alignment horizontal="center" vertical="center" wrapText="1"/>
    </xf>
    <xf numFmtId="176" fontId="4" fillId="2" borderId="2" xfId="6" applyNumberFormat="1" applyFont="1" applyFill="1" applyBorder="1" applyAlignment="1">
      <alignment horizontal="center" vertical="center" wrapText="1"/>
    </xf>
    <xf numFmtId="176" fontId="4" fillId="2" borderId="3" xfId="6" applyNumberFormat="1" applyFont="1" applyFill="1" applyBorder="1" applyAlignment="1">
      <alignment horizontal="left" vertical="center" wrapText="1"/>
    </xf>
    <xf numFmtId="176" fontId="4" fillId="2" borderId="3" xfId="6" applyNumberFormat="1" applyFont="1" applyFill="1" applyBorder="1" applyAlignment="1">
      <alignment horizontal="right" vertical="center" wrapText="1"/>
    </xf>
    <xf numFmtId="7" fontId="9" fillId="0" borderId="1" xfId="3" applyNumberFormat="1" applyFont="1" applyFill="1" applyBorder="1" applyAlignment="1">
      <alignment horizontal="right" vertical="center" wrapText="1"/>
    </xf>
    <xf numFmtId="176" fontId="9" fillId="0" borderId="1" xfId="6" applyNumberFormat="1" applyFont="1" applyFill="1" applyBorder="1" applyAlignment="1">
      <alignment horizontal="right" vertical="center" wrapText="1"/>
    </xf>
    <xf numFmtId="0" fontId="5" fillId="0" borderId="0" xfId="3" applyNumberFormat="1" applyFont="1" applyFill="1" applyBorder="1" applyAlignment="1">
      <alignment horizontal="center" vertical="center" wrapText="1"/>
    </xf>
    <xf numFmtId="0" fontId="11" fillId="0" borderId="0" xfId="3" applyFont="1" applyFill="1" applyBorder="1" applyAlignment="1">
      <alignment horizontal="left" vertical="center"/>
    </xf>
    <xf numFmtId="177" fontId="11" fillId="0" borderId="0" xfId="3" applyNumberFormat="1" applyFont="1" applyFill="1" applyBorder="1" applyAlignment="1">
      <alignment horizontal="center" vertical="center"/>
    </xf>
    <xf numFmtId="57" fontId="11" fillId="0" borderId="0" xfId="3" applyNumberFormat="1" applyFont="1" applyFill="1" applyBorder="1" applyAlignment="1">
      <alignment horizontal="left" vertical="center"/>
    </xf>
    <xf numFmtId="177" fontId="11" fillId="0" borderId="0" xfId="3" applyNumberFormat="1" applyFont="1" applyFill="1" applyBorder="1" applyAlignment="1">
      <alignment vertical="center"/>
    </xf>
    <xf numFmtId="0" fontId="4" fillId="2" borderId="1" xfId="3" applyNumberFormat="1" applyFont="1" applyFill="1" applyBorder="1" applyAlignment="1">
      <alignment horizontal="center" vertical="center" wrapText="1"/>
    </xf>
    <xf numFmtId="176" fontId="4" fillId="2" borderId="1" xfId="3" applyNumberFormat="1" applyFont="1" applyFill="1" applyBorder="1" applyAlignment="1">
      <alignment horizontal="center" vertical="center" wrapText="1"/>
    </xf>
    <xf numFmtId="0" fontId="4" fillId="3" borderId="4" xfId="3" applyNumberFormat="1" applyFont="1" applyFill="1" applyBorder="1" applyAlignment="1">
      <alignment horizontal="center" vertical="center" wrapText="1"/>
    </xf>
    <xf numFmtId="0" fontId="5" fillId="0" borderId="5" xfId="3" applyNumberFormat="1" applyFont="1" applyFill="1" applyBorder="1" applyAlignment="1">
      <alignment horizontal="left" vertical="center" wrapText="1"/>
    </xf>
    <xf numFmtId="0" fontId="5" fillId="0" borderId="5" xfId="3" applyNumberFormat="1" applyFont="1" applyFill="1" applyBorder="1" applyAlignment="1">
      <alignment horizontal="center" vertical="center" wrapText="1"/>
    </xf>
    <xf numFmtId="7" fontId="9" fillId="0" borderId="5" xfId="3" applyNumberFormat="1" applyFont="1" applyFill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13" fillId="0" borderId="1" xfId="0" applyFont="1" applyBorder="1">
      <alignment vertical="center"/>
    </xf>
    <xf numFmtId="0" fontId="13" fillId="4" borderId="1" xfId="0" applyFont="1" applyFill="1" applyBorder="1">
      <alignment vertical="center"/>
    </xf>
    <xf numFmtId="0" fontId="4" fillId="3" borderId="6" xfId="3" applyNumberFormat="1" applyFont="1" applyFill="1" applyBorder="1" applyAlignment="1">
      <alignment horizontal="center" vertical="center" wrapText="1"/>
    </xf>
    <xf numFmtId="0" fontId="4" fillId="3" borderId="4" xfId="3" applyNumberFormat="1" applyFont="1" applyFill="1" applyBorder="1" applyAlignment="1">
      <alignment horizontal="center" vertical="center" wrapText="1"/>
    </xf>
    <xf numFmtId="0" fontId="4" fillId="2" borderId="7" xfId="3" applyNumberFormat="1" applyFont="1" applyFill="1" applyBorder="1" applyAlignment="1">
      <alignment horizontal="center" vertical="center" wrapText="1"/>
    </xf>
    <xf numFmtId="0" fontId="8" fillId="2" borderId="8" xfId="3" applyNumberFormat="1" applyFont="1" applyFill="1" applyBorder="1" applyAlignment="1">
      <alignment horizontal="center" vertical="center" wrapText="1"/>
    </xf>
    <xf numFmtId="0" fontId="4" fillId="2" borderId="9" xfId="3" applyNumberFormat="1" applyFont="1" applyFill="1" applyBorder="1" applyAlignment="1">
      <alignment horizontal="center" vertical="center" wrapText="1"/>
    </xf>
    <xf numFmtId="0" fontId="8" fillId="2" borderId="1" xfId="3" applyNumberFormat="1" applyFont="1" applyFill="1" applyBorder="1" applyAlignment="1">
      <alignment horizontal="center" vertical="center" wrapText="1"/>
    </xf>
    <xf numFmtId="0" fontId="4" fillId="2" borderId="1" xfId="3" applyNumberFormat="1" applyFont="1" applyFill="1" applyBorder="1" applyAlignment="1">
      <alignment horizontal="center" vertical="center" wrapText="1"/>
    </xf>
    <xf numFmtId="176" fontId="4" fillId="2" borderId="1" xfId="3" applyNumberFormat="1" applyFont="1" applyFill="1" applyBorder="1" applyAlignment="1">
      <alignment horizontal="center" vertical="center" wrapText="1"/>
    </xf>
    <xf numFmtId="0" fontId="15" fillId="4" borderId="1" xfId="0" applyFont="1" applyFill="1" applyBorder="1">
      <alignment vertical="center"/>
    </xf>
  </cellXfs>
  <cellStyles count="7">
    <cellStyle name="Normal 2" xfId="1"/>
    <cellStyle name="Normal 3" xfId="2"/>
    <cellStyle name="常规" xfId="0" builtinId="0"/>
    <cellStyle name="常规 2" xfId="3"/>
    <cellStyle name="常规 3" xfId="4"/>
    <cellStyle name="常规 4" xfId="5"/>
    <cellStyle name="千位分隔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workbookViewId="0">
      <selection activeCell="A8" sqref="A8"/>
    </sheetView>
  </sheetViews>
  <sheetFormatPr defaultRowHeight="14" x14ac:dyDescent="0.25"/>
  <cols>
    <col min="1" max="1" width="27.6328125" bestFit="1" customWidth="1"/>
  </cols>
  <sheetData>
    <row r="1" spans="1:2" ht="20.149999999999999" customHeight="1" x14ac:dyDescent="0.25">
      <c r="A1" s="24" t="s">
        <v>42</v>
      </c>
      <c r="B1" s="24" t="s">
        <v>43</v>
      </c>
    </row>
    <row r="2" spans="1:2" ht="20.149999999999999" customHeight="1" x14ac:dyDescent="0.25">
      <c r="A2" s="25" t="s">
        <v>44</v>
      </c>
      <c r="B2" s="25">
        <f>区域全体人员三季度会议!H13</f>
        <v>127710</v>
      </c>
    </row>
    <row r="3" spans="1:2" ht="20.149999999999999" customHeight="1" x14ac:dyDescent="0.25">
      <c r="A3" s="25" t="s">
        <v>45</v>
      </c>
      <c r="B3" s="25">
        <f>区域经销商销售人员培训会议!H13</f>
        <v>90860</v>
      </c>
    </row>
    <row r="4" spans="1:2" ht="20.149999999999999" customHeight="1" x14ac:dyDescent="0.25">
      <c r="A4" s="25" t="s">
        <v>46</v>
      </c>
      <c r="B4" s="25">
        <f>经销商培训会1!H13</f>
        <v>54230</v>
      </c>
    </row>
    <row r="5" spans="1:2" ht="20.149999999999999" customHeight="1" x14ac:dyDescent="0.25">
      <c r="A5" s="25" t="s">
        <v>48</v>
      </c>
      <c r="B5" s="25">
        <f>区域全体人员四季度会议!H13</f>
        <v>127710</v>
      </c>
    </row>
    <row r="6" spans="1:2" ht="20.149999999999999" customHeight="1" x14ac:dyDescent="0.25">
      <c r="A6" s="25" t="s">
        <v>49</v>
      </c>
      <c r="B6" s="25">
        <f>经销商培训会2!H13</f>
        <v>54230</v>
      </c>
    </row>
    <row r="7" spans="1:2" ht="20.149999999999999" customHeight="1" x14ac:dyDescent="0.25">
      <c r="A7" s="36" t="s">
        <v>53</v>
      </c>
      <c r="B7" s="27">
        <v>450000</v>
      </c>
    </row>
    <row r="8" spans="1:2" x14ac:dyDescent="0.25">
      <c r="A8" s="25" t="s">
        <v>51</v>
      </c>
      <c r="B8" s="26">
        <f>B7*6%</f>
        <v>27000</v>
      </c>
    </row>
    <row r="9" spans="1:2" x14ac:dyDescent="0.25">
      <c r="A9" s="25" t="s">
        <v>52</v>
      </c>
      <c r="B9" s="26">
        <f>SUM(B7:B8)</f>
        <v>477000</v>
      </c>
    </row>
  </sheetData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zoomScalePageLayoutView="150" workbookViewId="0">
      <selection activeCell="G10" sqref="G10"/>
    </sheetView>
  </sheetViews>
  <sheetFormatPr defaultColWidth="8.90625" defaultRowHeight="12" x14ac:dyDescent="0.25"/>
  <cols>
    <col min="1" max="1" width="14.6328125" style="2" customWidth="1"/>
    <col min="2" max="2" width="31" style="2" customWidth="1"/>
    <col min="3" max="6" width="6.08984375" style="2" customWidth="1"/>
    <col min="7" max="7" width="10.08984375" style="2" bestFit="1" customWidth="1"/>
    <col min="8" max="8" width="14.08984375" style="5" customWidth="1"/>
    <col min="9" max="16384" width="8.90625" style="2"/>
  </cols>
  <sheetData>
    <row r="1" spans="1:12" ht="13.5" x14ac:dyDescent="0.25">
      <c r="A1" s="14" t="s">
        <v>12</v>
      </c>
      <c r="B1" s="14" t="s">
        <v>34</v>
      </c>
      <c r="C1" s="14"/>
      <c r="D1" s="15"/>
      <c r="E1" s="15"/>
      <c r="F1" s="15"/>
      <c r="G1" s="15"/>
      <c r="H1" s="14"/>
      <c r="I1" s="1"/>
      <c r="J1" s="1"/>
      <c r="K1" s="1"/>
      <c r="L1" s="1"/>
    </row>
    <row r="2" spans="1:12" ht="13.5" x14ac:dyDescent="0.25">
      <c r="A2" s="14" t="s">
        <v>13</v>
      </c>
      <c r="B2" s="16" t="s">
        <v>35</v>
      </c>
      <c r="C2" s="14"/>
      <c r="D2" s="15"/>
      <c r="E2" s="15"/>
      <c r="F2" s="15"/>
      <c r="G2" s="15"/>
      <c r="H2" s="14"/>
      <c r="I2" s="1"/>
      <c r="J2" s="1"/>
      <c r="K2" s="1"/>
      <c r="L2" s="1"/>
    </row>
    <row r="3" spans="1:12" ht="13.5" x14ac:dyDescent="0.25">
      <c r="A3" s="14" t="s">
        <v>15</v>
      </c>
      <c r="B3" s="14" t="s">
        <v>16</v>
      </c>
      <c r="C3" s="14"/>
      <c r="D3" s="15"/>
      <c r="E3" s="15"/>
      <c r="F3" s="15"/>
      <c r="G3" s="15"/>
      <c r="H3" s="14"/>
      <c r="I3" s="1"/>
      <c r="J3" s="1"/>
      <c r="K3" s="1"/>
      <c r="L3" s="1"/>
    </row>
    <row r="4" spans="1:12" ht="14" thickBot="1" x14ac:dyDescent="0.3">
      <c r="A4" s="14" t="s">
        <v>14</v>
      </c>
      <c r="B4" s="14" t="s">
        <v>27</v>
      </c>
      <c r="C4" s="14"/>
      <c r="D4" s="17"/>
      <c r="E4" s="15"/>
      <c r="F4" s="15"/>
      <c r="G4" s="15"/>
      <c r="H4" s="14"/>
      <c r="I4" s="1"/>
      <c r="J4" s="1"/>
      <c r="K4" s="1"/>
      <c r="L4" s="1"/>
    </row>
    <row r="5" spans="1:12" s="4" customFormat="1" ht="12" customHeight="1" x14ac:dyDescent="0.25">
      <c r="A5" s="30" t="s">
        <v>10</v>
      </c>
      <c r="B5" s="32" t="s">
        <v>0</v>
      </c>
      <c r="C5" s="32" t="s">
        <v>1</v>
      </c>
      <c r="D5" s="32"/>
      <c r="E5" s="32"/>
      <c r="F5" s="32"/>
      <c r="G5" s="32"/>
      <c r="H5" s="32"/>
      <c r="I5" s="3"/>
      <c r="J5" s="3"/>
      <c r="K5" s="3"/>
      <c r="L5" s="3"/>
    </row>
    <row r="6" spans="1:12" s="4" customFormat="1" ht="12" customHeight="1" x14ac:dyDescent="0.25">
      <c r="A6" s="31"/>
      <c r="B6" s="33"/>
      <c r="C6" s="34" t="s">
        <v>2</v>
      </c>
      <c r="D6" s="34"/>
      <c r="E6" s="34"/>
      <c r="F6" s="34"/>
      <c r="G6" s="35" t="s">
        <v>3</v>
      </c>
      <c r="H6" s="35"/>
      <c r="I6" s="13"/>
      <c r="J6" s="13"/>
      <c r="K6" s="13"/>
      <c r="L6" s="13"/>
    </row>
    <row r="7" spans="1:12" s="4" customFormat="1" ht="12" customHeight="1" x14ac:dyDescent="0.25">
      <c r="A7" s="31"/>
      <c r="B7" s="33"/>
      <c r="C7" s="18" t="s">
        <v>4</v>
      </c>
      <c r="D7" s="18" t="s">
        <v>5</v>
      </c>
      <c r="E7" s="18" t="s">
        <v>4</v>
      </c>
      <c r="F7" s="18" t="s">
        <v>5</v>
      </c>
      <c r="G7" s="19" t="s">
        <v>6</v>
      </c>
      <c r="H7" s="19" t="s">
        <v>7</v>
      </c>
      <c r="I7" s="13"/>
      <c r="J7" s="13"/>
      <c r="K7" s="13"/>
      <c r="L7" s="13"/>
    </row>
    <row r="8" spans="1:12" s="4" customFormat="1" ht="16" customHeight="1" x14ac:dyDescent="0.25">
      <c r="A8" s="28" t="s">
        <v>25</v>
      </c>
      <c r="B8" s="6" t="s">
        <v>18</v>
      </c>
      <c r="C8" s="7">
        <v>1</v>
      </c>
      <c r="D8" s="7" t="s">
        <v>17</v>
      </c>
      <c r="E8" s="7">
        <v>6</v>
      </c>
      <c r="F8" s="7" t="s">
        <v>20</v>
      </c>
      <c r="G8" s="11">
        <v>3000</v>
      </c>
      <c r="H8" s="12">
        <f>G8*E8*C8</f>
        <v>18000</v>
      </c>
      <c r="I8" s="13"/>
      <c r="J8" s="13"/>
      <c r="K8" s="13"/>
      <c r="L8" s="13"/>
    </row>
    <row r="9" spans="1:12" s="4" customFormat="1" ht="16" customHeight="1" x14ac:dyDescent="0.25">
      <c r="A9" s="29"/>
      <c r="B9" s="6" t="s">
        <v>19</v>
      </c>
      <c r="C9" s="7">
        <v>320</v>
      </c>
      <c r="D9" s="7" t="s">
        <v>11</v>
      </c>
      <c r="E9" s="7">
        <v>2</v>
      </c>
      <c r="F9" s="7" t="s">
        <v>9</v>
      </c>
      <c r="G9" s="11">
        <v>140</v>
      </c>
      <c r="H9" s="12">
        <f>G9*E9*C9</f>
        <v>89600</v>
      </c>
      <c r="I9" s="13"/>
      <c r="J9" s="13"/>
      <c r="K9" s="13"/>
      <c r="L9" s="13"/>
    </row>
    <row r="10" spans="1:12" s="4" customFormat="1" ht="16" customHeight="1" x14ac:dyDescent="0.25">
      <c r="A10" s="29"/>
      <c r="B10" s="6" t="s">
        <v>22</v>
      </c>
      <c r="C10" s="7">
        <v>1</v>
      </c>
      <c r="D10" s="7" t="s">
        <v>9</v>
      </c>
      <c r="E10" s="7">
        <v>1</v>
      </c>
      <c r="F10" s="7" t="s">
        <v>9</v>
      </c>
      <c r="G10" s="11">
        <v>3500</v>
      </c>
      <c r="H10" s="12">
        <f>G10*E10*C10</f>
        <v>3500</v>
      </c>
      <c r="I10" s="13"/>
      <c r="J10" s="13"/>
      <c r="K10" s="13"/>
      <c r="L10" s="13"/>
    </row>
    <row r="11" spans="1:12" s="4" customFormat="1" ht="16" customHeight="1" x14ac:dyDescent="0.25">
      <c r="A11" s="29"/>
      <c r="B11" s="6" t="s">
        <v>24</v>
      </c>
      <c r="C11" s="7">
        <v>2</v>
      </c>
      <c r="D11" s="7" t="s">
        <v>17</v>
      </c>
      <c r="E11" s="7">
        <v>1</v>
      </c>
      <c r="F11" s="7" t="s">
        <v>9</v>
      </c>
      <c r="G11" s="11">
        <v>2500</v>
      </c>
      <c r="H11" s="12">
        <f>G11*E11*C11</f>
        <v>5000</v>
      </c>
      <c r="I11" s="13"/>
      <c r="J11" s="13"/>
      <c r="K11" s="13"/>
      <c r="L11" s="13"/>
    </row>
    <row r="12" spans="1:12" s="4" customFormat="1" ht="16" customHeight="1" x14ac:dyDescent="0.25">
      <c r="A12" s="29"/>
      <c r="B12" s="6" t="s">
        <v>23</v>
      </c>
      <c r="C12" s="7"/>
      <c r="D12" s="7"/>
      <c r="E12" s="7"/>
      <c r="F12" s="7"/>
      <c r="G12" s="11"/>
      <c r="H12" s="12">
        <f>0.1*(SUM(H8:H11))</f>
        <v>11610</v>
      </c>
      <c r="I12" s="13"/>
      <c r="J12" s="13"/>
      <c r="K12" s="13"/>
      <c r="L12" s="13"/>
    </row>
    <row r="13" spans="1:12" s="4" customFormat="1" ht="16" customHeight="1" x14ac:dyDescent="0.25">
      <c r="A13" s="20"/>
      <c r="B13" s="21" t="s">
        <v>50</v>
      </c>
      <c r="C13" s="22"/>
      <c r="D13" s="22"/>
      <c r="E13" s="22"/>
      <c r="F13" s="22"/>
      <c r="G13" s="23"/>
      <c r="H13" s="12">
        <f>SUM(H8:H12)</f>
        <v>127710</v>
      </c>
      <c r="I13" s="13"/>
      <c r="J13" s="13"/>
      <c r="K13" s="13"/>
      <c r="L13" s="13"/>
    </row>
    <row r="14" spans="1:12" s="4" customFormat="1" ht="16" customHeight="1" x14ac:dyDescent="0.25">
      <c r="A14" s="20"/>
      <c r="B14" s="21" t="s">
        <v>26</v>
      </c>
      <c r="C14" s="22"/>
      <c r="D14" s="22"/>
      <c r="E14" s="22"/>
      <c r="F14" s="22"/>
      <c r="G14" s="23"/>
      <c r="H14" s="12">
        <f>0.06*(SUM(H8:H12))</f>
        <v>7662.5999999999995</v>
      </c>
      <c r="I14" s="13"/>
      <c r="J14" s="13"/>
      <c r="K14" s="13"/>
      <c r="L14" s="13"/>
    </row>
    <row r="15" spans="1:12" s="4" customFormat="1" ht="16" customHeight="1" thickBot="1" x14ac:dyDescent="0.3">
      <c r="A15" s="8" t="s">
        <v>8</v>
      </c>
      <c r="B15" s="9"/>
      <c r="C15" s="9"/>
      <c r="D15" s="9"/>
      <c r="E15" s="9"/>
      <c r="F15" s="9"/>
      <c r="G15" s="9"/>
      <c r="H15" s="10">
        <f>H13+H14</f>
        <v>135372.6</v>
      </c>
      <c r="I15" s="3"/>
      <c r="J15" s="3"/>
      <c r="K15" s="3"/>
      <c r="L15" s="3"/>
    </row>
  </sheetData>
  <mergeCells count="6">
    <mergeCell ref="A8:A12"/>
    <mergeCell ref="A5:A7"/>
    <mergeCell ref="B5:B7"/>
    <mergeCell ref="C5:H5"/>
    <mergeCell ref="C6:F6"/>
    <mergeCell ref="G6:H6"/>
  </mergeCells>
  <phoneticPr fontId="6" type="noConversion"/>
  <pageMargins left="0.70866141732283472" right="0.70866141732283472" top="0.74803149606299213" bottom="0.74803149606299213" header="0.31496062992125984" footer="0.31496062992125984"/>
  <pageSetup paperSize="9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zoomScalePageLayoutView="150" workbookViewId="0">
      <selection activeCell="G10" sqref="G10"/>
    </sheetView>
  </sheetViews>
  <sheetFormatPr defaultColWidth="8.90625" defaultRowHeight="12" x14ac:dyDescent="0.25"/>
  <cols>
    <col min="1" max="1" width="14.6328125" style="2" customWidth="1"/>
    <col min="2" max="2" width="31" style="2" customWidth="1"/>
    <col min="3" max="6" width="6.08984375" style="2" customWidth="1"/>
    <col min="7" max="7" width="10.08984375" style="2" bestFit="1" customWidth="1"/>
    <col min="8" max="8" width="14.08984375" style="5" customWidth="1"/>
    <col min="9" max="16384" width="8.90625" style="2"/>
  </cols>
  <sheetData>
    <row r="1" spans="1:12" ht="13.5" x14ac:dyDescent="0.25">
      <c r="A1" s="14" t="s">
        <v>12</v>
      </c>
      <c r="B1" s="14" t="s">
        <v>28</v>
      </c>
      <c r="C1" s="14"/>
      <c r="D1" s="15"/>
      <c r="E1" s="15"/>
      <c r="F1" s="15"/>
      <c r="G1" s="15"/>
      <c r="H1" s="14"/>
      <c r="I1" s="1"/>
      <c r="J1" s="1"/>
      <c r="K1" s="1"/>
      <c r="L1" s="1"/>
    </row>
    <row r="2" spans="1:12" ht="13.5" x14ac:dyDescent="0.25">
      <c r="A2" s="14" t="s">
        <v>13</v>
      </c>
      <c r="B2" s="16" t="s">
        <v>36</v>
      </c>
      <c r="C2" s="14"/>
      <c r="D2" s="15"/>
      <c r="E2" s="15"/>
      <c r="F2" s="15"/>
      <c r="G2" s="15"/>
      <c r="H2" s="14"/>
      <c r="I2" s="1"/>
      <c r="J2" s="1"/>
      <c r="K2" s="1"/>
      <c r="L2" s="1"/>
    </row>
    <row r="3" spans="1:12" ht="13.5" x14ac:dyDescent="0.25">
      <c r="A3" s="14" t="s">
        <v>15</v>
      </c>
      <c r="B3" s="14" t="s">
        <v>29</v>
      </c>
      <c r="C3" s="14"/>
      <c r="D3" s="15"/>
      <c r="E3" s="15"/>
      <c r="F3" s="15"/>
      <c r="G3" s="15"/>
      <c r="H3" s="14"/>
      <c r="I3" s="1"/>
      <c r="J3" s="1"/>
      <c r="K3" s="1"/>
      <c r="L3" s="1"/>
    </row>
    <row r="4" spans="1:12" ht="14" thickBot="1" x14ac:dyDescent="0.3">
      <c r="A4" s="14" t="s">
        <v>14</v>
      </c>
      <c r="B4" s="14" t="s">
        <v>30</v>
      </c>
      <c r="C4" s="14"/>
      <c r="D4" s="17"/>
      <c r="E4" s="15"/>
      <c r="F4" s="15"/>
      <c r="G4" s="15"/>
      <c r="H4" s="14"/>
      <c r="I4" s="1"/>
      <c r="J4" s="1"/>
      <c r="K4" s="1"/>
      <c r="L4" s="1"/>
    </row>
    <row r="5" spans="1:12" s="4" customFormat="1" ht="12" customHeight="1" x14ac:dyDescent="0.25">
      <c r="A5" s="30" t="s">
        <v>10</v>
      </c>
      <c r="B5" s="32" t="s">
        <v>0</v>
      </c>
      <c r="C5" s="32" t="s">
        <v>1</v>
      </c>
      <c r="D5" s="32"/>
      <c r="E5" s="32"/>
      <c r="F5" s="32"/>
      <c r="G5" s="32"/>
      <c r="H5" s="32"/>
      <c r="I5" s="3"/>
      <c r="J5" s="3"/>
      <c r="K5" s="3"/>
      <c r="L5" s="3"/>
    </row>
    <row r="6" spans="1:12" s="4" customFormat="1" ht="12" customHeight="1" x14ac:dyDescent="0.25">
      <c r="A6" s="31"/>
      <c r="B6" s="33"/>
      <c r="C6" s="34" t="s">
        <v>2</v>
      </c>
      <c r="D6" s="34"/>
      <c r="E6" s="34"/>
      <c r="F6" s="34"/>
      <c r="G6" s="35" t="s">
        <v>3</v>
      </c>
      <c r="H6" s="35"/>
      <c r="I6" s="13"/>
      <c r="J6" s="13"/>
      <c r="K6" s="13"/>
      <c r="L6" s="13"/>
    </row>
    <row r="7" spans="1:12" s="4" customFormat="1" ht="12" customHeight="1" x14ac:dyDescent="0.25">
      <c r="A7" s="31"/>
      <c r="B7" s="33"/>
      <c r="C7" s="18" t="s">
        <v>4</v>
      </c>
      <c r="D7" s="18" t="s">
        <v>5</v>
      </c>
      <c r="E7" s="18" t="s">
        <v>4</v>
      </c>
      <c r="F7" s="18" t="s">
        <v>5</v>
      </c>
      <c r="G7" s="19" t="s">
        <v>6</v>
      </c>
      <c r="H7" s="19" t="s">
        <v>7</v>
      </c>
      <c r="I7" s="13"/>
      <c r="J7" s="13"/>
      <c r="K7" s="13"/>
      <c r="L7" s="13"/>
    </row>
    <row r="8" spans="1:12" s="4" customFormat="1" ht="16" customHeight="1" x14ac:dyDescent="0.25">
      <c r="A8" s="28" t="s">
        <v>31</v>
      </c>
      <c r="B8" s="6" t="s">
        <v>18</v>
      </c>
      <c r="C8" s="7">
        <v>1</v>
      </c>
      <c r="D8" s="7" t="s">
        <v>17</v>
      </c>
      <c r="E8" s="7">
        <v>5</v>
      </c>
      <c r="F8" s="7" t="s">
        <v>20</v>
      </c>
      <c r="G8" s="11">
        <v>2500</v>
      </c>
      <c r="H8" s="12">
        <f>G8*E8*C8</f>
        <v>12500</v>
      </c>
      <c r="I8" s="13"/>
      <c r="J8" s="13"/>
      <c r="K8" s="13"/>
      <c r="L8" s="13"/>
    </row>
    <row r="9" spans="1:12" s="4" customFormat="1" ht="16" customHeight="1" x14ac:dyDescent="0.25">
      <c r="A9" s="29"/>
      <c r="B9" s="6" t="s">
        <v>19</v>
      </c>
      <c r="C9" s="7">
        <v>220</v>
      </c>
      <c r="D9" s="7" t="s">
        <v>11</v>
      </c>
      <c r="E9" s="7">
        <v>2</v>
      </c>
      <c r="F9" s="7" t="s">
        <v>9</v>
      </c>
      <c r="G9" s="11">
        <v>140</v>
      </c>
      <c r="H9" s="12">
        <f>G9*E9*C9</f>
        <v>61600</v>
      </c>
      <c r="I9" s="13"/>
      <c r="J9" s="13"/>
      <c r="K9" s="13"/>
      <c r="L9" s="13"/>
    </row>
    <row r="10" spans="1:12" s="4" customFormat="1" ht="16" customHeight="1" x14ac:dyDescent="0.25">
      <c r="A10" s="29"/>
      <c r="B10" s="6" t="s">
        <v>22</v>
      </c>
      <c r="C10" s="7">
        <v>1</v>
      </c>
      <c r="D10" s="7" t="s">
        <v>9</v>
      </c>
      <c r="E10" s="7">
        <v>1</v>
      </c>
      <c r="F10" s="7" t="s">
        <v>9</v>
      </c>
      <c r="G10" s="11">
        <v>3500</v>
      </c>
      <c r="H10" s="12">
        <f>G10*E10*C10</f>
        <v>3500</v>
      </c>
      <c r="I10" s="13"/>
      <c r="J10" s="13"/>
      <c r="K10" s="13"/>
      <c r="L10" s="13"/>
    </row>
    <row r="11" spans="1:12" s="4" customFormat="1" ht="16" customHeight="1" x14ac:dyDescent="0.25">
      <c r="A11" s="29"/>
      <c r="B11" s="6" t="s">
        <v>24</v>
      </c>
      <c r="C11" s="7">
        <v>2</v>
      </c>
      <c r="D11" s="7" t="s">
        <v>17</v>
      </c>
      <c r="E11" s="7">
        <v>1</v>
      </c>
      <c r="F11" s="7" t="s">
        <v>9</v>
      </c>
      <c r="G11" s="11">
        <v>2500</v>
      </c>
      <c r="H11" s="12">
        <f>G11*E11*C11</f>
        <v>5000</v>
      </c>
      <c r="I11" s="13"/>
      <c r="J11" s="13"/>
      <c r="K11" s="13"/>
      <c r="L11" s="13"/>
    </row>
    <row r="12" spans="1:12" s="4" customFormat="1" ht="16" customHeight="1" x14ac:dyDescent="0.25">
      <c r="A12" s="29"/>
      <c r="B12" s="6" t="s">
        <v>23</v>
      </c>
      <c r="C12" s="7"/>
      <c r="D12" s="7"/>
      <c r="E12" s="7"/>
      <c r="F12" s="7"/>
      <c r="G12" s="11"/>
      <c r="H12" s="12">
        <f>0.1*(SUM(H8:H11))</f>
        <v>8260</v>
      </c>
      <c r="I12" s="13"/>
      <c r="J12" s="13"/>
      <c r="K12" s="13"/>
      <c r="L12" s="13"/>
    </row>
    <row r="13" spans="1:12" s="4" customFormat="1" ht="16" customHeight="1" x14ac:dyDescent="0.25">
      <c r="A13" s="20"/>
      <c r="B13" s="21" t="s">
        <v>50</v>
      </c>
      <c r="C13" s="22"/>
      <c r="D13" s="22"/>
      <c r="E13" s="22"/>
      <c r="F13" s="22"/>
      <c r="G13" s="23"/>
      <c r="H13" s="12">
        <f>SUM(H8:H12)</f>
        <v>90860</v>
      </c>
      <c r="I13" s="13"/>
      <c r="J13" s="13"/>
      <c r="K13" s="13"/>
      <c r="L13" s="13"/>
    </row>
    <row r="14" spans="1:12" s="4" customFormat="1" ht="16" customHeight="1" x14ac:dyDescent="0.25">
      <c r="A14" s="20"/>
      <c r="B14" s="21" t="s">
        <v>26</v>
      </c>
      <c r="C14" s="22"/>
      <c r="D14" s="22"/>
      <c r="E14" s="22"/>
      <c r="F14" s="22"/>
      <c r="G14" s="23"/>
      <c r="H14" s="12">
        <f>0.06*(SUM(H8:H12))</f>
        <v>5451.5999999999995</v>
      </c>
      <c r="I14" s="13"/>
      <c r="J14" s="13"/>
      <c r="K14" s="13"/>
      <c r="L14" s="13"/>
    </row>
    <row r="15" spans="1:12" s="4" customFormat="1" ht="16" customHeight="1" thickBot="1" x14ac:dyDescent="0.3">
      <c r="A15" s="8" t="s">
        <v>8</v>
      </c>
      <c r="B15" s="9"/>
      <c r="C15" s="9"/>
      <c r="D15" s="9"/>
      <c r="E15" s="9"/>
      <c r="F15" s="9"/>
      <c r="G15" s="9"/>
      <c r="H15" s="10">
        <f>H13+H14</f>
        <v>96311.6</v>
      </c>
      <c r="I15" s="3"/>
      <c r="J15" s="3"/>
      <c r="K15" s="3"/>
      <c r="L15" s="3"/>
    </row>
  </sheetData>
  <mergeCells count="6">
    <mergeCell ref="A8:A12"/>
    <mergeCell ref="A5:A7"/>
    <mergeCell ref="B5:B7"/>
    <mergeCell ref="C5:H5"/>
    <mergeCell ref="C6:F6"/>
    <mergeCell ref="G6:H6"/>
  </mergeCells>
  <phoneticPr fontId="6" type="noConversion"/>
  <pageMargins left="0.70866141732283472" right="0.70866141732283472" top="0.74803149606299213" bottom="0.74803149606299213" header="0.31496062992125984" footer="0.31496062992125984"/>
  <pageSetup paperSize="9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zoomScalePageLayoutView="150" workbookViewId="0">
      <selection activeCell="G10" sqref="G10"/>
    </sheetView>
  </sheetViews>
  <sheetFormatPr defaultColWidth="8.90625" defaultRowHeight="12" x14ac:dyDescent="0.25"/>
  <cols>
    <col min="1" max="1" width="14.6328125" style="2" customWidth="1"/>
    <col min="2" max="2" width="31" style="2" customWidth="1"/>
    <col min="3" max="6" width="6.08984375" style="2" customWidth="1"/>
    <col min="7" max="7" width="10.08984375" style="2" bestFit="1" customWidth="1"/>
    <col min="8" max="8" width="14.08984375" style="5" customWidth="1"/>
    <col min="9" max="16384" width="8.90625" style="2"/>
  </cols>
  <sheetData>
    <row r="1" spans="1:12" ht="13.5" x14ac:dyDescent="0.25">
      <c r="A1" s="14" t="s">
        <v>12</v>
      </c>
      <c r="B1" s="14" t="s">
        <v>47</v>
      </c>
      <c r="C1" s="14"/>
      <c r="D1" s="15"/>
      <c r="E1" s="15"/>
      <c r="F1" s="15"/>
      <c r="G1" s="15"/>
      <c r="H1" s="14"/>
      <c r="I1" s="1"/>
      <c r="J1" s="1"/>
      <c r="K1" s="1"/>
      <c r="L1" s="1"/>
    </row>
    <row r="2" spans="1:12" ht="13.5" x14ac:dyDescent="0.25">
      <c r="A2" s="14" t="s">
        <v>13</v>
      </c>
      <c r="B2" s="16" t="s">
        <v>37</v>
      </c>
      <c r="C2" s="14"/>
      <c r="D2" s="15"/>
      <c r="E2" s="15"/>
      <c r="F2" s="15"/>
      <c r="G2" s="15"/>
      <c r="H2" s="14"/>
      <c r="I2" s="1"/>
      <c r="J2" s="1"/>
      <c r="K2" s="1"/>
      <c r="L2" s="1"/>
    </row>
    <row r="3" spans="1:12" ht="13.5" x14ac:dyDescent="0.25">
      <c r="A3" s="14" t="s">
        <v>15</v>
      </c>
      <c r="B3" s="14" t="s">
        <v>29</v>
      </c>
      <c r="C3" s="14"/>
      <c r="D3" s="15"/>
      <c r="E3" s="15"/>
      <c r="F3" s="15"/>
      <c r="G3" s="15"/>
      <c r="H3" s="14"/>
      <c r="I3" s="1"/>
      <c r="J3" s="1"/>
      <c r="K3" s="1"/>
      <c r="L3" s="1"/>
    </row>
    <row r="4" spans="1:12" ht="14" thickBot="1" x14ac:dyDescent="0.3">
      <c r="A4" s="14" t="s">
        <v>14</v>
      </c>
      <c r="B4" s="14" t="s">
        <v>32</v>
      </c>
      <c r="C4" s="14"/>
      <c r="D4" s="17"/>
      <c r="E4" s="15"/>
      <c r="F4" s="15"/>
      <c r="G4" s="15"/>
      <c r="H4" s="14"/>
      <c r="I4" s="1"/>
      <c r="J4" s="1"/>
      <c r="K4" s="1"/>
      <c r="L4" s="1"/>
    </row>
    <row r="5" spans="1:12" s="4" customFormat="1" ht="12" customHeight="1" x14ac:dyDescent="0.25">
      <c r="A5" s="30" t="s">
        <v>10</v>
      </c>
      <c r="B5" s="32" t="s">
        <v>0</v>
      </c>
      <c r="C5" s="32" t="s">
        <v>1</v>
      </c>
      <c r="D5" s="32"/>
      <c r="E5" s="32"/>
      <c r="F5" s="32"/>
      <c r="G5" s="32"/>
      <c r="H5" s="32"/>
      <c r="I5" s="3"/>
      <c r="J5" s="3"/>
      <c r="K5" s="3"/>
      <c r="L5" s="3"/>
    </row>
    <row r="6" spans="1:12" s="4" customFormat="1" ht="12" customHeight="1" x14ac:dyDescent="0.25">
      <c r="A6" s="31"/>
      <c r="B6" s="33"/>
      <c r="C6" s="34" t="s">
        <v>2</v>
      </c>
      <c r="D6" s="34"/>
      <c r="E6" s="34"/>
      <c r="F6" s="34"/>
      <c r="G6" s="35" t="s">
        <v>3</v>
      </c>
      <c r="H6" s="35"/>
      <c r="I6" s="13"/>
      <c r="J6" s="13"/>
      <c r="K6" s="13"/>
      <c r="L6" s="13"/>
    </row>
    <row r="7" spans="1:12" s="4" customFormat="1" ht="12" customHeight="1" x14ac:dyDescent="0.25">
      <c r="A7" s="31"/>
      <c r="B7" s="33"/>
      <c r="C7" s="18" t="s">
        <v>4</v>
      </c>
      <c r="D7" s="18" t="s">
        <v>5</v>
      </c>
      <c r="E7" s="18" t="s">
        <v>4</v>
      </c>
      <c r="F7" s="18" t="s">
        <v>5</v>
      </c>
      <c r="G7" s="19" t="s">
        <v>6</v>
      </c>
      <c r="H7" s="19" t="s">
        <v>7</v>
      </c>
      <c r="I7" s="13"/>
      <c r="J7" s="13"/>
      <c r="K7" s="13"/>
      <c r="L7" s="13"/>
    </row>
    <row r="8" spans="1:12" s="4" customFormat="1" ht="16" customHeight="1" x14ac:dyDescent="0.25">
      <c r="A8" s="28" t="s">
        <v>21</v>
      </c>
      <c r="B8" s="6" t="s">
        <v>18</v>
      </c>
      <c r="C8" s="7">
        <v>1</v>
      </c>
      <c r="D8" s="7" t="s">
        <v>17</v>
      </c>
      <c r="E8" s="7">
        <v>4</v>
      </c>
      <c r="F8" s="7" t="s">
        <v>20</v>
      </c>
      <c r="G8" s="11">
        <v>2500</v>
      </c>
      <c r="H8" s="12">
        <f>G8*E8*C8</f>
        <v>10000</v>
      </c>
      <c r="I8" s="13"/>
      <c r="J8" s="13"/>
      <c r="K8" s="13"/>
      <c r="L8" s="13"/>
    </row>
    <row r="9" spans="1:12" s="4" customFormat="1" ht="16" customHeight="1" x14ac:dyDescent="0.25">
      <c r="A9" s="29"/>
      <c r="B9" s="6" t="s">
        <v>19</v>
      </c>
      <c r="C9" s="7">
        <v>110</v>
      </c>
      <c r="D9" s="7" t="s">
        <v>11</v>
      </c>
      <c r="E9" s="7">
        <v>2</v>
      </c>
      <c r="F9" s="7" t="s">
        <v>9</v>
      </c>
      <c r="G9" s="11">
        <v>140</v>
      </c>
      <c r="H9" s="12">
        <f>G9*E9*C9</f>
        <v>30800</v>
      </c>
      <c r="I9" s="13"/>
      <c r="J9" s="13"/>
      <c r="K9" s="13"/>
      <c r="L9" s="13"/>
    </row>
    <row r="10" spans="1:12" s="4" customFormat="1" ht="16" customHeight="1" x14ac:dyDescent="0.25">
      <c r="A10" s="29"/>
      <c r="B10" s="6" t="s">
        <v>22</v>
      </c>
      <c r="C10" s="7">
        <v>1</v>
      </c>
      <c r="D10" s="7" t="s">
        <v>9</v>
      </c>
      <c r="E10" s="7">
        <v>1</v>
      </c>
      <c r="F10" s="7" t="s">
        <v>9</v>
      </c>
      <c r="G10" s="11">
        <v>3500</v>
      </c>
      <c r="H10" s="12">
        <f>G10*E10*C10</f>
        <v>3500</v>
      </c>
      <c r="I10" s="13"/>
      <c r="J10" s="13"/>
      <c r="K10" s="13"/>
      <c r="L10" s="13"/>
    </row>
    <row r="11" spans="1:12" s="4" customFormat="1" ht="16" customHeight="1" x14ac:dyDescent="0.25">
      <c r="A11" s="29"/>
      <c r="B11" s="6" t="s">
        <v>24</v>
      </c>
      <c r="C11" s="7">
        <v>2</v>
      </c>
      <c r="D11" s="7" t="s">
        <v>17</v>
      </c>
      <c r="E11" s="7">
        <v>1</v>
      </c>
      <c r="F11" s="7" t="s">
        <v>9</v>
      </c>
      <c r="G11" s="11">
        <v>2500</v>
      </c>
      <c r="H11" s="12">
        <f>G11*E11*C11</f>
        <v>5000</v>
      </c>
      <c r="I11" s="13"/>
      <c r="J11" s="13"/>
      <c r="K11" s="13"/>
      <c r="L11" s="13"/>
    </row>
    <row r="12" spans="1:12" s="4" customFormat="1" ht="16" customHeight="1" x14ac:dyDescent="0.25">
      <c r="A12" s="29"/>
      <c r="B12" s="6" t="s">
        <v>23</v>
      </c>
      <c r="C12" s="7"/>
      <c r="D12" s="7"/>
      <c r="E12" s="7"/>
      <c r="F12" s="7"/>
      <c r="G12" s="11"/>
      <c r="H12" s="12">
        <f>0.1*(SUM(H8:H11))</f>
        <v>4930</v>
      </c>
      <c r="I12" s="13"/>
      <c r="J12" s="13"/>
      <c r="K12" s="13"/>
      <c r="L12" s="13"/>
    </row>
    <row r="13" spans="1:12" s="4" customFormat="1" ht="16" customHeight="1" x14ac:dyDescent="0.25">
      <c r="A13" s="20"/>
      <c r="B13" s="21" t="s">
        <v>50</v>
      </c>
      <c r="C13" s="22"/>
      <c r="D13" s="22"/>
      <c r="E13" s="22"/>
      <c r="F13" s="22"/>
      <c r="G13" s="23"/>
      <c r="H13" s="12">
        <f>SUM(H8:H12)</f>
        <v>54230</v>
      </c>
      <c r="I13" s="13"/>
      <c r="J13" s="13"/>
      <c r="K13" s="13"/>
      <c r="L13" s="13"/>
    </row>
    <row r="14" spans="1:12" s="4" customFormat="1" ht="16" customHeight="1" x14ac:dyDescent="0.25">
      <c r="A14" s="20"/>
      <c r="B14" s="21" t="s">
        <v>26</v>
      </c>
      <c r="C14" s="22"/>
      <c r="D14" s="22"/>
      <c r="E14" s="22"/>
      <c r="F14" s="22"/>
      <c r="G14" s="23"/>
      <c r="H14" s="12">
        <f>0.06*(SUM(H8:H12))</f>
        <v>3253.7999999999997</v>
      </c>
      <c r="I14" s="13"/>
      <c r="J14" s="13"/>
      <c r="K14" s="13"/>
      <c r="L14" s="13"/>
    </row>
    <row r="15" spans="1:12" s="4" customFormat="1" ht="16" customHeight="1" thickBot="1" x14ac:dyDescent="0.3">
      <c r="A15" s="8" t="s">
        <v>8</v>
      </c>
      <c r="B15" s="9"/>
      <c r="C15" s="9"/>
      <c r="D15" s="9"/>
      <c r="E15" s="9"/>
      <c r="F15" s="9"/>
      <c r="G15" s="9"/>
      <c r="H15" s="10">
        <f>H13+H14</f>
        <v>57483.8</v>
      </c>
      <c r="I15" s="3"/>
      <c r="J15" s="3"/>
      <c r="K15" s="3"/>
      <c r="L15" s="3"/>
    </row>
  </sheetData>
  <mergeCells count="6">
    <mergeCell ref="A8:A12"/>
    <mergeCell ref="A5:A7"/>
    <mergeCell ref="B5:B7"/>
    <mergeCell ref="C5:H5"/>
    <mergeCell ref="C6:F6"/>
    <mergeCell ref="G6:H6"/>
  </mergeCells>
  <phoneticPr fontId="6" type="noConversion"/>
  <pageMargins left="0.70866141732283472" right="0.70866141732283472" top="0.74803149606299213" bottom="0.74803149606299213" header="0.31496062992125984" footer="0.31496062992125984"/>
  <pageSetup paperSize="9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zoomScalePageLayoutView="150" workbookViewId="0">
      <selection activeCell="G10" sqref="G10"/>
    </sheetView>
  </sheetViews>
  <sheetFormatPr defaultColWidth="8.90625" defaultRowHeight="12" x14ac:dyDescent="0.25"/>
  <cols>
    <col min="1" max="1" width="14.6328125" style="2" customWidth="1"/>
    <col min="2" max="2" width="31" style="2" customWidth="1"/>
    <col min="3" max="6" width="6.08984375" style="2" customWidth="1"/>
    <col min="7" max="7" width="10.08984375" style="2" bestFit="1" customWidth="1"/>
    <col min="8" max="8" width="14.08984375" style="5" customWidth="1"/>
    <col min="9" max="16384" width="8.90625" style="2"/>
  </cols>
  <sheetData>
    <row r="1" spans="1:12" ht="13.5" x14ac:dyDescent="0.25">
      <c r="A1" s="14" t="s">
        <v>12</v>
      </c>
      <c r="B1" s="14" t="s">
        <v>38</v>
      </c>
      <c r="C1" s="14"/>
      <c r="D1" s="15"/>
      <c r="E1" s="15"/>
      <c r="F1" s="15"/>
      <c r="G1" s="15"/>
      <c r="H1" s="14"/>
      <c r="I1" s="1"/>
      <c r="J1" s="1"/>
      <c r="K1" s="1"/>
      <c r="L1" s="1"/>
    </row>
    <row r="2" spans="1:12" ht="13.5" x14ac:dyDescent="0.25">
      <c r="A2" s="14" t="s">
        <v>13</v>
      </c>
      <c r="B2" s="16" t="s">
        <v>39</v>
      </c>
      <c r="C2" s="14"/>
      <c r="D2" s="15"/>
      <c r="E2" s="15"/>
      <c r="F2" s="15"/>
      <c r="G2" s="15"/>
      <c r="H2" s="14"/>
      <c r="I2" s="1"/>
      <c r="J2" s="1"/>
      <c r="K2" s="1"/>
      <c r="L2" s="1"/>
    </row>
    <row r="3" spans="1:12" ht="13.5" x14ac:dyDescent="0.25">
      <c r="A3" s="14" t="s">
        <v>15</v>
      </c>
      <c r="B3" s="14" t="s">
        <v>29</v>
      </c>
      <c r="C3" s="14"/>
      <c r="D3" s="15"/>
      <c r="E3" s="15"/>
      <c r="F3" s="15"/>
      <c r="G3" s="15"/>
      <c r="H3" s="14"/>
      <c r="I3" s="1"/>
      <c r="J3" s="1"/>
      <c r="K3" s="1"/>
      <c r="L3" s="1"/>
    </row>
    <row r="4" spans="1:12" ht="14" thickBot="1" x14ac:dyDescent="0.3">
      <c r="A4" s="14" t="s">
        <v>14</v>
      </c>
      <c r="B4" s="14" t="s">
        <v>27</v>
      </c>
      <c r="C4" s="14"/>
      <c r="D4" s="17"/>
      <c r="E4" s="15"/>
      <c r="F4" s="15"/>
      <c r="G4" s="15"/>
      <c r="H4" s="14"/>
      <c r="I4" s="1"/>
      <c r="J4" s="1"/>
      <c r="K4" s="1"/>
      <c r="L4" s="1"/>
    </row>
    <row r="5" spans="1:12" s="4" customFormat="1" ht="12" customHeight="1" x14ac:dyDescent="0.25">
      <c r="A5" s="30" t="s">
        <v>10</v>
      </c>
      <c r="B5" s="32" t="s">
        <v>0</v>
      </c>
      <c r="C5" s="32" t="s">
        <v>1</v>
      </c>
      <c r="D5" s="32"/>
      <c r="E5" s="32"/>
      <c r="F5" s="32"/>
      <c r="G5" s="32"/>
      <c r="H5" s="32"/>
      <c r="I5" s="3"/>
      <c r="J5" s="3"/>
      <c r="K5" s="3"/>
      <c r="L5" s="3"/>
    </row>
    <row r="6" spans="1:12" s="4" customFormat="1" ht="12" customHeight="1" x14ac:dyDescent="0.25">
      <c r="A6" s="31"/>
      <c r="B6" s="33"/>
      <c r="C6" s="34" t="s">
        <v>2</v>
      </c>
      <c r="D6" s="34"/>
      <c r="E6" s="34"/>
      <c r="F6" s="34"/>
      <c r="G6" s="35" t="s">
        <v>3</v>
      </c>
      <c r="H6" s="35"/>
      <c r="I6" s="13"/>
      <c r="J6" s="13"/>
      <c r="K6" s="13"/>
      <c r="L6" s="13"/>
    </row>
    <row r="7" spans="1:12" s="4" customFormat="1" ht="12" customHeight="1" x14ac:dyDescent="0.25">
      <c r="A7" s="31"/>
      <c r="B7" s="33"/>
      <c r="C7" s="18" t="s">
        <v>4</v>
      </c>
      <c r="D7" s="18" t="s">
        <v>5</v>
      </c>
      <c r="E7" s="18" t="s">
        <v>4</v>
      </c>
      <c r="F7" s="18" t="s">
        <v>5</v>
      </c>
      <c r="G7" s="19" t="s">
        <v>6</v>
      </c>
      <c r="H7" s="19" t="s">
        <v>7</v>
      </c>
      <c r="I7" s="13"/>
      <c r="J7" s="13"/>
      <c r="K7" s="13"/>
      <c r="L7" s="13"/>
    </row>
    <row r="8" spans="1:12" s="4" customFormat="1" ht="16" customHeight="1" x14ac:dyDescent="0.25">
      <c r="A8" s="28" t="s">
        <v>33</v>
      </c>
      <c r="B8" s="6" t="s">
        <v>18</v>
      </c>
      <c r="C8" s="7">
        <v>1</v>
      </c>
      <c r="D8" s="7" t="s">
        <v>17</v>
      </c>
      <c r="E8" s="7">
        <v>6</v>
      </c>
      <c r="F8" s="7" t="s">
        <v>20</v>
      </c>
      <c r="G8" s="11">
        <v>3000</v>
      </c>
      <c r="H8" s="12">
        <f>G8*E8*C8</f>
        <v>18000</v>
      </c>
      <c r="I8" s="13"/>
      <c r="J8" s="13"/>
      <c r="K8" s="13"/>
      <c r="L8" s="13"/>
    </row>
    <row r="9" spans="1:12" s="4" customFormat="1" ht="16" customHeight="1" x14ac:dyDescent="0.25">
      <c r="A9" s="29"/>
      <c r="B9" s="6" t="s">
        <v>19</v>
      </c>
      <c r="C9" s="7">
        <v>320</v>
      </c>
      <c r="D9" s="7" t="s">
        <v>11</v>
      </c>
      <c r="E9" s="7">
        <v>2</v>
      </c>
      <c r="F9" s="7" t="s">
        <v>9</v>
      </c>
      <c r="G9" s="11">
        <v>140</v>
      </c>
      <c r="H9" s="12">
        <f>G9*E9*C9</f>
        <v>89600</v>
      </c>
      <c r="I9" s="13"/>
      <c r="J9" s="13"/>
      <c r="K9" s="13"/>
      <c r="L9" s="13"/>
    </row>
    <row r="10" spans="1:12" s="4" customFormat="1" ht="16" customHeight="1" x14ac:dyDescent="0.25">
      <c r="A10" s="29"/>
      <c r="B10" s="6" t="s">
        <v>22</v>
      </c>
      <c r="C10" s="7">
        <v>1</v>
      </c>
      <c r="D10" s="7" t="s">
        <v>9</v>
      </c>
      <c r="E10" s="7">
        <v>1</v>
      </c>
      <c r="F10" s="7" t="s">
        <v>9</v>
      </c>
      <c r="G10" s="11">
        <v>3500</v>
      </c>
      <c r="H10" s="12">
        <f>G10*E10*C10</f>
        <v>3500</v>
      </c>
      <c r="I10" s="13"/>
      <c r="J10" s="13"/>
      <c r="K10" s="13"/>
      <c r="L10" s="13"/>
    </row>
    <row r="11" spans="1:12" s="4" customFormat="1" ht="16" customHeight="1" x14ac:dyDescent="0.25">
      <c r="A11" s="29"/>
      <c r="B11" s="6" t="s">
        <v>24</v>
      </c>
      <c r="C11" s="7">
        <v>2</v>
      </c>
      <c r="D11" s="7" t="s">
        <v>17</v>
      </c>
      <c r="E11" s="7">
        <v>1</v>
      </c>
      <c r="F11" s="7" t="s">
        <v>9</v>
      </c>
      <c r="G11" s="11">
        <v>2500</v>
      </c>
      <c r="H11" s="12">
        <f>G11*E11*C11</f>
        <v>5000</v>
      </c>
      <c r="I11" s="13"/>
      <c r="J11" s="13"/>
      <c r="K11" s="13"/>
      <c r="L11" s="13"/>
    </row>
    <row r="12" spans="1:12" s="4" customFormat="1" ht="16" customHeight="1" x14ac:dyDescent="0.25">
      <c r="A12" s="29"/>
      <c r="B12" s="6" t="s">
        <v>23</v>
      </c>
      <c r="C12" s="7"/>
      <c r="D12" s="7"/>
      <c r="E12" s="7"/>
      <c r="F12" s="7"/>
      <c r="G12" s="11"/>
      <c r="H12" s="12">
        <f>0.1*(SUM(H8:H11))</f>
        <v>11610</v>
      </c>
      <c r="I12" s="13"/>
      <c r="J12" s="13"/>
      <c r="K12" s="13"/>
      <c r="L12" s="13"/>
    </row>
    <row r="13" spans="1:12" s="4" customFormat="1" ht="16" customHeight="1" x14ac:dyDescent="0.25">
      <c r="A13" s="20"/>
      <c r="B13" s="21" t="s">
        <v>50</v>
      </c>
      <c r="C13" s="22"/>
      <c r="D13" s="22"/>
      <c r="E13" s="22"/>
      <c r="F13" s="22"/>
      <c r="G13" s="23"/>
      <c r="H13" s="12">
        <f>SUM(H8:H12)</f>
        <v>127710</v>
      </c>
      <c r="I13" s="13"/>
      <c r="J13" s="13"/>
      <c r="K13" s="13"/>
      <c r="L13" s="13"/>
    </row>
    <row r="14" spans="1:12" s="4" customFormat="1" ht="16" customHeight="1" x14ac:dyDescent="0.25">
      <c r="A14" s="20"/>
      <c r="B14" s="21" t="s">
        <v>26</v>
      </c>
      <c r="C14" s="22"/>
      <c r="D14" s="22"/>
      <c r="E14" s="22"/>
      <c r="F14" s="22"/>
      <c r="G14" s="23"/>
      <c r="H14" s="12">
        <f>0.06*(SUM(H8:H12))</f>
        <v>7662.5999999999995</v>
      </c>
      <c r="I14" s="13"/>
      <c r="J14" s="13"/>
      <c r="K14" s="13"/>
      <c r="L14" s="13"/>
    </row>
    <row r="15" spans="1:12" s="4" customFormat="1" ht="16" customHeight="1" thickBot="1" x14ac:dyDescent="0.3">
      <c r="A15" s="8" t="s">
        <v>8</v>
      </c>
      <c r="B15" s="9"/>
      <c r="C15" s="9"/>
      <c r="D15" s="9"/>
      <c r="E15" s="9"/>
      <c r="F15" s="9"/>
      <c r="G15" s="9"/>
      <c r="H15" s="10">
        <f>H13+H14</f>
        <v>135372.6</v>
      </c>
      <c r="I15" s="3"/>
      <c r="J15" s="3"/>
      <c r="K15" s="3"/>
      <c r="L15" s="3"/>
    </row>
  </sheetData>
  <mergeCells count="6">
    <mergeCell ref="A8:A12"/>
    <mergeCell ref="A5:A7"/>
    <mergeCell ref="B5:B7"/>
    <mergeCell ref="C5:H5"/>
    <mergeCell ref="C6:F6"/>
    <mergeCell ref="G6:H6"/>
  </mergeCells>
  <phoneticPr fontId="6" type="noConversion"/>
  <pageMargins left="0.70866141732283472" right="0.70866141732283472" top="0.74803149606299213" bottom="0.74803149606299213" header="0.31496062992125984" footer="0.31496062992125984"/>
  <pageSetup paperSize="9" fitToHeight="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zoomScalePageLayoutView="150" workbookViewId="0">
      <selection activeCell="G10" sqref="G10"/>
    </sheetView>
  </sheetViews>
  <sheetFormatPr defaultColWidth="8.90625" defaultRowHeight="12" x14ac:dyDescent="0.25"/>
  <cols>
    <col min="1" max="1" width="14.6328125" style="2" customWidth="1"/>
    <col min="2" max="2" width="31" style="2" customWidth="1"/>
    <col min="3" max="6" width="6.08984375" style="2" customWidth="1"/>
    <col min="7" max="7" width="10.08984375" style="2" bestFit="1" customWidth="1"/>
    <col min="8" max="8" width="14.08984375" style="5" customWidth="1"/>
    <col min="9" max="16384" width="8.90625" style="2"/>
  </cols>
  <sheetData>
    <row r="1" spans="1:12" ht="13.5" x14ac:dyDescent="0.25">
      <c r="A1" s="14" t="s">
        <v>12</v>
      </c>
      <c r="B1" s="14" t="s">
        <v>40</v>
      </c>
      <c r="C1" s="14"/>
      <c r="D1" s="15"/>
      <c r="E1" s="15"/>
      <c r="F1" s="15"/>
      <c r="G1" s="15"/>
      <c r="H1" s="14"/>
      <c r="I1" s="1"/>
      <c r="J1" s="1"/>
      <c r="K1" s="1"/>
      <c r="L1" s="1"/>
    </row>
    <row r="2" spans="1:12" ht="13.5" x14ac:dyDescent="0.25">
      <c r="A2" s="14" t="s">
        <v>13</v>
      </c>
      <c r="B2" s="16" t="s">
        <v>41</v>
      </c>
      <c r="C2" s="14"/>
      <c r="D2" s="15"/>
      <c r="E2" s="15"/>
      <c r="F2" s="15"/>
      <c r="G2" s="15"/>
      <c r="H2" s="14"/>
      <c r="I2" s="1"/>
      <c r="J2" s="1"/>
      <c r="K2" s="1"/>
      <c r="L2" s="1"/>
    </row>
    <row r="3" spans="1:12" ht="13.5" x14ac:dyDescent="0.25">
      <c r="A3" s="14" t="s">
        <v>15</v>
      </c>
      <c r="B3" s="14" t="s">
        <v>29</v>
      </c>
      <c r="C3" s="14"/>
      <c r="D3" s="15"/>
      <c r="E3" s="15"/>
      <c r="F3" s="15"/>
      <c r="G3" s="15"/>
      <c r="H3" s="14"/>
      <c r="I3" s="1"/>
      <c r="J3" s="1"/>
      <c r="K3" s="1"/>
      <c r="L3" s="1"/>
    </row>
    <row r="4" spans="1:12" ht="14" thickBot="1" x14ac:dyDescent="0.3">
      <c r="A4" s="14" t="s">
        <v>14</v>
      </c>
      <c r="B4" s="14" t="s">
        <v>32</v>
      </c>
      <c r="C4" s="14"/>
      <c r="D4" s="17"/>
      <c r="E4" s="15"/>
      <c r="F4" s="15"/>
      <c r="G4" s="15"/>
      <c r="H4" s="14"/>
      <c r="I4" s="1"/>
      <c r="J4" s="1"/>
      <c r="K4" s="1"/>
      <c r="L4" s="1"/>
    </row>
    <row r="5" spans="1:12" s="4" customFormat="1" ht="12" customHeight="1" x14ac:dyDescent="0.25">
      <c r="A5" s="30" t="s">
        <v>10</v>
      </c>
      <c r="B5" s="32" t="s">
        <v>0</v>
      </c>
      <c r="C5" s="32" t="s">
        <v>1</v>
      </c>
      <c r="D5" s="32"/>
      <c r="E5" s="32"/>
      <c r="F5" s="32"/>
      <c r="G5" s="32"/>
      <c r="H5" s="32"/>
      <c r="I5" s="3"/>
      <c r="J5" s="3"/>
      <c r="K5" s="3"/>
      <c r="L5" s="3"/>
    </row>
    <row r="6" spans="1:12" s="4" customFormat="1" ht="12" customHeight="1" x14ac:dyDescent="0.25">
      <c r="A6" s="31"/>
      <c r="B6" s="33"/>
      <c r="C6" s="34" t="s">
        <v>2</v>
      </c>
      <c r="D6" s="34"/>
      <c r="E6" s="34"/>
      <c r="F6" s="34"/>
      <c r="G6" s="35" t="s">
        <v>3</v>
      </c>
      <c r="H6" s="35"/>
      <c r="I6" s="13"/>
      <c r="J6" s="13"/>
      <c r="K6" s="13"/>
      <c r="L6" s="13"/>
    </row>
    <row r="7" spans="1:12" s="4" customFormat="1" ht="12" customHeight="1" x14ac:dyDescent="0.25">
      <c r="A7" s="31"/>
      <c r="B7" s="33"/>
      <c r="C7" s="18" t="s">
        <v>4</v>
      </c>
      <c r="D7" s="18" t="s">
        <v>5</v>
      </c>
      <c r="E7" s="18" t="s">
        <v>4</v>
      </c>
      <c r="F7" s="18" t="s">
        <v>5</v>
      </c>
      <c r="G7" s="19" t="s">
        <v>6</v>
      </c>
      <c r="H7" s="19" t="s">
        <v>7</v>
      </c>
      <c r="I7" s="13"/>
      <c r="J7" s="13"/>
      <c r="K7" s="13"/>
      <c r="L7" s="13"/>
    </row>
    <row r="8" spans="1:12" s="4" customFormat="1" ht="16" customHeight="1" x14ac:dyDescent="0.25">
      <c r="A8" s="28" t="s">
        <v>21</v>
      </c>
      <c r="B8" s="6" t="s">
        <v>18</v>
      </c>
      <c r="C8" s="7">
        <v>1</v>
      </c>
      <c r="D8" s="7" t="s">
        <v>17</v>
      </c>
      <c r="E8" s="7">
        <v>4</v>
      </c>
      <c r="F8" s="7" t="s">
        <v>20</v>
      </c>
      <c r="G8" s="11">
        <v>2500</v>
      </c>
      <c r="H8" s="12">
        <f>G8*E8*C8</f>
        <v>10000</v>
      </c>
      <c r="I8" s="13"/>
      <c r="J8" s="13"/>
      <c r="K8" s="13"/>
      <c r="L8" s="13"/>
    </row>
    <row r="9" spans="1:12" s="4" customFormat="1" ht="16" customHeight="1" x14ac:dyDescent="0.25">
      <c r="A9" s="29"/>
      <c r="B9" s="6" t="s">
        <v>19</v>
      </c>
      <c r="C9" s="7">
        <v>110</v>
      </c>
      <c r="D9" s="7" t="s">
        <v>11</v>
      </c>
      <c r="E9" s="7">
        <v>2</v>
      </c>
      <c r="F9" s="7" t="s">
        <v>9</v>
      </c>
      <c r="G9" s="11">
        <v>140</v>
      </c>
      <c r="H9" s="12">
        <f>G9*E9*C9</f>
        <v>30800</v>
      </c>
      <c r="I9" s="13"/>
      <c r="J9" s="13"/>
      <c r="K9" s="13"/>
      <c r="L9" s="13"/>
    </row>
    <row r="10" spans="1:12" s="4" customFormat="1" ht="16" customHeight="1" x14ac:dyDescent="0.25">
      <c r="A10" s="29"/>
      <c r="B10" s="6" t="s">
        <v>22</v>
      </c>
      <c r="C10" s="7">
        <v>1</v>
      </c>
      <c r="D10" s="7" t="s">
        <v>9</v>
      </c>
      <c r="E10" s="7">
        <v>1</v>
      </c>
      <c r="F10" s="7" t="s">
        <v>9</v>
      </c>
      <c r="G10" s="11">
        <v>3500</v>
      </c>
      <c r="H10" s="12">
        <f>G10*E10*C10</f>
        <v>3500</v>
      </c>
      <c r="I10" s="13"/>
      <c r="J10" s="13"/>
      <c r="K10" s="13"/>
      <c r="L10" s="13"/>
    </row>
    <row r="11" spans="1:12" s="4" customFormat="1" ht="16" customHeight="1" x14ac:dyDescent="0.25">
      <c r="A11" s="29"/>
      <c r="B11" s="6" t="s">
        <v>24</v>
      </c>
      <c r="C11" s="7">
        <v>2</v>
      </c>
      <c r="D11" s="7" t="s">
        <v>17</v>
      </c>
      <c r="E11" s="7">
        <v>1</v>
      </c>
      <c r="F11" s="7" t="s">
        <v>9</v>
      </c>
      <c r="G11" s="11">
        <v>2500</v>
      </c>
      <c r="H11" s="12">
        <f>G11*E11*C11</f>
        <v>5000</v>
      </c>
      <c r="I11" s="13"/>
      <c r="J11" s="13"/>
      <c r="K11" s="13"/>
      <c r="L11" s="13"/>
    </row>
    <row r="12" spans="1:12" s="4" customFormat="1" ht="16" customHeight="1" x14ac:dyDescent="0.25">
      <c r="A12" s="29"/>
      <c r="B12" s="6" t="s">
        <v>23</v>
      </c>
      <c r="C12" s="7"/>
      <c r="D12" s="7"/>
      <c r="E12" s="7"/>
      <c r="F12" s="7"/>
      <c r="G12" s="11"/>
      <c r="H12" s="12">
        <f>0.1*(SUM(H8:H11))</f>
        <v>4930</v>
      </c>
      <c r="I12" s="13"/>
      <c r="J12" s="13"/>
      <c r="K12" s="13"/>
      <c r="L12" s="13"/>
    </row>
    <row r="13" spans="1:12" s="4" customFormat="1" ht="16" customHeight="1" x14ac:dyDescent="0.25">
      <c r="A13" s="20"/>
      <c r="B13" s="21" t="s">
        <v>50</v>
      </c>
      <c r="C13" s="22"/>
      <c r="D13" s="22"/>
      <c r="E13" s="22"/>
      <c r="F13" s="22"/>
      <c r="G13" s="23"/>
      <c r="H13" s="12">
        <f>SUM(H8:H12)</f>
        <v>54230</v>
      </c>
      <c r="I13" s="13"/>
      <c r="J13" s="13"/>
      <c r="K13" s="13"/>
      <c r="L13" s="13"/>
    </row>
    <row r="14" spans="1:12" s="4" customFormat="1" ht="16" customHeight="1" x14ac:dyDescent="0.25">
      <c r="A14" s="20"/>
      <c r="B14" s="21" t="s">
        <v>26</v>
      </c>
      <c r="C14" s="22"/>
      <c r="D14" s="22"/>
      <c r="E14" s="22"/>
      <c r="F14" s="22"/>
      <c r="G14" s="23"/>
      <c r="H14" s="12">
        <f>0.06*(SUM(H8:H12))</f>
        <v>3253.7999999999997</v>
      </c>
      <c r="I14" s="13"/>
      <c r="J14" s="13"/>
      <c r="K14" s="13"/>
      <c r="L14" s="13"/>
    </row>
    <row r="15" spans="1:12" s="4" customFormat="1" ht="16" customHeight="1" thickBot="1" x14ac:dyDescent="0.3">
      <c r="A15" s="8" t="s">
        <v>8</v>
      </c>
      <c r="B15" s="9"/>
      <c r="C15" s="9"/>
      <c r="D15" s="9"/>
      <c r="E15" s="9"/>
      <c r="F15" s="9"/>
      <c r="G15" s="9"/>
      <c r="H15" s="10">
        <f>H13+H14</f>
        <v>57483.8</v>
      </c>
      <c r="I15" s="3"/>
      <c r="J15" s="3"/>
      <c r="K15" s="3"/>
      <c r="L15" s="3"/>
    </row>
  </sheetData>
  <mergeCells count="6">
    <mergeCell ref="A8:A12"/>
    <mergeCell ref="A5:A7"/>
    <mergeCell ref="B5:B7"/>
    <mergeCell ref="C5:H5"/>
    <mergeCell ref="C6:F6"/>
    <mergeCell ref="G6:H6"/>
  </mergeCells>
  <phoneticPr fontId="6" type="noConversion"/>
  <pageMargins left="0.70866141732283472" right="0.70866141732283472" top="0.74803149606299213" bottom="0.74803149606299213" header="0.31496062992125984" footer="0.31496062992125984"/>
  <pageSetup paperSize="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费用合计</vt:lpstr>
      <vt:lpstr>区域全体人员三季度会议</vt:lpstr>
      <vt:lpstr>区域经销商销售人员培训会议</vt:lpstr>
      <vt:lpstr>经销商培训会1</vt:lpstr>
      <vt:lpstr>区域全体人员四季度会议</vt:lpstr>
      <vt:lpstr>经销商培训会2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</dc:creator>
  <cp:lastModifiedBy>陈佳伟</cp:lastModifiedBy>
  <cp:lastPrinted>2015-07-08T03:40:25Z</cp:lastPrinted>
  <dcterms:created xsi:type="dcterms:W3CDTF">2012-11-28T09:47:05Z</dcterms:created>
  <dcterms:modified xsi:type="dcterms:W3CDTF">2018-07-02T05:56:06Z</dcterms:modified>
</cp:coreProperties>
</file>