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报价" sheetId="12" r:id="rId1"/>
  </sheets>
  <definedNames>
    <definedName name="_xlnm._FilterDatabase" localSheetId="0" hidden="1">报价!$A$8:$M$30</definedName>
    <definedName name="_xlnm.Print_Area" localSheetId="0">报价!$A$1:$H$21</definedName>
  </definedNames>
  <calcPr calcId="144525" concurrentCalc="0"/>
</workbook>
</file>

<file path=xl/sharedStrings.xml><?xml version="1.0" encoding="utf-8"?>
<sst xmlns="http://schemas.openxmlformats.org/spreadsheetml/2006/main" count="67" uniqueCount="56">
  <si>
    <t>相关部门：</t>
  </si>
  <si>
    <t>会议日期：</t>
  </si>
  <si>
    <t>旅行社名称：</t>
  </si>
  <si>
    <t>活动人数：</t>
  </si>
  <si>
    <t>活动地点：</t>
  </si>
  <si>
    <t>项目</t>
  </si>
  <si>
    <t>报价</t>
  </si>
  <si>
    <t>分项</t>
  </si>
  <si>
    <t>数量A</t>
  </si>
  <si>
    <t>单位A</t>
  </si>
  <si>
    <t>数量B</t>
  </si>
  <si>
    <t>单位B</t>
  </si>
  <si>
    <t>单价</t>
  </si>
  <si>
    <t>小计</t>
  </si>
  <si>
    <t>链接</t>
  </si>
  <si>
    <t>描述、备注（所包含服务/内容）</t>
  </si>
  <si>
    <t>含服务费</t>
  </si>
  <si>
    <t>税金</t>
  </si>
  <si>
    <t>含税单价</t>
  </si>
  <si>
    <t>0907直播设备代采</t>
  </si>
  <si>
    <t>禾苗v68 兔笼拓展配件手柄</t>
  </si>
  <si>
    <t>件</t>
  </si>
  <si>
    <t>批</t>
  </si>
  <si>
    <t>https://item.jd.com/10055245280349.html</t>
  </si>
  <si>
    <t>洋葱工厂（YC Onion） 禾苗v68 兔笼拓展配件手柄</t>
  </si>
  <si>
    <t>TECLAST 充电宝</t>
  </si>
  <si>
    <t>https://item.jd.com/100017369910.html</t>
  </si>
  <si>
    <t>ECLAST 充电宝移动电源57000毫安时22.5W/PD20W</t>
  </si>
  <si>
    <t>倍思充电宝</t>
  </si>
  <si>
    <t>https://item.jd.com/10037094175900.html</t>
  </si>
  <si>
    <t>100W笔记本充电宝20000毫安时数显快充大功率移动电源</t>
  </si>
  <si>
    <t>稳定器用辅助配件</t>
  </si>
  <si>
    <t>https://item.jd.com/50822885901.html</t>
  </si>
  <si>
    <t>GGS手机稳定器用辅助配件大疆稳定器</t>
  </si>
  <si>
    <t>双肩背包</t>
  </si>
  <si>
    <t>https://item.jd.com/53112919723.html</t>
  </si>
  <si>
    <t>TARION 德国相机包单反双肩背包便携牛皮帆布摄影包</t>
  </si>
  <si>
    <t>提壶手柄</t>
  </si>
  <si>
    <t>https://item.jd.com/100021464302.html</t>
  </si>
  <si>
    <t>斯莫格 SmallRig 3028 大疆稳定器DJI RS2/RS3手柄配件</t>
  </si>
  <si>
    <t>费用合计：</t>
  </si>
  <si>
    <t>会议成本总计</t>
  </si>
  <si>
    <t>服务费</t>
  </si>
  <si>
    <t>税费</t>
  </si>
  <si>
    <t>含税总计</t>
  </si>
  <si>
    <t>报价说明：</t>
  </si>
  <si>
    <t>报价人/联系方式：</t>
  </si>
  <si>
    <t>日期：</t>
  </si>
  <si>
    <t>注：</t>
  </si>
  <si>
    <t>1、如果是指定的就直接把价格填上，在后面备注里面给出链接或参考出处。</t>
  </si>
  <si>
    <t>2、若没有指定的，就将具体需求填到备注里或单独出一个文档描述。</t>
  </si>
  <si>
    <t>3、表格中没有的条目，可自行增加，注意保留公式。</t>
  </si>
  <si>
    <t>4、供应商会按照此单需求返回最终报价。</t>
  </si>
  <si>
    <t>5、填写单价时，可参考“供应商报价”，此为签约报价，尽量不要高于此价。</t>
  </si>
  <si>
    <t>6、待全部都确认好后，此报价作为PO单的附件通过邮件进行确认，生成订单。</t>
  </si>
  <si>
    <t xml:space="preserve">         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</si>
</sst>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1">
    <font>
      <sz val="12"/>
      <name val="宋体"/>
      <charset val="134"/>
    </font>
    <font>
      <sz val="10"/>
      <name val="微软雅黑"/>
      <charset val="134"/>
    </font>
    <font>
      <b/>
      <sz val="10"/>
      <name val="微软雅黑"/>
      <charset val="134"/>
    </font>
    <font>
      <sz val="10"/>
      <color theme="1"/>
      <name val="微软雅黑"/>
      <charset val="134"/>
    </font>
    <font>
      <b/>
      <i/>
      <sz val="10"/>
      <name val="微软雅黑"/>
      <charset val="134"/>
    </font>
    <font>
      <b/>
      <sz val="10"/>
      <color rgb="FFFF0000"/>
      <name val="微软雅黑"/>
      <charset val="134"/>
    </font>
    <font>
      <b/>
      <u/>
      <sz val="10"/>
      <name val="微软雅黑"/>
      <charset val="134"/>
    </font>
    <font>
      <b/>
      <u/>
      <sz val="10"/>
      <color rgb="FFFF0000"/>
      <name val="微软雅黑"/>
      <charset val="134"/>
    </font>
    <font>
      <sz val="10"/>
      <color rgb="FFFF0000"/>
      <name val="微软雅黑"/>
      <charset val="134"/>
    </font>
    <font>
      <b/>
      <u val="singleAccounting"/>
      <sz val="10"/>
      <color rgb="FFFF0000"/>
      <name val="微软雅黑"/>
      <charset val="134"/>
    </font>
    <font>
      <u/>
      <sz val="10"/>
      <name val="微软雅黑"/>
      <charset val="134"/>
    </font>
    <font>
      <sz val="11"/>
      <color theme="1"/>
      <name val="DengXian"/>
      <charset val="134"/>
      <scheme val="minor"/>
    </font>
    <font>
      <sz val="11"/>
      <color theme="1"/>
      <name val="DengXian"/>
      <charset val="0"/>
      <scheme val="minor"/>
    </font>
    <font>
      <sz val="11"/>
      <color rgb="FF3F3F76"/>
      <name val="DengXian"/>
      <charset val="0"/>
      <scheme val="minor"/>
    </font>
    <font>
      <sz val="11"/>
      <color rgb="FF9C0006"/>
      <name val="DengXian"/>
      <charset val="0"/>
      <scheme val="minor"/>
    </font>
    <font>
      <sz val="11"/>
      <color theme="0"/>
      <name val="DengXian"/>
      <charset val="0"/>
      <scheme val="minor"/>
    </font>
    <font>
      <u/>
      <sz val="12"/>
      <color indexed="12"/>
      <name val="宋体"/>
      <charset val="134"/>
    </font>
    <font>
      <u/>
      <sz val="11"/>
      <color rgb="FF800080"/>
      <name val="DengXian"/>
      <charset val="0"/>
      <scheme val="minor"/>
    </font>
    <font>
      <b/>
      <sz val="11"/>
      <color theme="3"/>
      <name val="DengXian"/>
      <charset val="134"/>
      <scheme val="minor"/>
    </font>
    <font>
      <sz val="11"/>
      <color rgb="FFFF0000"/>
      <name val="DengXian"/>
      <charset val="0"/>
      <scheme val="minor"/>
    </font>
    <font>
      <b/>
      <sz val="18"/>
      <color theme="3"/>
      <name val="DengXian"/>
      <charset val="134"/>
      <scheme val="minor"/>
    </font>
    <font>
      <i/>
      <sz val="11"/>
      <color rgb="FF7F7F7F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b/>
      <sz val="13"/>
      <color theme="3"/>
      <name val="DengXian"/>
      <charset val="134"/>
      <scheme val="minor"/>
    </font>
    <font>
      <b/>
      <sz val="11"/>
      <color rgb="FF3F3F3F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b/>
      <sz val="11"/>
      <color rgb="FFFFFFFF"/>
      <name val="DengXian"/>
      <charset val="0"/>
      <scheme val="minor"/>
    </font>
    <font>
      <sz val="11"/>
      <color rgb="FFFA7D00"/>
      <name val="DengXian"/>
      <charset val="0"/>
      <scheme val="minor"/>
    </font>
    <font>
      <b/>
      <sz val="11"/>
      <color theme="1"/>
      <name val="DengXian"/>
      <charset val="0"/>
      <scheme val="minor"/>
    </font>
    <font>
      <sz val="11"/>
      <color rgb="FF006100"/>
      <name val="DengXian"/>
      <charset val="0"/>
      <scheme val="minor"/>
    </font>
    <font>
      <sz val="11"/>
      <color rgb="FF9C6500"/>
      <name val="DengXian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8" borderId="8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6" borderId="9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15" borderId="12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26" fillId="16" borderId="13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</cellStyleXfs>
  <cellXfs count="65">
    <xf numFmtId="0" fontId="0" fillId="0" borderId="0" xfId="0"/>
    <xf numFmtId="0" fontId="1" fillId="2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2" fillId="2" borderId="0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vertical="center"/>
    </xf>
    <xf numFmtId="43" fontId="2" fillId="2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3" fontId="1" fillId="0" borderId="1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vertical="center"/>
    </xf>
    <xf numFmtId="0" fontId="4" fillId="0" borderId="6" xfId="0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43" fontId="5" fillId="0" borderId="6" xfId="0" applyNumberFormat="1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43" fontId="7" fillId="5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9" fontId="1" fillId="2" borderId="2" xfId="0" applyNumberFormat="1" applyFont="1" applyFill="1" applyBorder="1" applyAlignment="1">
      <alignment horizontal="right" vertical="center"/>
    </xf>
    <xf numFmtId="9" fontId="1" fillId="2" borderId="7" xfId="0" applyNumberFormat="1" applyFont="1" applyFill="1" applyBorder="1" applyAlignment="1">
      <alignment horizontal="center" vertical="center"/>
    </xf>
    <xf numFmtId="9" fontId="1" fillId="2" borderId="7" xfId="0" applyNumberFormat="1" applyFont="1" applyFill="1" applyBorder="1" applyAlignment="1">
      <alignment horizontal="right" vertical="center"/>
    </xf>
    <xf numFmtId="43" fontId="8" fillId="2" borderId="1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43" fontId="9" fillId="6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center" vertical="center"/>
    </xf>
    <xf numFmtId="31" fontId="1" fillId="2" borderId="0" xfId="0" applyNumberFormat="1" applyFont="1" applyFill="1" applyBorder="1" applyAlignment="1">
      <alignment horizontal="left" vertical="center"/>
    </xf>
    <xf numFmtId="43" fontId="1" fillId="2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right" vertical="center"/>
    </xf>
    <xf numFmtId="0" fontId="2" fillId="4" borderId="3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49" fontId="2" fillId="2" borderId="4" xfId="0" applyNumberFormat="1" applyFont="1" applyFill="1" applyBorder="1" applyAlignment="1">
      <alignment horizontal="left" vertical="center"/>
    </xf>
    <xf numFmtId="0" fontId="1" fillId="2" borderId="4" xfId="0" applyFont="1" applyFill="1" applyBorder="1" applyAlignment="1">
      <alignment vertical="center"/>
    </xf>
    <xf numFmtId="0" fontId="1" fillId="2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10" fillId="0" borderId="1" xfId="10" applyFont="1" applyBorder="1" applyAlignment="1">
      <alignment horizontal="left" vertical="center"/>
    </xf>
    <xf numFmtId="176" fontId="1" fillId="0" borderId="1" xfId="0" applyNumberFormat="1" applyFont="1" applyFill="1" applyBorder="1" applyAlignment="1">
      <alignment horizontal="center" vertical="center"/>
    </xf>
    <xf numFmtId="49" fontId="10" fillId="0" borderId="1" xfId="10" applyNumberFormat="1" applyFont="1" applyBorder="1" applyAlignment="1">
      <alignment horizontal="left" vertical="center"/>
    </xf>
    <xf numFmtId="176" fontId="1" fillId="0" borderId="6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/>
    </xf>
    <xf numFmtId="49" fontId="1" fillId="2" borderId="0" xfId="0" applyNumberFormat="1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381000</xdr:colOff>
      <xdr:row>0</xdr:row>
      <xdr:rowOff>419100</xdr:rowOff>
    </xdr:from>
    <xdr:to>
      <xdr:col>6</xdr:col>
      <xdr:colOff>469900</xdr:colOff>
      <xdr:row>3</xdr:row>
      <xdr:rowOff>38100</xdr:rowOff>
    </xdr:to>
    <xdr:sp>
      <xdr:nvSpPr>
        <xdr:cNvPr id="9100" name="WordArt 2"/>
        <xdr:cNvSpPr>
          <a:spLocks noChangeArrowheads="1" noChangeShapeType="1" noTextEdit="1"/>
        </xdr:cNvSpPr>
      </xdr:nvSpPr>
      <xdr:spPr>
        <a:xfrm>
          <a:off x="4489450" y="419100"/>
          <a:ext cx="2051685" cy="54927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zh-CN" altLang="en-US" sz="3600" b="1" kern="10" spc="0">
              <a:ln w="9525">
                <a:solidFill>
                  <a:srgbClr val="000000"/>
                </a:solidFill>
                <a:round/>
              </a:ln>
              <a:solidFill>
                <a:srgbClr val="FFFFFF"/>
              </a:solidFill>
              <a:latin typeface="宋体" panose="02010600030101010101" pitchFamily="7" charset="-122"/>
              <a:ea typeface="宋体" panose="02010600030101010101" pitchFamily="7" charset="-122"/>
            </a:rPr>
            <a:t>预 算 单</a:t>
          </a:r>
          <a:endParaRPr lang="zh-CN" altLang="en-US" sz="3600" b="1" kern="10" spc="0">
            <a:ln w="9525">
              <a:solidFill>
                <a:srgbClr val="000000"/>
              </a:solidFill>
              <a:round/>
            </a:ln>
            <a:solidFill>
              <a:srgbClr val="FFFFFF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1.xml.rels><?xml version="1.0" encoding="UTF-8" standalone="yes"?>
<Relationships xmlns="http://schemas.openxmlformats.org/package/2006/relationships"><Relationship Id="rId7" Type="http://schemas.openxmlformats.org/officeDocument/2006/relationships/hyperlink" Target="https://item.jd.com/100021464302.html" TargetMode="External"/><Relationship Id="rId6" Type="http://schemas.openxmlformats.org/officeDocument/2006/relationships/hyperlink" Target="https://item.jd.com/53112919723.html" TargetMode="External"/><Relationship Id="rId5" Type="http://schemas.openxmlformats.org/officeDocument/2006/relationships/hyperlink" Target="https://item.jd.com/50822885901.html" TargetMode="External"/><Relationship Id="rId4" Type="http://schemas.openxmlformats.org/officeDocument/2006/relationships/hyperlink" Target="https://item.jd.com/10037094175900.html" TargetMode="External"/><Relationship Id="rId3" Type="http://schemas.openxmlformats.org/officeDocument/2006/relationships/hyperlink" Target="https://item.jd.com/100017369910.html" TargetMode="External"/><Relationship Id="rId2" Type="http://schemas.openxmlformats.org/officeDocument/2006/relationships/hyperlink" Target="https://item.jd.com/10055245280349.html" TargetMode="Externa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0"/>
  <sheetViews>
    <sheetView tabSelected="1" zoomScale="90" zoomScaleNormal="90" topLeftCell="A7" workbookViewId="0">
      <selection activeCell="C8" sqref="C$1:C$1048576"/>
    </sheetView>
  </sheetViews>
  <sheetFormatPr defaultColWidth="11" defaultRowHeight="14.5"/>
  <cols>
    <col min="1" max="1" width="22.6666666666667" style="4" customWidth="1"/>
    <col min="2" max="2" width="22.5833333333333" style="4" customWidth="1"/>
    <col min="3" max="3" width="8.66666666666667" style="5" customWidth="1"/>
    <col min="4" max="6" width="8.66666666666667" style="4" customWidth="1"/>
    <col min="7" max="7" width="5.925" style="5" customWidth="1"/>
    <col min="8" max="8" width="10.9166666666667" style="5" customWidth="1"/>
    <col min="9" max="9" width="24.9" style="4" customWidth="1"/>
    <col min="10" max="10" width="30.6416666666667" style="4" customWidth="1"/>
    <col min="11" max="16384" width="11" style="4"/>
  </cols>
  <sheetData>
    <row r="1" ht="44.25" customHeight="1" spans="1:9">
      <c r="A1" s="6"/>
      <c r="B1" s="7"/>
      <c r="C1" s="8"/>
      <c r="D1" s="7"/>
      <c r="E1" s="7"/>
      <c r="F1" s="7"/>
      <c r="G1" s="8"/>
      <c r="H1" s="8"/>
      <c r="I1" s="7"/>
    </row>
    <row r="2" spans="1:9">
      <c r="A2" s="9" t="s">
        <v>0</v>
      </c>
      <c r="B2" s="9"/>
      <c r="C2" s="8"/>
      <c r="D2" s="9"/>
      <c r="E2" s="8"/>
      <c r="F2" s="8"/>
      <c r="G2" s="8"/>
      <c r="H2" s="8"/>
      <c r="I2" s="8"/>
    </row>
    <row r="3" s="1" customFormat="1" spans="1:9">
      <c r="A3" s="9" t="s">
        <v>1</v>
      </c>
      <c r="B3" s="9"/>
      <c r="C3" s="8"/>
      <c r="D3" s="9"/>
      <c r="E3" s="7"/>
      <c r="F3" s="7"/>
      <c r="G3" s="8"/>
      <c r="H3" s="8"/>
      <c r="I3" s="8"/>
    </row>
    <row r="4" s="1" customFormat="1" spans="1:9">
      <c r="A4" s="9" t="s">
        <v>2</v>
      </c>
      <c r="B4" s="8"/>
      <c r="C4" s="8"/>
      <c r="D4" s="8"/>
      <c r="E4" s="7"/>
      <c r="F4" s="7"/>
      <c r="G4" s="8"/>
      <c r="H4" s="8"/>
      <c r="I4" s="8"/>
    </row>
    <row r="5" s="1" customFormat="1" spans="1:9">
      <c r="A5" s="9" t="s">
        <v>3</v>
      </c>
      <c r="B5" s="9"/>
      <c r="C5" s="8"/>
      <c r="D5" s="9"/>
      <c r="E5" s="7"/>
      <c r="F5" s="7"/>
      <c r="G5" s="8"/>
      <c r="H5" s="8"/>
      <c r="I5" s="8"/>
    </row>
    <row r="6" s="1" customFormat="1" spans="1:9">
      <c r="A6" s="9" t="s">
        <v>4</v>
      </c>
      <c r="B6" s="9"/>
      <c r="C6" s="8"/>
      <c r="D6" s="9"/>
      <c r="E6" s="7"/>
      <c r="F6" s="7"/>
      <c r="G6" s="8"/>
      <c r="H6" s="8"/>
      <c r="I6" s="8"/>
    </row>
    <row r="7" ht="25" customHeight="1" spans="1:10">
      <c r="A7" s="10" t="s">
        <v>5</v>
      </c>
      <c r="B7" s="10"/>
      <c r="C7" s="10"/>
      <c r="D7" s="10"/>
      <c r="E7" s="10"/>
      <c r="F7" s="10"/>
      <c r="G7" s="11" t="s">
        <v>6</v>
      </c>
      <c r="H7" s="12"/>
      <c r="I7" s="50"/>
      <c r="J7" s="51"/>
    </row>
    <row r="8" ht="25" customHeight="1" spans="1:13">
      <c r="A8" s="13" t="s">
        <v>7</v>
      </c>
      <c r="B8" s="14" t="s">
        <v>5</v>
      </c>
      <c r="C8" s="13" t="s">
        <v>8</v>
      </c>
      <c r="D8" s="13" t="s">
        <v>9</v>
      </c>
      <c r="E8" s="13" t="s">
        <v>10</v>
      </c>
      <c r="F8" s="13" t="s">
        <v>11</v>
      </c>
      <c r="G8" s="15" t="s">
        <v>12</v>
      </c>
      <c r="H8" s="15" t="s">
        <v>13</v>
      </c>
      <c r="I8" s="52" t="s">
        <v>14</v>
      </c>
      <c r="J8" s="53" t="s">
        <v>15</v>
      </c>
      <c r="K8" s="54" t="s">
        <v>16</v>
      </c>
      <c r="L8" s="54" t="s">
        <v>17</v>
      </c>
      <c r="M8" s="55" t="s">
        <v>18</v>
      </c>
    </row>
    <row r="9" s="2" customFormat="1" ht="25" customHeight="1" spans="1:13">
      <c r="A9" s="16" t="s">
        <v>19</v>
      </c>
      <c r="B9" s="17" t="s">
        <v>20</v>
      </c>
      <c r="C9" s="18">
        <v>1</v>
      </c>
      <c r="D9" s="19" t="s">
        <v>21</v>
      </c>
      <c r="E9" s="19">
        <v>1</v>
      </c>
      <c r="F9" s="19" t="s">
        <v>22</v>
      </c>
      <c r="G9" s="19">
        <v>699</v>
      </c>
      <c r="H9" s="20">
        <f>C9*G9</f>
        <v>699</v>
      </c>
      <c r="I9" s="56" t="s">
        <v>23</v>
      </c>
      <c r="J9" s="17" t="s">
        <v>24</v>
      </c>
      <c r="K9" s="19">
        <f>G9*8%</f>
        <v>55.92</v>
      </c>
      <c r="L9" s="19">
        <f>(G9+K9)*13%</f>
        <v>98.1396</v>
      </c>
      <c r="M9" s="57">
        <f>G9+K9+L9</f>
        <v>853.0596</v>
      </c>
    </row>
    <row r="10" s="2" customFormat="1" ht="25" customHeight="1" spans="1:13">
      <c r="A10" s="21"/>
      <c r="B10" s="17" t="s">
        <v>25</v>
      </c>
      <c r="C10" s="18">
        <v>2</v>
      </c>
      <c r="D10" s="19" t="s">
        <v>21</v>
      </c>
      <c r="E10" s="19">
        <v>1</v>
      </c>
      <c r="F10" s="19" t="s">
        <v>22</v>
      </c>
      <c r="G10" s="19">
        <v>209</v>
      </c>
      <c r="H10" s="20">
        <f>C10*G10</f>
        <v>418</v>
      </c>
      <c r="I10" s="56" t="s">
        <v>26</v>
      </c>
      <c r="J10" s="17" t="s">
        <v>27</v>
      </c>
      <c r="K10" s="19">
        <f>G10*8%</f>
        <v>16.72</v>
      </c>
      <c r="L10" s="19">
        <f>(G10+K10)*13%</f>
        <v>29.3436</v>
      </c>
      <c r="M10" s="57">
        <f>G10+K10+L10</f>
        <v>255.0636</v>
      </c>
    </row>
    <row r="11" s="2" customFormat="1" ht="25" customHeight="1" spans="1:13">
      <c r="A11" s="21"/>
      <c r="B11" s="17" t="s">
        <v>28</v>
      </c>
      <c r="C11" s="18">
        <v>1</v>
      </c>
      <c r="D11" s="19" t="s">
        <v>21</v>
      </c>
      <c r="E11" s="19">
        <v>1</v>
      </c>
      <c r="F11" s="19" t="s">
        <v>22</v>
      </c>
      <c r="G11" s="19">
        <v>398</v>
      </c>
      <c r="H11" s="20">
        <f>C11*G11</f>
        <v>398</v>
      </c>
      <c r="I11" s="56" t="s">
        <v>29</v>
      </c>
      <c r="J11" s="17" t="s">
        <v>30</v>
      </c>
      <c r="K11" s="19">
        <f>G11*8%</f>
        <v>31.84</v>
      </c>
      <c r="L11" s="19">
        <f>(G11+K11)*13%</f>
        <v>55.8792</v>
      </c>
      <c r="M11" s="57">
        <f>G11+K11+L11</f>
        <v>485.7192</v>
      </c>
    </row>
    <row r="12" s="2" customFormat="1" ht="25" customHeight="1" spans="1:13">
      <c r="A12" s="21"/>
      <c r="B12" s="17" t="s">
        <v>31</v>
      </c>
      <c r="C12" s="18">
        <v>2</v>
      </c>
      <c r="D12" s="19" t="s">
        <v>21</v>
      </c>
      <c r="E12" s="19">
        <v>1</v>
      </c>
      <c r="F12" s="19" t="s">
        <v>22</v>
      </c>
      <c r="G12" s="19">
        <v>39</v>
      </c>
      <c r="H12" s="20">
        <f>C12*G12</f>
        <v>78</v>
      </c>
      <c r="I12" s="56" t="s">
        <v>32</v>
      </c>
      <c r="J12" s="17" t="s">
        <v>33</v>
      </c>
      <c r="K12" s="19">
        <f>G12*8%</f>
        <v>3.12</v>
      </c>
      <c r="L12" s="19">
        <f>(G12+K12)*13%</f>
        <v>5.4756</v>
      </c>
      <c r="M12" s="57">
        <f>G12+K12+L12</f>
        <v>47.5956</v>
      </c>
    </row>
    <row r="13" s="2" customFormat="1" ht="25" customHeight="1" spans="1:13">
      <c r="A13" s="21"/>
      <c r="B13" s="17" t="s">
        <v>34</v>
      </c>
      <c r="C13" s="18">
        <v>3</v>
      </c>
      <c r="D13" s="19" t="s">
        <v>21</v>
      </c>
      <c r="E13" s="19">
        <v>1</v>
      </c>
      <c r="F13" s="19" t="s">
        <v>22</v>
      </c>
      <c r="G13" s="19">
        <v>299</v>
      </c>
      <c r="H13" s="20">
        <f>C13*G13</f>
        <v>897</v>
      </c>
      <c r="I13" s="58" t="s">
        <v>35</v>
      </c>
      <c r="J13" s="17" t="s">
        <v>36</v>
      </c>
      <c r="K13" s="19">
        <f>G13*8%</f>
        <v>23.92</v>
      </c>
      <c r="L13" s="19">
        <f>(G13+K13)*13%</f>
        <v>41.9796</v>
      </c>
      <c r="M13" s="57">
        <f>G13+K13+L13</f>
        <v>364.8996</v>
      </c>
    </row>
    <row r="14" s="3" customFormat="1" ht="25" customHeight="1" spans="1:13">
      <c r="A14" s="22"/>
      <c r="B14" s="17" t="s">
        <v>37</v>
      </c>
      <c r="C14" s="18">
        <v>2</v>
      </c>
      <c r="D14" s="19" t="s">
        <v>21</v>
      </c>
      <c r="E14" s="19">
        <v>1</v>
      </c>
      <c r="F14" s="19" t="s">
        <v>22</v>
      </c>
      <c r="G14" s="19">
        <v>299</v>
      </c>
      <c r="H14" s="20">
        <f>C14*G14</f>
        <v>598</v>
      </c>
      <c r="I14" s="58" t="s">
        <v>38</v>
      </c>
      <c r="J14" s="17" t="s">
        <v>39</v>
      </c>
      <c r="K14" s="19">
        <f>G14*8%</f>
        <v>23.92</v>
      </c>
      <c r="L14" s="19">
        <f>(G14+K14)*13%</f>
        <v>41.9796</v>
      </c>
      <c r="M14" s="57">
        <f>G14+K14+L14</f>
        <v>364.8996</v>
      </c>
    </row>
    <row r="15" s="3" customFormat="1" ht="25" customHeight="1" spans="1:13">
      <c r="A15" s="23"/>
      <c r="B15" s="24" t="s">
        <v>40</v>
      </c>
      <c r="C15" s="25"/>
      <c r="D15" s="25"/>
      <c r="E15" s="25"/>
      <c r="F15" s="25"/>
      <c r="G15" s="26"/>
      <c r="H15" s="27">
        <f>SUM(H9:H14)</f>
        <v>3088</v>
      </c>
      <c r="J15" s="23"/>
      <c r="K15" s="25"/>
      <c r="L15" s="25"/>
      <c r="M15" s="59"/>
    </row>
    <row r="16" ht="25" customHeight="1" spans="1:13">
      <c r="A16" s="28" t="s">
        <v>41</v>
      </c>
      <c r="B16" s="28"/>
      <c r="C16" s="28"/>
      <c r="D16" s="28"/>
      <c r="E16" s="28"/>
      <c r="F16" s="28"/>
      <c r="G16" s="28"/>
      <c r="H16" s="29">
        <f>SUM(H9:H15)/2</f>
        <v>3088</v>
      </c>
      <c r="I16" s="60"/>
      <c r="J16" s="51"/>
      <c r="K16" s="51"/>
      <c r="L16" s="51"/>
      <c r="M16" s="51"/>
    </row>
    <row r="17" ht="25" customHeight="1" spans="1:13">
      <c r="A17" s="30" t="s">
        <v>42</v>
      </c>
      <c r="B17" s="31">
        <v>0.08</v>
      </c>
      <c r="C17" s="32"/>
      <c r="D17" s="33"/>
      <c r="E17" s="33"/>
      <c r="F17" s="33"/>
      <c r="G17" s="32"/>
      <c r="H17" s="34">
        <f>H16*8%</f>
        <v>247.04</v>
      </c>
      <c r="I17" s="61"/>
      <c r="J17" s="51"/>
      <c r="K17" s="51"/>
      <c r="L17" s="51"/>
      <c r="M17" s="51"/>
    </row>
    <row r="18" ht="25" customHeight="1" spans="1:13">
      <c r="A18" s="30" t="s">
        <v>43</v>
      </c>
      <c r="B18" s="31">
        <v>0.13</v>
      </c>
      <c r="C18" s="32"/>
      <c r="D18" s="33"/>
      <c r="E18" s="33"/>
      <c r="F18" s="33"/>
      <c r="G18" s="32"/>
      <c r="H18" s="34">
        <f>(H16+H17)*13%</f>
        <v>433.5552</v>
      </c>
      <c r="I18" s="61"/>
      <c r="J18" s="51"/>
      <c r="K18" s="51"/>
      <c r="L18" s="51"/>
      <c r="M18" s="51"/>
    </row>
    <row r="19" ht="25" customHeight="1" spans="1:13">
      <c r="A19" s="35" t="s">
        <v>44</v>
      </c>
      <c r="B19" s="36"/>
      <c r="C19" s="37"/>
      <c r="D19" s="37"/>
      <c r="E19" s="37"/>
      <c r="F19" s="37"/>
      <c r="G19" s="38"/>
      <c r="H19" s="39">
        <f>H16+H17+H18</f>
        <v>3768.5952</v>
      </c>
      <c r="I19" s="62"/>
      <c r="J19" s="51"/>
      <c r="K19" s="51"/>
      <c r="L19" s="51"/>
      <c r="M19" s="51"/>
    </row>
    <row r="20" ht="25" customHeight="1" spans="1:13">
      <c r="A20" s="40" t="s">
        <v>45</v>
      </c>
      <c r="B20" s="41"/>
      <c r="C20" s="42"/>
      <c r="D20" s="42"/>
      <c r="E20" s="42"/>
      <c r="F20" s="42"/>
      <c r="G20" s="42"/>
      <c r="H20" s="43"/>
      <c r="I20" s="63"/>
      <c r="J20" s="51"/>
      <c r="K20" s="51"/>
      <c r="L20" s="51"/>
      <c r="M20" s="51"/>
    </row>
    <row r="21" ht="34.5" customHeight="1" spans="1:9">
      <c r="A21" s="7" t="s">
        <v>46</v>
      </c>
      <c r="B21" s="44"/>
      <c r="C21" s="45"/>
      <c r="D21" s="44"/>
      <c r="E21" s="44" t="s">
        <v>47</v>
      </c>
      <c r="F21" s="46"/>
      <c r="G21" s="47"/>
      <c r="H21" s="47"/>
      <c r="I21" s="64"/>
    </row>
    <row r="22" ht="34.5" customHeight="1" spans="1:9">
      <c r="A22" s="7"/>
      <c r="B22" s="44"/>
      <c r="C22" s="45"/>
      <c r="D22" s="44"/>
      <c r="E22" s="44"/>
      <c r="F22" s="46"/>
      <c r="G22" s="47"/>
      <c r="H22" s="47"/>
      <c r="I22" s="64"/>
    </row>
    <row r="23" ht="14.25" customHeight="1" spans="1:9">
      <c r="A23" s="48"/>
      <c r="B23" s="49"/>
      <c r="C23" s="45"/>
      <c r="D23" s="44"/>
      <c r="E23" s="44"/>
      <c r="F23" s="44"/>
      <c r="G23" s="47"/>
      <c r="H23" s="47"/>
      <c r="I23" s="64"/>
    </row>
    <row r="24" ht="14.25" customHeight="1" spans="1:9">
      <c r="A24" s="48" t="s">
        <v>48</v>
      </c>
      <c r="B24" s="49"/>
      <c r="C24" s="45"/>
      <c r="D24" s="44"/>
      <c r="E24" s="44"/>
      <c r="F24" s="44"/>
      <c r="G24" s="47"/>
      <c r="H24" s="47"/>
      <c r="I24" s="64"/>
    </row>
    <row r="25" ht="12.75" customHeight="1" spans="1:1">
      <c r="A25" s="4" t="s">
        <v>49</v>
      </c>
    </row>
    <row r="26" spans="1:1">
      <c r="A26" s="4" t="s">
        <v>50</v>
      </c>
    </row>
    <row r="27" spans="1:1">
      <c r="A27" s="4" t="s">
        <v>51</v>
      </c>
    </row>
    <row r="28" spans="1:1">
      <c r="A28" s="4" t="s">
        <v>52</v>
      </c>
    </row>
    <row r="29" spans="1:1">
      <c r="A29" s="4" t="s">
        <v>53</v>
      </c>
    </row>
    <row r="30" spans="1:9">
      <c r="A30" s="4" t="s">
        <v>54</v>
      </c>
      <c r="I30" s="4" t="s">
        <v>55</v>
      </c>
    </row>
  </sheetData>
  <autoFilter ref="A8:M30">
    <extLst/>
  </autoFilter>
  <mergeCells count="13">
    <mergeCell ref="B1:I1"/>
    <mergeCell ref="F2:I2"/>
    <mergeCell ref="E3:F3"/>
    <mergeCell ref="G3:I3"/>
    <mergeCell ref="G5:I5"/>
    <mergeCell ref="G6:I6"/>
    <mergeCell ref="A7:F7"/>
    <mergeCell ref="G7:H7"/>
    <mergeCell ref="B17:G17"/>
    <mergeCell ref="B18:G18"/>
    <mergeCell ref="B19:G19"/>
    <mergeCell ref="B20:F20"/>
    <mergeCell ref="A9:A14"/>
  </mergeCells>
  <hyperlinks>
    <hyperlink ref="I9" r:id="rId2" display="https://item.jd.com/10055245280349.html"/>
    <hyperlink ref="I10" r:id="rId3" display="https://item.jd.com/100017369910.html"/>
    <hyperlink ref="I11" r:id="rId4" display="https://item.jd.com/10037094175900.html"/>
    <hyperlink ref="I12" r:id="rId5" display="https://item.jd.com/50822885901.html"/>
    <hyperlink ref="I13" r:id="rId6" display="https://item.jd.com/53112919723.html"/>
    <hyperlink ref="I14" r:id="rId7" display="https://item.jd.com/100021464302.html"/>
    <hyperlink ref="J11" r:id="rId4" display="100W笔记本充电宝20000毫安时数显快充大功率移动电源"/>
  </hyperlinks>
  <pageMargins left="0.39" right="0.39" top="0.39" bottom="0.39" header="0.51" footer="0.51"/>
  <pageSetup paperSize="9" scale="82" orientation="portrait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Pfizer 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yangn01</dc:creator>
  <cp:lastModifiedBy>༺ཎཽཾ།血色图腾།ནཽཾ༻</cp:lastModifiedBy>
  <dcterms:created xsi:type="dcterms:W3CDTF">2005-02-17T22:35:00Z</dcterms:created>
  <cp:lastPrinted>2016-08-17T22:26:00Z</cp:lastPrinted>
  <dcterms:modified xsi:type="dcterms:W3CDTF">2022-09-07T06:56:04Z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7E3EE7D257B641E49D67CB2CFF2BBBFB</vt:lpwstr>
  </property>
  <property fmtid="{D5CDD505-2E9C-101B-9397-08002B2CF9AE}" pid="4" name="commondata">
    <vt:lpwstr>eyJoZGlkIjoiMmMyN2Q4Y2MwMjFlNTExZjg2MTY3NTlhODJlODhlMzYifQ==</vt:lpwstr>
  </property>
</Properties>
</file>