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<sst xmlns="http://schemas.openxmlformats.org/spreadsheetml/2006/main" count="57" uniqueCount="57">
  <si>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</si>
  <si>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团号：HMOA-230614-FFQ873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</si>
  <si>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</si>
  <si>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</si>
  <si>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</si>
  <si>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</si>
  <si>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</si>
  <si>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</si>
  <si>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</si>
  <si>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</si>
  <si>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</si>
  <si>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</si>
  <si>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</si>
  <si>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</si>
  <si>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</si>
  <si>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</si>
  <si>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</si>
  <si>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</si>
  <si>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</si>
  <si>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</si>
  <si>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</si>
  <si>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</si>
  <si>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</si>
  <si>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</si>
  <si>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</si>
  <si>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</si>
  <si>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</si>
  <si>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</si>
  <si>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</si>
  <si>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</si>
  <si>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</si>
  <si>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</si>
  <si>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</si>
  <si>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</si>
  <si>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飞凡礼盒制作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</si>
  <si>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</si>
  <si>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</si>
  <si>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</si>
  <si>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</si>
  <si>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</si>
  <si>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</si>
  <si>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</si>
  <si>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</si>
  <si>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顺丰快递费用</t>
  </si>
  <si>
    <t>车贴打样</t>
  </si>
  <si>
    <t>闪送费用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</si>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</sst>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C58" sqref="C58:D58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1.8888888888889"/>
    <col min="8" max="8" width="10.7777777777778" customWidth="1"/>
    <col min="9" max="9" width="21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606</v>
      </c>
      <c r="G33" s="15">
        <v>0</v>
      </c>
      <c r="H33" s="15">
        <v>600</v>
      </c>
      <c r="I33" s="36" t="s">
        <v>34</v>
      </c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606</v>
      </c>
      <c r="G37" s="19">
        <f t="shared" ref="G37" si="14">SUM(G33:G36)</f>
        <v>0</v>
      </c>
      <c r="H37" s="19">
        <v>600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f>117.4+23+23</f>
        <v>163.4</v>
      </c>
      <c r="G45" s="15">
        <f>24.95+23+23</f>
        <v>70.95</v>
      </c>
      <c r="H45" s="15">
        <f>F45+G45</f>
        <v>234.35</v>
      </c>
      <c r="I45" s="36" t="s">
        <v>43</v>
      </c>
      <c r="J45" s="44"/>
    </row>
    <row r="46" customHeight="1" spans="1:10">
      <c r="A46" s="26"/>
      <c r="B46" s="14"/>
      <c r="C46" s="15"/>
      <c r="D46" s="16"/>
      <c r="E46" s="15"/>
      <c r="F46" s="15">
        <v>60</v>
      </c>
      <c r="G46" s="15">
        <f>50+30+28.12+30</f>
        <v>138.12</v>
      </c>
      <c r="H46" s="15">
        <f>F46+G46</f>
        <v>198.12</v>
      </c>
      <c r="I46" s="36" t="s">
        <v>44</v>
      </c>
      <c r="J46" s="45"/>
    </row>
    <row r="47" customHeight="1" spans="1:10">
      <c r="A47" s="26"/>
      <c r="B47" s="14"/>
      <c r="C47" s="15"/>
      <c r="D47" s="16"/>
      <c r="E47" s="15"/>
      <c r="F47" s="15">
        <v>76</v>
      </c>
      <c r="G47" s="15">
        <v>0</v>
      </c>
      <c r="H47" s="15">
        <f t="shared" ref="H47:H51" si="19">F47+G47</f>
        <v>76</v>
      </c>
      <c r="I47" s="36" t="s">
        <v>45</v>
      </c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46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299.4</v>
      </c>
      <c r="G52" s="19">
        <f t="shared" ref="G52:H52" si="21">SUM(G45:G51)</f>
        <v>209.07</v>
      </c>
      <c r="H52" s="19">
        <f t="shared" si="21"/>
        <v>508.47</v>
      </c>
      <c r="I52" s="39"/>
      <c r="J52" s="46"/>
    </row>
    <row r="53" customHeight="1" spans="1:10">
      <c r="A53" s="17"/>
      <c r="B53" s="18" t="s">
        <v>47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905.4</v>
      </c>
      <c r="G53" s="19">
        <f t="shared" si="22"/>
        <v>209.07</v>
      </c>
      <c r="H53" s="19">
        <f t="shared" si="22"/>
        <v>1108.47</v>
      </c>
      <c r="I53" s="39"/>
      <c r="J53" s="47"/>
    </row>
    <row r="57" customHeight="1" spans="1:9">
      <c r="A57" s="27" t="s">
        <v>48</v>
      </c>
      <c r="B57" s="28"/>
      <c r="C57" s="29" t="s">
        <v>49</v>
      </c>
      <c r="D57" s="29"/>
      <c r="E57" s="29" t="s">
        <v>50</v>
      </c>
      <c r="F57" s="29"/>
      <c r="G57" s="29" t="s">
        <v>51</v>
      </c>
      <c r="H57" s="29"/>
      <c r="I57" s="48" t="s">
        <v>52</v>
      </c>
    </row>
    <row r="58" customHeight="1" spans="1:9">
      <c r="A58" s="30">
        <f>E53</f>
        <v>0</v>
      </c>
      <c r="B58" s="31"/>
      <c r="C58" s="31">
        <f>H53</f>
        <v>1108.47</v>
      </c>
      <c r="D58" s="31"/>
      <c r="E58" s="31">
        <f>F53</f>
        <v>905.4</v>
      </c>
      <c r="F58" s="31"/>
      <c r="G58" s="31">
        <f>G53</f>
        <v>209.07</v>
      </c>
      <c r="H58" s="31"/>
      <c r="I58" s="49">
        <f>A58-C58</f>
        <v>-1108.47</v>
      </c>
    </row>
    <row r="60" customHeight="1" spans="1:9">
      <c r="A60" s="32" t="s">
        <v>53</v>
      </c>
      <c r="B60" s="33"/>
      <c r="C60" s="34" t="s">
        <v>54</v>
      </c>
      <c r="D60" s="32"/>
      <c r="E60" s="32" t="s">
        <v>55</v>
      </c>
      <c r="F60" s="32"/>
      <c r="G60" s="32" t="s">
        <v>56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2023-07-10T10:20:39Z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