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86139\Desktop\工作\2022年雪佛兰八达岭机场\"/>
    </mc:Choice>
  </mc:AlternateContent>
  <xr:revisionPtr revIDLastSave="0" documentId="13_ncr:1_{D501D9A3-ED32-428F-BFFF-EFB47CD3D357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旅行社" sheetId="12" r:id="rId1"/>
  </sheets>
  <definedNames>
    <definedName name="_xlnm.Print_Area" localSheetId="0">旅行社!$A$1:$H$37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8" i="12" l="1"/>
  <c r="G28" i="12"/>
  <c r="G29" i="12"/>
  <c r="G12" i="12"/>
  <c r="G13" i="12"/>
  <c r="G14" i="12"/>
  <c r="G15" i="12"/>
  <c r="G10" i="12"/>
  <c r="G25" i="12"/>
  <c r="G24" i="12"/>
  <c r="G23" i="12"/>
  <c r="G26" i="12"/>
  <c r="G19" i="12"/>
  <c r="G8" i="12"/>
  <c r="G27" i="12"/>
  <c r="G30" i="12"/>
  <c r="G7" i="12" l="1"/>
  <c r="G18" i="12"/>
  <c r="G20" i="12"/>
  <c r="G21" i="12"/>
  <c r="G22" i="12"/>
  <c r="G17" i="12"/>
  <c r="G32" i="12"/>
  <c r="G33" i="12"/>
  <c r="G34" i="12"/>
  <c r="G35" i="12" l="1"/>
  <c r="G36" i="12" l="1"/>
  <c r="G37" i="12" s="1"/>
</calcChain>
</file>

<file path=xl/sharedStrings.xml><?xml version="1.0" encoding="utf-8"?>
<sst xmlns="http://schemas.openxmlformats.org/spreadsheetml/2006/main" count="58" uniqueCount="55">
  <si>
    <t xml:space="preserve">项目 Item </t>
    <phoneticPr fontId="25" type="noConversion"/>
  </si>
  <si>
    <t>明细 Description</t>
    <phoneticPr fontId="25" type="noConversion"/>
  </si>
  <si>
    <t>次数 Time</t>
    <phoneticPr fontId="25" type="noConversion"/>
  </si>
  <si>
    <t>数量 Qty.</t>
    <phoneticPr fontId="25" type="noConversion"/>
  </si>
  <si>
    <t>备注 Remark</t>
    <phoneticPr fontId="25" type="noConversion"/>
  </si>
  <si>
    <t>单价Price</t>
    <phoneticPr fontId="25" type="noConversion"/>
  </si>
  <si>
    <t>合计Total</t>
    <phoneticPr fontId="25" type="noConversion"/>
  </si>
  <si>
    <t>其他/Others</t>
    <phoneticPr fontId="25" type="noConversion"/>
  </si>
  <si>
    <t xml:space="preserve">工作人员餐费
Meals </t>
    <phoneticPr fontId="25" type="noConversion"/>
  </si>
  <si>
    <t>摄影师
Photographer</t>
    <phoneticPr fontId="25" type="noConversion"/>
  </si>
  <si>
    <t>媒体交通费用报销
Transportation Reimbursement</t>
    <phoneticPr fontId="25" type="noConversion"/>
  </si>
  <si>
    <t>杂费
Others</t>
    <phoneticPr fontId="25" type="noConversion"/>
  </si>
  <si>
    <t>按实际发生结算
Cost-based Reimbursement</t>
    <phoneticPr fontId="25" type="noConversion"/>
  </si>
  <si>
    <t>工作人员交通
Staff Transportation</t>
    <phoneticPr fontId="25" type="noConversion"/>
  </si>
  <si>
    <t>小计（Sum）</t>
    <phoneticPr fontId="25" type="noConversion"/>
  </si>
  <si>
    <t>用餐Meal request：
1. 餐厅门口及相关设施区域需放置与活动相关的指示牌，方便客人找寻
2. 酒店需提前准备活动专用餐券，辟出足够的独立用餐区域或餐厅
3. 自助餐尽量安排多种类食品，不同日期的自助餐品尽量差异化，保证卫生、新鲜及热度</t>
    <phoneticPr fontId="25" type="noConversion"/>
  </si>
  <si>
    <t>媒体自助餐
需均含软饮畅饮
Media buffet
beverage included</t>
    <phoneticPr fontId="25" type="noConversion"/>
  </si>
  <si>
    <t>旅行社工作人员相关</t>
  </si>
  <si>
    <t>跨城交通费（机票/火车票）+当地交通</t>
  </si>
  <si>
    <t>酒店</t>
  </si>
  <si>
    <t>餐费</t>
  </si>
  <si>
    <t xml:space="preserve">服务费Service charge </t>
    <phoneticPr fontId="25" type="noConversion"/>
  </si>
  <si>
    <t>旅行社工作人员</t>
    <phoneticPr fontId="25" type="noConversion"/>
  </si>
  <si>
    <t>媒体相关/About Media</t>
    <phoneticPr fontId="25" type="noConversion"/>
  </si>
  <si>
    <t>合计（不含税）Total (tax excluded)</t>
    <phoneticPr fontId="25" type="noConversion"/>
  </si>
  <si>
    <t xml:space="preserve"> 雪佛兰全新创酷RS品鉴会旅行社SOW
Chevrolet New Tracker RS Interior Design Workshop Agency SOW</t>
    <phoneticPr fontId="25" type="noConversion"/>
  </si>
  <si>
    <t>试驾保险
Test driving insurance</t>
    <phoneticPr fontId="25" type="noConversion"/>
  </si>
  <si>
    <t>活动期间工作人员用餐（参考SGM出差补助标准），90元／天
Meals for staff (Referring to SGM standard)，RMB 90/person/Day
提前踩点工作人员 90元／天＊2天＊2人 
Advenced Venue Check staff：RMB 90*2 person*2day
活动执行工作人员＊3天＊8人，5天＊10人
Event onsite: RMB 90*8persons*3days，10persons*5days
摄影摄像90元/天*2天*4人
Photographer：RMB 90*4persons*2day</t>
    <phoneticPr fontId="25" type="noConversion"/>
  </si>
  <si>
    <t>工作人员交通（运中8人*3天+10人*5天+摄影摄像4人*2天，踩点2人*2天）
Staff Transportation</t>
    <phoneticPr fontId="25" type="noConversion"/>
  </si>
  <si>
    <t>随车物资（擦车布/擦车水/雨伞/雨衣服/数据线/创可贴/消毒洗手液/口罩）
Test Driving Package（ Car wipe/car wipe/umbrella/rain clothes/data cable/Band-Aid/hand sanitizer/mask）</t>
    <phoneticPr fontId="25" type="noConversion"/>
  </si>
  <si>
    <t>车辆管理费用
Vehicle management</t>
    <phoneticPr fontId="25" type="noConversion"/>
  </si>
  <si>
    <t>活动酒店：北京乐多港万豪酒店（昌平区城南街道南口路29号）</t>
    <phoneticPr fontId="25" type="noConversion"/>
  </si>
  <si>
    <t>试驾车费用
Vehicle</t>
    <phoneticPr fontId="25" type="noConversion"/>
  </si>
  <si>
    <t>场地费
Venue rental</t>
    <phoneticPr fontId="25" type="noConversion"/>
  </si>
  <si>
    <t>摄像团队（含差旅）30张美图，4条视频及后期剪辑，建议参考价：135000元
Cameraman，Editor</t>
    <phoneticPr fontId="25" type="noConversion"/>
  </si>
  <si>
    <t>工作人员试驾保险（意外伤害身故/伤残 50万、意外伤害医疗2万、意外住院津贴50元/天），10人*4次，8人*1次，建议参考价：90元/人
Staff Test driving insurance</t>
    <phoneticPr fontId="25" type="noConversion"/>
  </si>
  <si>
    <t>人员及车辆整备，共4人（路试6天*车辆整备人员4人；含人员津贴、用餐、交通费用），建议参考价 800元/人/天
Personnel and vehicles</t>
    <phoneticPr fontId="25" type="noConversion"/>
  </si>
  <si>
    <t xml:space="preserve">*免责声明：双方理解，鉴于新冠肺炎疫情仍在持续，致全国各地均出现限制/禁止人员聚集、限制/封锁运输、取消各类活动等不能预见、不能避免和不能克服的情形，可能会对本合同的实际履行产生实质影响。如因上述相关原因导致我方合同目的难以实现，我方可根据《中华人民共和国民法典》规定及双方约定延期或取消此活动，且无需承担任何责任。 </t>
    <phoneticPr fontId="25" type="noConversion"/>
  </si>
  <si>
    <t>康辉集团北京国际会议展览有限公司</t>
    <phoneticPr fontId="25" type="noConversion"/>
  </si>
  <si>
    <t>雪佛兰全新创酷RS品鉴会</t>
    <phoneticPr fontId="25" type="noConversion"/>
  </si>
  <si>
    <t>数据记录</t>
    <phoneticPr fontId="25" type="noConversion"/>
  </si>
  <si>
    <t>随车零食（零食、依云水*5、口香糖）95人份，建议参考价：100元/份
Test Driving  snacks (snacks, water, gum)</t>
    <phoneticPr fontId="25" type="noConversion"/>
  </si>
  <si>
    <t>随车物资（依云水*可乐*酒精*纸巾*消毒洗手液/口罩）
Test Driving Package（ Car wipe/car wipe/umbrella/rain clothes/data cable/Band-Aid/hand sanitizer/mask）</t>
    <phoneticPr fontId="25" type="noConversion"/>
  </si>
  <si>
    <t>两次活动</t>
    <phoneticPr fontId="25" type="noConversion"/>
  </si>
  <si>
    <t>洗车&amp;加油费用&amp;补胎</t>
    <phoneticPr fontId="25" type="noConversion"/>
  </si>
  <si>
    <t>车美&amp;整备，共4人（路试6天*车辆整备人员4人；含人员津贴、用餐、交通费用），建议参考价 800元/人/天
Personnel and vehicles</t>
    <phoneticPr fontId="25" type="noConversion"/>
  </si>
  <si>
    <t>代驾</t>
    <phoneticPr fontId="25" type="noConversion"/>
  </si>
  <si>
    <t xml:space="preserve">场地午餐（八达岭机场)
Lunch </t>
    <phoneticPr fontId="25" type="noConversion"/>
  </si>
  <si>
    <t>场地茶歇&amp;零食（八达岭机场)</t>
    <phoneticPr fontId="25" type="noConversion"/>
  </si>
  <si>
    <t>随车信封（含午餐、过路费、停车费）57台车，建议参考价：500元/份
Test Driving Envelope (including lunch, toll and parking fee)</t>
    <phoneticPr fontId="25" type="noConversion"/>
  </si>
  <si>
    <t>八达岭机场</t>
    <phoneticPr fontId="25" type="noConversion"/>
  </si>
  <si>
    <t>物料快递费、礼品运费等
Material express fee,Printer etc.</t>
    <phoneticPr fontId="25" type="noConversion"/>
  </si>
  <si>
    <t>合同合计（不含税）Total (tax excluded)</t>
    <phoneticPr fontId="25" type="noConversion"/>
  </si>
  <si>
    <t>修车</t>
    <phoneticPr fontId="25" type="noConversion"/>
  </si>
  <si>
    <t>代驾（八达岭机场-昌平加油站）两次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</si>
</sst>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(* #,##0.00_);_(* \(#,##0.00\);_(* &quot;-&quot;??_);_(@_)"/>
    <numFmt numFmtId="177" formatCode="_-* #,##0.00_-;\-* #,##0.00_-;_-* &quot;-&quot;??_-;_-@_-"/>
    <numFmt numFmtId="178" formatCode="_-* #,##0.00\ [$€-1]_-;\-* #,##0.00\ [$€-1]_-;_-* &quot;-&quot;??\ [$€-1]_-"/>
    <numFmt numFmtId="179" formatCode="[$¥-804]#,##0;[Red][$¥-804]#,##0"/>
    <numFmt numFmtId="180" formatCode="#,##0_ "/>
    <numFmt numFmtId="181" formatCode="0.00_);[Red]\(0.00\)"/>
    <numFmt numFmtId="182" formatCode="#,##0.00_ "/>
  </numFmts>
  <fonts count="33" x14ac:knownFonts="1">
    <font>
      <sz val="12"/>
      <name val="宋体"/>
      <charset val="134"/>
    </font>
    <font>
      <sz val="12"/>
      <name val="Times New Roman"/>
      <family val="1"/>
    </font>
    <font>
      <sz val="12"/>
      <name val="宋体"/>
      <family val="3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10"/>
      <name val="Arial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Verdana"/>
      <family val="2"/>
    </font>
    <font>
      <b/>
      <sz val="14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2"/>
      <color rgb="FFFF0000"/>
      <name val="微软雅黑"/>
      <family val="2"/>
      <charset val="134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4">
    <xf numFmtId="0" fontId="0" fillId="0" borderId="0">
      <alignment vertical="center"/>
    </xf>
    <xf numFmtId="0" fontId="5" fillId="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NumberFormat="0" applyBorder="0" applyAlignment="0" applyProtection="0">
      <alignment vertical="center"/>
    </xf>
    <xf numFmtId="0" fontId="7" fillId="2" borderId="0" applyNumberFormat="0" applyBorder="0" applyProtection="0">
      <alignment vertical="center"/>
    </xf>
    <xf numFmtId="0" fontId="7" fillId="3" borderId="0" applyNumberFormat="0" applyBorder="0" applyProtection="0">
      <alignment vertical="center"/>
    </xf>
    <xf numFmtId="0" fontId="7" fillId="4" borderId="0" applyNumberFormat="0" applyBorder="0" applyProtection="0">
      <alignment vertical="center"/>
    </xf>
    <xf numFmtId="0" fontId="7" fillId="5" borderId="0" applyNumberFormat="0" applyBorder="0" applyProtection="0">
      <alignment vertical="center"/>
    </xf>
    <xf numFmtId="0" fontId="7" fillId="6" borderId="0" applyNumberFormat="0" applyBorder="0" applyProtection="0">
      <alignment vertical="center"/>
    </xf>
    <xf numFmtId="0" fontId="7" fillId="7" borderId="0" applyNumberFormat="0" applyBorder="0" applyProtection="0">
      <alignment vertical="center"/>
    </xf>
    <xf numFmtId="0" fontId="7" fillId="8" borderId="0" applyNumberFormat="0" applyBorder="0" applyProtection="0">
      <alignment vertical="center"/>
    </xf>
    <xf numFmtId="0" fontId="7" fillId="9" borderId="0" applyNumberFormat="0" applyBorder="0" applyProtection="0">
      <alignment vertical="center"/>
    </xf>
    <xf numFmtId="0" fontId="7" fillId="10" borderId="0" applyNumberFormat="0" applyBorder="0" applyProtection="0">
      <alignment vertical="center"/>
    </xf>
    <xf numFmtId="0" fontId="7" fillId="5" borderId="0" applyNumberFormat="0" applyBorder="0" applyProtection="0">
      <alignment vertical="center"/>
    </xf>
    <xf numFmtId="0" fontId="7" fillId="8" borderId="0" applyNumberFormat="0" applyBorder="0" applyProtection="0">
      <alignment vertical="center"/>
    </xf>
    <xf numFmtId="0" fontId="7" fillId="11" borderId="0" applyNumberFormat="0" applyBorder="0" applyProtection="0">
      <alignment vertical="center"/>
    </xf>
    <xf numFmtId="0" fontId="12" fillId="12" borderId="0" applyNumberFormat="0" applyBorder="0" applyProtection="0">
      <alignment vertical="center"/>
    </xf>
    <xf numFmtId="0" fontId="12" fillId="9" borderId="0" applyNumberFormat="0" applyBorder="0" applyProtection="0">
      <alignment vertical="center"/>
    </xf>
    <xf numFmtId="0" fontId="12" fillId="10" borderId="0" applyNumberFormat="0" applyBorder="0" applyProtection="0">
      <alignment vertical="center"/>
    </xf>
    <xf numFmtId="0" fontId="12" fillId="13" borderId="0" applyNumberFormat="0" applyBorder="0" applyProtection="0">
      <alignment vertical="center"/>
    </xf>
    <xf numFmtId="0" fontId="12" fillId="14" borderId="0" applyNumberFormat="0" applyBorder="0" applyProtection="0">
      <alignment vertical="center"/>
    </xf>
    <xf numFmtId="0" fontId="12" fillId="15" borderId="0" applyNumberFormat="0" applyBorder="0" applyProtection="0">
      <alignment vertical="center"/>
    </xf>
    <xf numFmtId="0" fontId="12" fillId="16" borderId="0" applyNumberFormat="0" applyBorder="0" applyProtection="0">
      <alignment vertical="center"/>
    </xf>
    <xf numFmtId="0" fontId="12" fillId="17" borderId="0" applyNumberFormat="0" applyBorder="0" applyProtection="0">
      <alignment vertical="center"/>
    </xf>
    <xf numFmtId="0" fontId="12" fillId="18" borderId="0" applyNumberFormat="0" applyBorder="0" applyProtection="0">
      <alignment vertical="center"/>
    </xf>
    <xf numFmtId="0" fontId="12" fillId="13" borderId="0" applyNumberFormat="0" applyBorder="0" applyProtection="0">
      <alignment vertical="center"/>
    </xf>
    <xf numFmtId="0" fontId="12" fillId="14" borderId="0" applyNumberFormat="0" applyBorder="0" applyProtection="0">
      <alignment vertical="center"/>
    </xf>
    <xf numFmtId="0" fontId="12" fillId="19" borderId="0" applyNumberFormat="0" applyBorder="0" applyProtection="0">
      <alignment vertical="center"/>
    </xf>
    <xf numFmtId="0" fontId="13" fillId="3" borderId="0" applyNumberFormat="0" applyBorder="0" applyProtection="0">
      <alignment vertical="center"/>
    </xf>
    <xf numFmtId="0" fontId="14" fillId="20" borderId="1" applyNumberFormat="0" applyProtection="0">
      <alignment vertical="center"/>
    </xf>
    <xf numFmtId="0" fontId="15" fillId="21" borderId="2" applyNumberFormat="0" applyProtection="0">
      <alignment vertical="center"/>
    </xf>
    <xf numFmtId="0" fontId="16" fillId="0" borderId="0" applyNumberFormat="0" applyBorder="0" applyProtection="0">
      <alignment vertical="center"/>
    </xf>
    <xf numFmtId="0" fontId="17" fillId="4" borderId="0" applyNumberFormat="0" applyBorder="0" applyProtection="0">
      <alignment vertical="center"/>
    </xf>
    <xf numFmtId="0" fontId="9" fillId="0" borderId="3" applyNumberFormat="0" applyProtection="0">
      <alignment vertical="center"/>
    </xf>
    <xf numFmtId="0" fontId="10" fillId="0" borderId="4" applyNumberFormat="0" applyProtection="0">
      <alignment vertical="center"/>
    </xf>
    <xf numFmtId="0" fontId="11" fillId="0" borderId="5" applyNumberFormat="0" applyProtection="0">
      <alignment vertical="center"/>
    </xf>
    <xf numFmtId="0" fontId="11" fillId="0" borderId="0" applyNumberFormat="0" applyBorder="0" applyProtection="0">
      <alignment vertical="center"/>
    </xf>
    <xf numFmtId="0" fontId="18" fillId="7" borderId="1" applyNumberFormat="0" applyProtection="0">
      <alignment vertical="center"/>
    </xf>
    <xf numFmtId="0" fontId="19" fillId="0" borderId="6" applyNumberFormat="0" applyProtection="0">
      <alignment vertical="center"/>
    </xf>
    <xf numFmtId="0" fontId="20" fillId="22" borderId="0" applyNumberFormat="0" applyBorder="0" applyProtection="0">
      <alignment vertical="center"/>
    </xf>
    <xf numFmtId="0" fontId="2" fillId="23" borderId="7" applyNumberFormat="0" applyProtection="0">
      <alignment vertical="center"/>
    </xf>
    <xf numFmtId="0" fontId="21" fillId="20" borderId="8" applyNumberFormat="0" applyProtection="0">
      <alignment vertical="center"/>
    </xf>
    <xf numFmtId="0" fontId="8" fillId="0" borderId="0" applyNumberFormat="0" applyBorder="0" applyProtection="0">
      <alignment vertical="center"/>
    </xf>
    <xf numFmtId="0" fontId="22" fillId="0" borderId="9" applyNumberFormat="0" applyProtection="0">
      <alignment vertical="center"/>
    </xf>
    <xf numFmtId="0" fontId="23" fillId="0" borderId="0" applyNumberFormat="0" applyBorder="0" applyProtection="0">
      <alignment vertical="center"/>
    </xf>
    <xf numFmtId="0" fontId="6" fillId="0" borderId="0">
      <alignment vertical="center"/>
    </xf>
    <xf numFmtId="0" fontId="2" fillId="0" borderId="0">
      <alignment vertical="center"/>
    </xf>
    <xf numFmtId="178" fontId="24" fillId="0" borderId="0">
      <alignment vertical="center"/>
    </xf>
    <xf numFmtId="178" fontId="24" fillId="0" borderId="0">
      <alignment vertical="center"/>
    </xf>
    <xf numFmtId="179" fontId="24" fillId="0" borderId="0">
      <alignment vertical="center"/>
    </xf>
    <xf numFmtId="179" fontId="24" fillId="0" borderId="0">
      <alignment vertical="center"/>
    </xf>
    <xf numFmtId="179" fontId="24" fillId="0" borderId="0">
      <alignment vertical="center"/>
    </xf>
    <xf numFmtId="178" fontId="24" fillId="0" borderId="0">
      <alignment vertical="center"/>
    </xf>
    <xf numFmtId="176" fontId="2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/>
    <xf numFmtId="0" fontId="1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1" fillId="0" borderId="0"/>
    <xf numFmtId="44" fontId="26" fillId="0" borderId="0" applyFont="0" applyFill="0" applyBorder="0" applyAlignment="0" applyProtection="0"/>
    <xf numFmtId="0" fontId="27" fillId="0" borderId="0"/>
    <xf numFmtId="0" fontId="7" fillId="0" borderId="0"/>
    <xf numFmtId="43" fontId="7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4" fillId="0" borderId="0" xfId="0" applyFont="1">
      <alignment vertical="center"/>
    </xf>
    <xf numFmtId="180" fontId="4" fillId="0" borderId="10" xfId="0" applyNumberFormat="1" applyFont="1" applyBorder="1" applyAlignment="1">
      <alignment horizontal="center" vertical="center"/>
    </xf>
    <xf numFmtId="180" fontId="3" fillId="25" borderId="10" xfId="0" applyNumberFormat="1" applyFont="1" applyFill="1" applyBorder="1" applyAlignment="1">
      <alignment horizontal="center" vertical="center"/>
    </xf>
    <xf numFmtId="181" fontId="4" fillId="0" borderId="10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wrapText="1" readingOrder="1"/>
    </xf>
    <xf numFmtId="0" fontId="3" fillId="25" borderId="10" xfId="0" applyFont="1" applyFill="1" applyBorder="1" applyAlignment="1">
      <alignment horizontal="center" vertical="center" wrapText="1"/>
    </xf>
    <xf numFmtId="0" fontId="29" fillId="0" borderId="0" xfId="0" applyFont="1">
      <alignment vertical="center"/>
    </xf>
    <xf numFmtId="180" fontId="4" fillId="0" borderId="10" xfId="0" applyNumberFormat="1" applyFont="1" applyFill="1" applyBorder="1" applyAlignment="1">
      <alignment horizontal="center" vertical="center"/>
    </xf>
    <xf numFmtId="181" fontId="4" fillId="0" borderId="10" xfId="0" applyNumberFormat="1" applyFont="1" applyFill="1" applyBorder="1" applyAlignment="1">
      <alignment horizontal="center" vertical="center"/>
    </xf>
    <xf numFmtId="0" fontId="4" fillId="0" borderId="13" xfId="0" applyFont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3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38" fontId="4" fillId="0" borderId="10" xfId="0" applyNumberFormat="1" applyFont="1" applyBorder="1" applyAlignment="1">
      <alignment horizontal="center" vertical="center"/>
    </xf>
    <xf numFmtId="0" fontId="4" fillId="0" borderId="0" xfId="0" applyFont="1" applyFill="1">
      <alignment vertical="center"/>
    </xf>
    <xf numFmtId="0" fontId="29" fillId="0" borderId="10" xfId="0" applyFont="1" applyBorder="1">
      <alignment vertical="center"/>
    </xf>
    <xf numFmtId="180" fontId="3" fillId="27" borderId="10" xfId="0" applyNumberFormat="1" applyFont="1" applyFill="1" applyBorder="1" applyAlignment="1">
      <alignment horizontal="center" vertical="center"/>
    </xf>
    <xf numFmtId="0" fontId="3" fillId="27" borderId="10" xfId="0" applyFont="1" applyFill="1" applyBorder="1" applyAlignment="1">
      <alignment vertical="center"/>
    </xf>
    <xf numFmtId="0" fontId="3" fillId="28" borderId="11" xfId="0" applyFont="1" applyFill="1" applyBorder="1" applyAlignment="1">
      <alignment horizontal="center" vertical="center"/>
    </xf>
    <xf numFmtId="0" fontId="3" fillId="28" borderId="10" xfId="0" applyFont="1" applyFill="1" applyBorder="1">
      <alignment vertical="center"/>
    </xf>
    <xf numFmtId="180" fontId="3" fillId="26" borderId="15" xfId="0" applyNumberFormat="1" applyFont="1" applyFill="1" applyBorder="1" applyAlignment="1">
      <alignment horizontal="center" vertical="center"/>
    </xf>
    <xf numFmtId="0" fontId="3" fillId="26" borderId="13" xfId="0" applyFont="1" applyFill="1" applyBorder="1">
      <alignment vertical="center"/>
    </xf>
    <xf numFmtId="0" fontId="29" fillId="0" borderId="0" xfId="0" applyFont="1" applyAlignment="1">
      <alignment vertical="center"/>
    </xf>
    <xf numFmtId="0" fontId="28" fillId="24" borderId="10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14" fontId="28" fillId="24" borderId="10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3" fillId="26" borderId="10" xfId="0" applyFont="1" applyFill="1" applyBorder="1">
      <alignment vertical="center"/>
    </xf>
    <xf numFmtId="0" fontId="3" fillId="25" borderId="10" xfId="0" applyFont="1" applyFill="1" applyBorder="1" applyAlignment="1">
      <alignment vertical="center" wrapText="1"/>
    </xf>
    <xf numFmtId="180" fontId="30" fillId="0" borderId="10" xfId="0" applyNumberFormat="1" applyFont="1" applyFill="1" applyBorder="1" applyAlignment="1">
      <alignment horizontal="center" vertical="center"/>
    </xf>
    <xf numFmtId="180" fontId="4" fillId="0" borderId="10" xfId="0" applyNumberFormat="1" applyFont="1" applyFill="1" applyBorder="1" applyAlignment="1">
      <alignment vertical="center" wrapText="1"/>
    </xf>
    <xf numFmtId="0" fontId="30" fillId="0" borderId="0" xfId="0" applyFont="1" applyFill="1">
      <alignment vertical="center"/>
    </xf>
    <xf numFmtId="182" fontId="4" fillId="0" borderId="10" xfId="0" applyNumberFormat="1" applyFont="1" applyFill="1" applyBorder="1" applyAlignment="1">
      <alignment horizontal="left" vertical="center" wrapText="1"/>
    </xf>
    <xf numFmtId="0" fontId="29" fillId="0" borderId="0" xfId="0" applyFont="1" applyFill="1">
      <alignment vertical="center"/>
    </xf>
    <xf numFmtId="180" fontId="4" fillId="0" borderId="10" xfId="0" applyNumberFormat="1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left" vertical="center" wrapText="1"/>
    </xf>
    <xf numFmtId="0" fontId="30" fillId="0" borderId="10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/>
    </xf>
    <xf numFmtId="39" fontId="30" fillId="0" borderId="10" xfId="0" applyNumberFormat="1" applyFont="1" applyFill="1" applyBorder="1" applyAlignment="1">
      <alignment horizontal="center" vertical="center"/>
    </xf>
    <xf numFmtId="180" fontId="29" fillId="0" borderId="10" xfId="0" applyNumberFormat="1" applyFont="1" applyFill="1" applyBorder="1" applyAlignment="1">
      <alignment vertical="center" wrapText="1"/>
    </xf>
    <xf numFmtId="0" fontId="31" fillId="0" borderId="10" xfId="0" applyFont="1" applyFill="1" applyBorder="1" applyAlignment="1">
      <alignment horizontal="left" vertical="center" wrapText="1"/>
    </xf>
    <xf numFmtId="0" fontId="31" fillId="0" borderId="10" xfId="62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 readingOrder="1"/>
    </xf>
    <xf numFmtId="0" fontId="4" fillId="0" borderId="13" xfId="0" applyFont="1" applyFill="1" applyBorder="1" applyAlignment="1">
      <alignment horizontal="left" vertical="center" wrapText="1" readingOrder="1"/>
    </xf>
    <xf numFmtId="180" fontId="4" fillId="0" borderId="13" xfId="0" applyNumberFormat="1" applyFont="1" applyFill="1" applyBorder="1" applyAlignment="1">
      <alignment horizontal="center" vertical="center"/>
    </xf>
    <xf numFmtId="181" fontId="4" fillId="0" borderId="13" xfId="0" applyNumberFormat="1" applyFont="1" applyFill="1" applyBorder="1" applyAlignment="1">
      <alignment horizontal="center" vertical="center"/>
    </xf>
    <xf numFmtId="180" fontId="4" fillId="0" borderId="13" xfId="0" applyNumberFormat="1" applyFont="1" applyFill="1" applyBorder="1" applyAlignment="1">
      <alignment horizontal="center" vertical="center" wrapText="1"/>
    </xf>
    <xf numFmtId="14" fontId="4" fillId="0" borderId="10" xfId="0" applyNumberFormat="1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center" vertical="center"/>
    </xf>
    <xf numFmtId="0" fontId="30" fillId="0" borderId="0" xfId="0" applyFont="1" applyFill="1" applyAlignment="1">
      <alignment horizontal="center" vertical="center"/>
    </xf>
    <xf numFmtId="0" fontId="4" fillId="0" borderId="15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30" fillId="0" borderId="15" xfId="0" applyFont="1" applyFill="1" applyBorder="1" applyAlignment="1">
      <alignment horizontal="left" vertical="center" wrapText="1"/>
    </xf>
    <xf numFmtId="0" fontId="30" fillId="0" borderId="16" xfId="0" applyFont="1" applyFill="1" applyBorder="1" applyAlignment="1">
      <alignment horizontal="left" vertical="center" wrapText="1"/>
    </xf>
    <xf numFmtId="0" fontId="30" fillId="0" borderId="17" xfId="0" applyFont="1" applyFill="1" applyBorder="1" applyAlignment="1">
      <alignment horizontal="left" vertical="center" wrapText="1"/>
    </xf>
    <xf numFmtId="0" fontId="30" fillId="0" borderId="18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32" fillId="0" borderId="0" xfId="0" applyFont="1" applyAlignment="1">
      <alignment horizontal="left" vertical="center" wrapText="1"/>
    </xf>
    <xf numFmtId="0" fontId="28" fillId="24" borderId="10" xfId="0" applyFont="1" applyFill="1" applyBorder="1" applyAlignment="1">
      <alignment horizontal="center" vertical="center" wrapText="1"/>
    </xf>
    <xf numFmtId="0" fontId="3" fillId="25" borderId="10" xfId="0" applyFont="1" applyFill="1" applyBorder="1" applyAlignment="1">
      <alignment horizontal="center" vertical="center" wrapText="1"/>
    </xf>
    <xf numFmtId="0" fontId="3" fillId="25" borderId="10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3" fillId="26" borderId="10" xfId="0" applyFont="1" applyFill="1" applyBorder="1" applyAlignment="1">
      <alignment horizontal="center" vertical="center"/>
    </xf>
    <xf numFmtId="0" fontId="3" fillId="26" borderId="13" xfId="0" applyFont="1" applyFill="1" applyBorder="1" applyAlignment="1">
      <alignment horizontal="center" vertical="center"/>
    </xf>
    <xf numFmtId="0" fontId="3" fillId="28" borderId="10" xfId="0" applyFont="1" applyFill="1" applyBorder="1" applyAlignment="1">
      <alignment horizontal="center" vertical="center"/>
    </xf>
    <xf numFmtId="0" fontId="30" fillId="0" borderId="13" xfId="0" applyFont="1" applyFill="1" applyBorder="1" applyAlignment="1">
      <alignment horizontal="left" vertical="center" wrapText="1"/>
    </xf>
    <xf numFmtId="0" fontId="30" fillId="0" borderId="14" xfId="0" applyFont="1" applyFill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3" fillId="27" borderId="10" xfId="0" applyFont="1" applyFill="1" applyBorder="1" applyAlignment="1">
      <alignment horizontal="center" vertical="center"/>
    </xf>
    <xf numFmtId="0" fontId="3" fillId="25" borderId="11" xfId="0" applyFont="1" applyFill="1" applyBorder="1" applyAlignment="1">
      <alignment horizontal="left" vertical="center" wrapText="1"/>
    </xf>
    <xf numFmtId="0" fontId="3" fillId="25" borderId="19" xfId="0" applyFont="1" applyFill="1" applyBorder="1" applyAlignment="1">
      <alignment horizontal="left" vertical="center" wrapText="1"/>
    </xf>
    <xf numFmtId="0" fontId="3" fillId="25" borderId="12" xfId="0" applyFont="1" applyFill="1" applyBorder="1" applyAlignment="1">
      <alignment horizontal="left" vertical="center" wrapText="1"/>
    </xf>
    <xf numFmtId="0" fontId="4" fillId="0" borderId="10" xfId="0" applyFont="1" applyFill="1" applyBorder="1">
      <alignment vertical="center"/>
    </xf>
    <xf numFmtId="182" fontId="3" fillId="26" borderId="10" xfId="0" applyNumberFormat="1" applyFont="1" applyFill="1" applyBorder="1" applyAlignment="1">
      <alignment horizontal="center" vertical="center"/>
    </xf>
  </cellXfs>
  <cellStyles count="64">
    <cellStyle name="_ET_STYLE_NoName_00_" xfId="1" xr:uid="{00000000-0005-0000-0000-000000000000}"/>
    <cellStyle name="0,0_x000a__x000a_NA_x000a__x000a_" xfId="2" xr:uid="{00000000-0005-0000-0000-000001000000}"/>
    <cellStyle name="0,0_x005f_x000d__x005f_x000a_NA_x005f_x000d__x005f_x000a_" xfId="3" xr:uid="{00000000-0005-0000-0000-000002000000}"/>
    <cellStyle name="20% - Accent1" xfId="4" xr:uid="{00000000-0005-0000-0000-000003000000}"/>
    <cellStyle name="20% - Accent2" xfId="5" xr:uid="{00000000-0005-0000-0000-000004000000}"/>
    <cellStyle name="20% - Accent3" xfId="6" xr:uid="{00000000-0005-0000-0000-000005000000}"/>
    <cellStyle name="20% - Accent4" xfId="7" xr:uid="{00000000-0005-0000-0000-000006000000}"/>
    <cellStyle name="20% - Accent5" xfId="8" xr:uid="{00000000-0005-0000-0000-000007000000}"/>
    <cellStyle name="20% - Accent6" xfId="9" xr:uid="{00000000-0005-0000-0000-000008000000}"/>
    <cellStyle name="40% - Accent1" xfId="10" xr:uid="{00000000-0005-0000-0000-000009000000}"/>
    <cellStyle name="40% - Accent2" xfId="11" xr:uid="{00000000-0005-0000-0000-00000A000000}"/>
    <cellStyle name="40% - Accent3" xfId="12" xr:uid="{00000000-0005-0000-0000-00000B000000}"/>
    <cellStyle name="40% - Accent4" xfId="13" xr:uid="{00000000-0005-0000-0000-00000C000000}"/>
    <cellStyle name="40% - Accent5" xfId="14" xr:uid="{00000000-0005-0000-0000-00000D000000}"/>
    <cellStyle name="40% - Accent6" xfId="15" xr:uid="{00000000-0005-0000-0000-00000E000000}"/>
    <cellStyle name="60% - Accent1" xfId="16" xr:uid="{00000000-0005-0000-0000-00000F000000}"/>
    <cellStyle name="60% - Accent2" xfId="17" xr:uid="{00000000-0005-0000-0000-000010000000}"/>
    <cellStyle name="60% - Accent3" xfId="18" xr:uid="{00000000-0005-0000-0000-000011000000}"/>
    <cellStyle name="60% - Accent4" xfId="19" xr:uid="{00000000-0005-0000-0000-000012000000}"/>
    <cellStyle name="60% - Accent5" xfId="20" xr:uid="{00000000-0005-0000-0000-000013000000}"/>
    <cellStyle name="60% - Accent6" xfId="21" xr:uid="{00000000-0005-0000-0000-000014000000}"/>
    <cellStyle name="Accent1" xfId="22" xr:uid="{00000000-0005-0000-0000-000015000000}"/>
    <cellStyle name="Accent2" xfId="23" xr:uid="{00000000-0005-0000-0000-000016000000}"/>
    <cellStyle name="Accent3" xfId="24" xr:uid="{00000000-0005-0000-0000-000017000000}"/>
    <cellStyle name="Accent4" xfId="25" xr:uid="{00000000-0005-0000-0000-000018000000}"/>
    <cellStyle name="Accent5" xfId="26" xr:uid="{00000000-0005-0000-0000-000019000000}"/>
    <cellStyle name="Accent6" xfId="27" xr:uid="{00000000-0005-0000-0000-00001A000000}"/>
    <cellStyle name="Bad" xfId="28" xr:uid="{00000000-0005-0000-0000-00001B000000}"/>
    <cellStyle name="Calculation" xfId="29" xr:uid="{00000000-0005-0000-0000-00001C000000}"/>
    <cellStyle name="Check Cell" xfId="30" xr:uid="{00000000-0005-0000-0000-00001D000000}"/>
    <cellStyle name="Currency 2" xfId="60" xr:uid="{00000000-0005-0000-0000-00001E000000}"/>
    <cellStyle name="Explanatory Text" xfId="31" xr:uid="{00000000-0005-0000-0000-00001F000000}"/>
    <cellStyle name="Good" xfId="32" xr:uid="{00000000-0005-0000-0000-000020000000}"/>
    <cellStyle name="Heading 1" xfId="33" xr:uid="{00000000-0005-0000-0000-000021000000}"/>
    <cellStyle name="Heading 2" xfId="34" xr:uid="{00000000-0005-0000-0000-000022000000}"/>
    <cellStyle name="Heading 3" xfId="35" xr:uid="{00000000-0005-0000-0000-000023000000}"/>
    <cellStyle name="Heading 4" xfId="36" xr:uid="{00000000-0005-0000-0000-000024000000}"/>
    <cellStyle name="Input" xfId="37" xr:uid="{00000000-0005-0000-0000-000025000000}"/>
    <cellStyle name="Linked Cell" xfId="38" xr:uid="{00000000-0005-0000-0000-000026000000}"/>
    <cellStyle name="Neutral" xfId="39" xr:uid="{00000000-0005-0000-0000-000027000000}"/>
    <cellStyle name="Normal 2" xfId="61" xr:uid="{00000000-0005-0000-0000-000029000000}"/>
    <cellStyle name="Note" xfId="40" xr:uid="{00000000-0005-0000-0000-00002A000000}"/>
    <cellStyle name="Output" xfId="41" xr:uid="{00000000-0005-0000-0000-00002B000000}"/>
    <cellStyle name="Title" xfId="42" xr:uid="{00000000-0005-0000-0000-00002C000000}"/>
    <cellStyle name="Total" xfId="43" xr:uid="{00000000-0005-0000-0000-00002D000000}"/>
    <cellStyle name="Warning Text" xfId="44" xr:uid="{00000000-0005-0000-0000-00002E000000}"/>
    <cellStyle name="常规" xfId="0" builtinId="0"/>
    <cellStyle name="常规 2" xfId="45" xr:uid="{00000000-0005-0000-0000-00002F000000}"/>
    <cellStyle name="常规 3" xfId="46" xr:uid="{00000000-0005-0000-0000-000030000000}"/>
    <cellStyle name="常规 4" xfId="62" xr:uid="{00000000-0005-0000-0000-000031000000}"/>
    <cellStyle name="常规 9" xfId="47" xr:uid="{00000000-0005-0000-0000-000032000000}"/>
    <cellStyle name="常规 9 2" xfId="48" xr:uid="{00000000-0005-0000-0000-000033000000}"/>
    <cellStyle name="常规 9 2 2 2 2" xfId="49" xr:uid="{00000000-0005-0000-0000-000034000000}"/>
    <cellStyle name="常规 9 2 2 2 2 2" xfId="50" xr:uid="{00000000-0005-0000-0000-000035000000}"/>
    <cellStyle name="常规 9 2 2 2 2 3" xfId="51" xr:uid="{00000000-0005-0000-0000-000036000000}"/>
    <cellStyle name="常规 9 3" xfId="52" xr:uid="{00000000-0005-0000-0000-000037000000}"/>
    <cellStyle name="逗号 2" xfId="53" xr:uid="{00000000-0005-0000-0000-000038000000}"/>
    <cellStyle name="逗号 2 2" xfId="54" xr:uid="{00000000-0005-0000-0000-000039000000}"/>
    <cellStyle name="逗号 2 3" xfId="55" xr:uid="{00000000-0005-0000-0000-00003A000000}"/>
    <cellStyle name="千位分隔 2" xfId="56" xr:uid="{00000000-0005-0000-0000-00003B000000}"/>
    <cellStyle name="千位分隔 3" xfId="63" xr:uid="{00000000-0005-0000-0000-00003C000000}"/>
    <cellStyle name="样式 1" xfId="57" xr:uid="{00000000-0005-0000-0000-00003D000000}"/>
    <cellStyle name="样式 1 2" xfId="59" xr:uid="{00000000-0005-0000-0000-00003E000000}"/>
    <cellStyle name="一般_Sheet1" xfId="58" xr:uid="{00000000-0005-0000-0000-00003F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0"/>
  <sheetViews>
    <sheetView tabSelected="1" topLeftCell="A31" zoomScale="50" zoomScaleNormal="50" zoomScaleSheetLayoutView="85" workbookViewId="0">
      <selection activeCell="G30" sqref="G30"/>
    </sheetView>
  </sheetViews>
  <sheetFormatPr defaultColWidth="9" defaultRowHeight="13.75" x14ac:dyDescent="0.3"/>
  <cols>
    <col min="1" max="1" width="52.5" style="1" customWidth="1"/>
    <col min="2" max="2" width="26.5" style="1" customWidth="1"/>
    <col min="3" max="3" width="64.85546875" style="1" customWidth="1"/>
    <col min="4" max="4" width="13.640625" style="1" customWidth="1"/>
    <col min="5" max="5" width="9" style="1"/>
    <col min="6" max="7" width="13.640625" style="1" customWidth="1"/>
    <col min="8" max="8" width="39.85546875" style="1" customWidth="1"/>
    <col min="9" max="16384" width="9" style="1"/>
  </cols>
  <sheetData>
    <row r="1" spans="1:8" ht="61.3" customHeight="1" x14ac:dyDescent="0.3">
      <c r="A1" s="68" t="s">
        <v>25</v>
      </c>
      <c r="B1" s="68"/>
      <c r="C1" s="68"/>
      <c r="D1" s="68"/>
      <c r="E1" s="68"/>
      <c r="F1" s="68"/>
      <c r="G1" s="68"/>
      <c r="H1" s="68"/>
    </row>
    <row r="2" spans="1:8" ht="20.149999999999999" x14ac:dyDescent="0.3">
      <c r="A2" s="25"/>
      <c r="B2" s="25"/>
      <c r="C2" s="25"/>
      <c r="D2" s="25"/>
      <c r="E2" s="25"/>
      <c r="F2" s="25"/>
      <c r="G2" s="25"/>
      <c r="H2" s="25" t="s">
        <v>38</v>
      </c>
    </row>
    <row r="3" spans="1:8" ht="20.149999999999999" x14ac:dyDescent="0.3">
      <c r="A3" s="25"/>
      <c r="B3" s="25"/>
      <c r="C3" s="25"/>
      <c r="D3" s="25"/>
      <c r="E3" s="25"/>
      <c r="F3" s="25"/>
      <c r="G3" s="25"/>
      <c r="H3" s="25" t="s">
        <v>39</v>
      </c>
    </row>
    <row r="4" spans="1:8" ht="20.149999999999999" x14ac:dyDescent="0.3">
      <c r="A4" s="25"/>
      <c r="B4" s="25"/>
      <c r="C4" s="25"/>
      <c r="D4" s="25"/>
      <c r="E4" s="25"/>
      <c r="F4" s="25"/>
      <c r="G4" s="25"/>
      <c r="H4" s="28">
        <v>44672</v>
      </c>
    </row>
    <row r="5" spans="1:8" ht="30" customHeight="1" x14ac:dyDescent="0.3">
      <c r="A5" s="69" t="s">
        <v>0</v>
      </c>
      <c r="B5" s="69"/>
      <c r="C5" s="6" t="s">
        <v>1</v>
      </c>
      <c r="D5" s="3" t="s">
        <v>5</v>
      </c>
      <c r="E5" s="3" t="s">
        <v>2</v>
      </c>
      <c r="F5" s="3" t="s">
        <v>3</v>
      </c>
      <c r="G5" s="3" t="s">
        <v>6</v>
      </c>
      <c r="H5" s="6" t="s">
        <v>4</v>
      </c>
    </row>
    <row r="6" spans="1:8" ht="30" customHeight="1" x14ac:dyDescent="0.3">
      <c r="A6" s="70" t="s">
        <v>31</v>
      </c>
      <c r="B6" s="70"/>
      <c r="C6" s="70"/>
      <c r="D6" s="70"/>
      <c r="E6" s="70"/>
      <c r="F6" s="70"/>
      <c r="G6" s="70"/>
      <c r="H6" s="70"/>
    </row>
    <row r="7" spans="1:8" s="54" customFormat="1" ht="36" customHeight="1" x14ac:dyDescent="0.3">
      <c r="A7" s="71" t="s">
        <v>15</v>
      </c>
      <c r="B7" s="73" t="s">
        <v>16</v>
      </c>
      <c r="C7" s="52" t="s">
        <v>47</v>
      </c>
      <c r="D7" s="8">
        <v>160</v>
      </c>
      <c r="E7" s="53">
        <v>3</v>
      </c>
      <c r="F7" s="53">
        <v>15</v>
      </c>
      <c r="G7" s="8">
        <f>D7*E7*F7</f>
        <v>7200</v>
      </c>
      <c r="H7" s="8"/>
    </row>
    <row r="8" spans="1:8" s="16" customFormat="1" ht="30" customHeight="1" x14ac:dyDescent="0.3">
      <c r="A8" s="72"/>
      <c r="B8" s="74"/>
      <c r="C8" s="52" t="s">
        <v>48</v>
      </c>
      <c r="D8" s="8">
        <v>43</v>
      </c>
      <c r="E8" s="53">
        <v>3</v>
      </c>
      <c r="F8" s="53">
        <v>18</v>
      </c>
      <c r="G8" s="8">
        <f>D8*E8*F8</f>
        <v>2322</v>
      </c>
      <c r="H8" s="8"/>
    </row>
    <row r="9" spans="1:8" ht="30" customHeight="1" x14ac:dyDescent="0.3">
      <c r="A9" s="70" t="s">
        <v>23</v>
      </c>
      <c r="B9" s="70"/>
      <c r="C9" s="70"/>
      <c r="D9" s="70"/>
      <c r="E9" s="70"/>
      <c r="F9" s="70"/>
      <c r="G9" s="70"/>
      <c r="H9" s="70"/>
    </row>
    <row r="10" spans="1:8" ht="30" customHeight="1" x14ac:dyDescent="0.3">
      <c r="A10" s="80" t="s">
        <v>10</v>
      </c>
      <c r="B10" s="81"/>
      <c r="C10" s="5" t="s">
        <v>10</v>
      </c>
      <c r="D10" s="2">
        <v>500</v>
      </c>
      <c r="E10" s="2">
        <v>1</v>
      </c>
      <c r="F10" s="2">
        <v>95</v>
      </c>
      <c r="G10" s="4">
        <f>D10*E10*F10</f>
        <v>47500</v>
      </c>
      <c r="H10" s="29"/>
    </row>
    <row r="11" spans="1:8" ht="30" customHeight="1" x14ac:dyDescent="0.3">
      <c r="A11" s="31" t="s">
        <v>7</v>
      </c>
      <c r="B11" s="31"/>
      <c r="C11" s="31"/>
      <c r="D11" s="31"/>
      <c r="E11" s="31"/>
      <c r="F11" s="31"/>
      <c r="G11" s="31"/>
      <c r="H11" s="31"/>
    </row>
    <row r="12" spans="1:8" s="34" customFormat="1" ht="30" customHeight="1" x14ac:dyDescent="0.3">
      <c r="A12" s="61" t="s">
        <v>8</v>
      </c>
      <c r="B12" s="62"/>
      <c r="C12" s="78" t="s">
        <v>27</v>
      </c>
      <c r="D12" s="32">
        <v>90</v>
      </c>
      <c r="E12" s="32">
        <v>2</v>
      </c>
      <c r="F12" s="32">
        <v>2</v>
      </c>
      <c r="G12" s="9">
        <f t="shared" ref="G12:G15" si="0">D12*E12*F12</f>
        <v>360</v>
      </c>
      <c r="H12" s="33" t="s">
        <v>12</v>
      </c>
    </row>
    <row r="13" spans="1:8" s="34" customFormat="1" ht="30" customHeight="1" x14ac:dyDescent="0.3">
      <c r="A13" s="63"/>
      <c r="B13" s="64"/>
      <c r="C13" s="79"/>
      <c r="D13" s="32">
        <v>90</v>
      </c>
      <c r="E13" s="32">
        <v>3</v>
      </c>
      <c r="F13" s="32">
        <v>8</v>
      </c>
      <c r="G13" s="9">
        <f t="shared" si="0"/>
        <v>2160</v>
      </c>
      <c r="H13" s="33"/>
    </row>
    <row r="14" spans="1:8" s="34" customFormat="1" ht="30" customHeight="1" x14ac:dyDescent="0.3">
      <c r="A14" s="63"/>
      <c r="B14" s="64"/>
      <c r="C14" s="79"/>
      <c r="D14" s="32">
        <v>90</v>
      </c>
      <c r="E14" s="32">
        <v>5</v>
      </c>
      <c r="F14" s="32">
        <v>10</v>
      </c>
      <c r="G14" s="9">
        <f t="shared" si="0"/>
        <v>4500</v>
      </c>
      <c r="H14" s="33"/>
    </row>
    <row r="15" spans="1:8" s="34" customFormat="1" ht="30" customHeight="1" x14ac:dyDescent="0.3">
      <c r="A15" s="63"/>
      <c r="B15" s="64"/>
      <c r="C15" s="79"/>
      <c r="D15" s="32">
        <v>90</v>
      </c>
      <c r="E15" s="32">
        <v>2</v>
      </c>
      <c r="F15" s="32">
        <v>4</v>
      </c>
      <c r="G15" s="9">
        <f t="shared" si="0"/>
        <v>720</v>
      </c>
      <c r="H15" s="33"/>
    </row>
    <row r="16" spans="1:8" s="36" customFormat="1" ht="30" customHeight="1" x14ac:dyDescent="0.3">
      <c r="A16" s="59" t="s">
        <v>13</v>
      </c>
      <c r="B16" s="60"/>
      <c r="C16" s="11" t="s">
        <v>28</v>
      </c>
      <c r="D16" s="8">
        <v>214.86</v>
      </c>
      <c r="E16" s="8">
        <v>1</v>
      </c>
      <c r="F16" s="8">
        <v>86</v>
      </c>
      <c r="G16" s="9">
        <v>18477.240000000002</v>
      </c>
      <c r="H16" s="35"/>
    </row>
    <row r="17" spans="1:8" s="36" customFormat="1" ht="30" customHeight="1" x14ac:dyDescent="0.3">
      <c r="A17" s="59" t="s">
        <v>9</v>
      </c>
      <c r="B17" s="60"/>
      <c r="C17" s="11" t="s">
        <v>34</v>
      </c>
      <c r="D17" s="8">
        <v>125000</v>
      </c>
      <c r="E17" s="8">
        <v>1</v>
      </c>
      <c r="F17" s="8">
        <v>1</v>
      </c>
      <c r="G17" s="9">
        <f>D17*E17*F17</f>
        <v>125000</v>
      </c>
      <c r="H17" s="37"/>
    </row>
    <row r="18" spans="1:8" s="16" customFormat="1" ht="30" customHeight="1" x14ac:dyDescent="0.3">
      <c r="A18" s="65" t="s">
        <v>32</v>
      </c>
      <c r="B18" s="66"/>
      <c r="C18" s="38" t="s">
        <v>49</v>
      </c>
      <c r="D18" s="39">
        <v>394</v>
      </c>
      <c r="E18" s="39">
        <v>1</v>
      </c>
      <c r="F18" s="40">
        <v>57</v>
      </c>
      <c r="G18" s="41">
        <f t="shared" ref="G18:G28" si="1">F18*D18</f>
        <v>22458</v>
      </c>
      <c r="H18" s="42"/>
    </row>
    <row r="19" spans="1:8" s="16" customFormat="1" ht="65.150000000000006" customHeight="1" x14ac:dyDescent="0.3">
      <c r="A19" s="65"/>
      <c r="B19" s="66"/>
      <c r="C19" s="38" t="s">
        <v>42</v>
      </c>
      <c r="D19" s="39">
        <v>240</v>
      </c>
      <c r="E19" s="39">
        <v>3</v>
      </c>
      <c r="F19" s="40">
        <v>4</v>
      </c>
      <c r="G19" s="41">
        <f t="shared" si="1"/>
        <v>960</v>
      </c>
      <c r="H19" s="42" t="s">
        <v>50</v>
      </c>
    </row>
    <row r="20" spans="1:8" s="16" customFormat="1" ht="30" customHeight="1" x14ac:dyDescent="0.3">
      <c r="A20" s="65"/>
      <c r="B20" s="66"/>
      <c r="C20" s="38" t="s">
        <v>41</v>
      </c>
      <c r="D20" s="39">
        <v>100</v>
      </c>
      <c r="E20" s="39">
        <v>1</v>
      </c>
      <c r="F20" s="40">
        <v>95</v>
      </c>
      <c r="G20" s="41">
        <f t="shared" si="1"/>
        <v>9500</v>
      </c>
      <c r="H20" s="42"/>
    </row>
    <row r="21" spans="1:8" s="16" customFormat="1" ht="41.15" x14ac:dyDescent="0.3">
      <c r="A21" s="65"/>
      <c r="B21" s="66"/>
      <c r="C21" s="43" t="s">
        <v>29</v>
      </c>
      <c r="D21" s="39">
        <v>95</v>
      </c>
      <c r="E21" s="39">
        <v>1</v>
      </c>
      <c r="F21" s="40">
        <v>57</v>
      </c>
      <c r="G21" s="41">
        <f t="shared" si="1"/>
        <v>5415</v>
      </c>
      <c r="H21" s="42"/>
    </row>
    <row r="22" spans="1:8" s="16" customFormat="1" ht="50.05" customHeight="1" x14ac:dyDescent="0.3">
      <c r="A22" s="58" t="s">
        <v>26</v>
      </c>
      <c r="B22" s="58"/>
      <c r="C22" s="44" t="s">
        <v>35</v>
      </c>
      <c r="D22" s="39">
        <v>90</v>
      </c>
      <c r="E22" s="39">
        <v>1</v>
      </c>
      <c r="F22" s="40">
        <v>106</v>
      </c>
      <c r="G22" s="41">
        <f t="shared" si="1"/>
        <v>9540</v>
      </c>
      <c r="H22" s="42" t="s">
        <v>43</v>
      </c>
    </row>
    <row r="23" spans="1:8" s="16" customFormat="1" ht="57" customHeight="1" x14ac:dyDescent="0.3">
      <c r="A23" s="58" t="s">
        <v>30</v>
      </c>
      <c r="B23" s="58"/>
      <c r="C23" s="44" t="s">
        <v>36</v>
      </c>
      <c r="D23" s="39">
        <v>800</v>
      </c>
      <c r="E23" s="39">
        <v>4</v>
      </c>
      <c r="F23" s="40">
        <v>11</v>
      </c>
      <c r="G23" s="41">
        <f>F23*D23*E23</f>
        <v>35200</v>
      </c>
      <c r="H23" s="42"/>
    </row>
    <row r="24" spans="1:8" s="16" customFormat="1" ht="41.15" x14ac:dyDescent="0.3">
      <c r="A24" s="58" t="s">
        <v>30</v>
      </c>
      <c r="B24" s="58"/>
      <c r="C24" s="44" t="s">
        <v>45</v>
      </c>
      <c r="D24" s="39">
        <v>800</v>
      </c>
      <c r="E24" s="39">
        <v>2</v>
      </c>
      <c r="F24" s="40">
        <v>5</v>
      </c>
      <c r="G24" s="41">
        <f>F24*D24*E24</f>
        <v>8000</v>
      </c>
      <c r="H24" s="42"/>
    </row>
    <row r="25" spans="1:8" s="16" customFormat="1" ht="23.15" customHeight="1" x14ac:dyDescent="0.3">
      <c r="A25" s="45" t="s">
        <v>46</v>
      </c>
      <c r="B25" s="46"/>
      <c r="C25" s="44" t="s">
        <v>54</v>
      </c>
      <c r="D25" s="39">
        <v>500</v>
      </c>
      <c r="E25" s="39">
        <v>2</v>
      </c>
      <c r="F25" s="40">
        <v>3</v>
      </c>
      <c r="G25" s="41">
        <f>F25*D25*E25</f>
        <v>3000</v>
      </c>
      <c r="H25" s="42"/>
    </row>
    <row r="26" spans="1:8" s="16" customFormat="1" ht="57" customHeight="1" x14ac:dyDescent="0.3">
      <c r="A26" s="45" t="s">
        <v>44</v>
      </c>
      <c r="B26" s="46"/>
      <c r="C26" s="44"/>
      <c r="D26" s="39">
        <v>1000</v>
      </c>
      <c r="E26" s="39">
        <v>1</v>
      </c>
      <c r="F26" s="40">
        <v>1</v>
      </c>
      <c r="G26" s="41">
        <f>F26*D26</f>
        <v>1000</v>
      </c>
      <c r="H26" s="88"/>
    </row>
    <row r="27" spans="1:8" s="16" customFormat="1" ht="57" customHeight="1" x14ac:dyDescent="0.3">
      <c r="A27" s="45" t="s">
        <v>33</v>
      </c>
      <c r="B27" s="46"/>
      <c r="C27" s="44"/>
      <c r="D27" s="39">
        <v>20000</v>
      </c>
      <c r="E27" s="39">
        <v>1</v>
      </c>
      <c r="F27" s="40">
        <v>1</v>
      </c>
      <c r="G27" s="41">
        <f t="shared" si="1"/>
        <v>20000</v>
      </c>
      <c r="H27" s="42"/>
    </row>
    <row r="28" spans="1:8" s="16" customFormat="1" ht="26.6" customHeight="1" x14ac:dyDescent="0.3">
      <c r="A28" s="55" t="s">
        <v>53</v>
      </c>
      <c r="B28" s="56"/>
      <c r="C28" s="44"/>
      <c r="D28" s="39">
        <v>3185</v>
      </c>
      <c r="E28" s="39">
        <v>1</v>
      </c>
      <c r="F28" s="40">
        <v>1</v>
      </c>
      <c r="G28" s="41">
        <f t="shared" si="1"/>
        <v>3185</v>
      </c>
      <c r="H28" s="42"/>
    </row>
    <row r="29" spans="1:8" s="36" customFormat="1" ht="30" customHeight="1" x14ac:dyDescent="0.3">
      <c r="A29" s="82" t="s">
        <v>11</v>
      </c>
      <c r="B29" s="83"/>
      <c r="C29" s="47" t="s">
        <v>51</v>
      </c>
      <c r="D29" s="8">
        <v>2985</v>
      </c>
      <c r="E29" s="8">
        <v>1</v>
      </c>
      <c r="F29" s="8">
        <v>1</v>
      </c>
      <c r="G29" s="9">
        <f>D29*E29*F29</f>
        <v>2985</v>
      </c>
      <c r="H29" s="37"/>
    </row>
    <row r="30" spans="1:8" s="36" customFormat="1" ht="30" customHeight="1" x14ac:dyDescent="0.3">
      <c r="A30" s="45" t="s">
        <v>40</v>
      </c>
      <c r="B30" s="46"/>
      <c r="C30" s="48"/>
      <c r="D30" s="49">
        <v>9000</v>
      </c>
      <c r="E30" s="49">
        <v>1</v>
      </c>
      <c r="F30" s="49">
        <v>1</v>
      </c>
      <c r="G30" s="50">
        <f t="shared" ref="G30" si="2">D30*E30*F30</f>
        <v>9000</v>
      </c>
      <c r="H30" s="51"/>
    </row>
    <row r="31" spans="1:8" s="7" customFormat="1" ht="30" customHeight="1" x14ac:dyDescent="0.3">
      <c r="A31" s="85" t="s">
        <v>17</v>
      </c>
      <c r="B31" s="86"/>
      <c r="C31" s="86"/>
      <c r="D31" s="86"/>
      <c r="E31" s="86"/>
      <c r="F31" s="86"/>
      <c r="G31" s="86"/>
      <c r="H31" s="87"/>
    </row>
    <row r="32" spans="1:8" s="7" customFormat="1" ht="30" customHeight="1" x14ac:dyDescent="0.3">
      <c r="A32" s="80" t="s">
        <v>22</v>
      </c>
      <c r="B32" s="14" t="s">
        <v>18</v>
      </c>
      <c r="C32" s="12"/>
      <c r="D32" s="2">
        <v>150</v>
      </c>
      <c r="E32" s="26">
        <v>2</v>
      </c>
      <c r="F32" s="15">
        <v>15</v>
      </c>
      <c r="G32" s="8">
        <f>D32*E32*F32</f>
        <v>4500</v>
      </c>
      <c r="H32" s="17" t="s">
        <v>43</v>
      </c>
    </row>
    <row r="33" spans="1:20" s="7" customFormat="1" ht="30" customHeight="1" x14ac:dyDescent="0.3">
      <c r="A33" s="57"/>
      <c r="B33" s="14" t="s">
        <v>19</v>
      </c>
      <c r="C33" s="12"/>
      <c r="D33" s="2">
        <v>0</v>
      </c>
      <c r="E33" s="26">
        <v>1</v>
      </c>
      <c r="F33" s="15">
        <v>1</v>
      </c>
      <c r="G33" s="8">
        <f t="shared" ref="G33:G34" si="3">D33*E33*F33</f>
        <v>0</v>
      </c>
      <c r="H33" s="17"/>
    </row>
    <row r="34" spans="1:20" s="7" customFormat="1" ht="30" customHeight="1" x14ac:dyDescent="0.3">
      <c r="A34" s="57"/>
      <c r="B34" s="13" t="s">
        <v>20</v>
      </c>
      <c r="C34" s="10"/>
      <c r="D34" s="2">
        <v>0</v>
      </c>
      <c r="E34" s="27">
        <v>1</v>
      </c>
      <c r="F34" s="15">
        <v>10</v>
      </c>
      <c r="G34" s="8">
        <f t="shared" si="3"/>
        <v>0</v>
      </c>
      <c r="H34" s="17"/>
    </row>
    <row r="35" spans="1:20" ht="40" customHeight="1" x14ac:dyDescent="0.3">
      <c r="A35" s="84" t="s">
        <v>14</v>
      </c>
      <c r="B35" s="84"/>
      <c r="C35" s="84"/>
      <c r="D35" s="84"/>
      <c r="E35" s="84"/>
      <c r="F35" s="84"/>
      <c r="G35" s="18">
        <f>SUM(G7:G34)</f>
        <v>342982.24</v>
      </c>
      <c r="H35" s="19"/>
    </row>
    <row r="36" spans="1:20" ht="40" customHeight="1" x14ac:dyDescent="0.3">
      <c r="A36" s="77" t="s">
        <v>21</v>
      </c>
      <c r="B36" s="77"/>
      <c r="C36" s="77"/>
      <c r="D36" s="77"/>
      <c r="E36" s="77"/>
      <c r="F36" s="77"/>
      <c r="G36" s="20">
        <f>G35*0.1</f>
        <v>34298.224000000002</v>
      </c>
      <c r="H36" s="21"/>
    </row>
    <row r="37" spans="1:20" ht="40" customHeight="1" x14ac:dyDescent="0.3">
      <c r="A37" s="76" t="s">
        <v>24</v>
      </c>
      <c r="B37" s="76"/>
      <c r="C37" s="76"/>
      <c r="D37" s="76"/>
      <c r="E37" s="76"/>
      <c r="F37" s="76"/>
      <c r="G37" s="22">
        <f>SUM(G35:G36)</f>
        <v>377280.46399999998</v>
      </c>
      <c r="H37" s="23"/>
    </row>
    <row r="38" spans="1:20" ht="30" customHeight="1" x14ac:dyDescent="0.3">
      <c r="A38" s="75" t="s">
        <v>52</v>
      </c>
      <c r="B38" s="75"/>
      <c r="C38" s="75"/>
      <c r="D38" s="75"/>
      <c r="E38" s="75"/>
      <c r="F38" s="75"/>
      <c r="G38" s="89">
        <f>360000+17236.6</f>
        <v>377236.6</v>
      </c>
      <c r="H38" s="30"/>
    </row>
    <row r="40" spans="1:20" ht="72" customHeight="1" x14ac:dyDescent="0.3">
      <c r="A40" s="67" t="s">
        <v>37</v>
      </c>
      <c r="B40" s="67"/>
      <c r="C40" s="67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</row>
  </sheetData>
  <mergeCells count="23">
    <mergeCell ref="A29:B29"/>
    <mergeCell ref="A35:F35"/>
    <mergeCell ref="A32:A34"/>
    <mergeCell ref="A31:H31"/>
    <mergeCell ref="A40:C40"/>
    <mergeCell ref="A1:H1"/>
    <mergeCell ref="A5:B5"/>
    <mergeCell ref="A6:H6"/>
    <mergeCell ref="A7:A8"/>
    <mergeCell ref="B7:B8"/>
    <mergeCell ref="A38:F38"/>
    <mergeCell ref="A9:H9"/>
    <mergeCell ref="A37:F37"/>
    <mergeCell ref="A36:F36"/>
    <mergeCell ref="C12:C15"/>
    <mergeCell ref="A22:B22"/>
    <mergeCell ref="A23:B23"/>
    <mergeCell ref="A10:B10"/>
    <mergeCell ref="A24:B24"/>
    <mergeCell ref="A16:B16"/>
    <mergeCell ref="A12:B15"/>
    <mergeCell ref="A17:B17"/>
    <mergeCell ref="A18:B21"/>
  </mergeCells>
  <phoneticPr fontId="25" type="noConversion"/>
  <pageMargins left="0.70866141732283472" right="0.70866141732283472" top="0.74803149606299213" bottom="0.74803149606299213" header="0.31496062992125984" footer="0.31496062992125984"/>
  <pageSetup paperSize="9" scale="28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旅行社</vt:lpstr>
      <vt:lpstr>旅行社!Print_Area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86139</cp:lastModifiedBy>
  <cp:lastPrinted>2018-11-30T19:28:12Z</cp:lastPrinted>
  <dcterms:created xsi:type="dcterms:W3CDTF">2013-09-05T09:06:17Z</dcterms:created>
  <dcterms:modified xsi:type="dcterms:W3CDTF">2022-06-14T07:22:07Z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2052-9.1.0.4180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