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<sst xmlns="http://schemas.openxmlformats.org/spreadsheetml/2006/main" count="128" uniqueCount="99">
  <si>
    <t>【借款报销单】</t>
  </si>
  <si>
    <t>团号：HMJB-240425-ANZ294</t>
  </si>
  <si>
    <t>会议日期：2024年04月25-30日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</si>
  <si>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</si>
  <si>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</si>
  <si>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</si>
  <si>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</si>
  <si>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</si>
  <si>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</si>
  <si>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</si>
  <si>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</si>
  <si>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</si>
  <si>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</si>
  <si>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</si>
  <si>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</si>
  <si>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</si>
  <si>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</si>
  <si>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</si>
  <si>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</si>
  <si>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</si>
  <si>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</si>
  <si>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</si>
  <si>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</si>
  <si>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</si>
  <si>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</si>
  <si>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</si>
  <si>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</si>
  <si>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</si>
  <si>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</si>
  <si>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</si>
  <si>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</si>
  <si>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</si>
  <si>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</si>
  <si>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</si>
  <si>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</si>
  <si>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</si>
  <si>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</si>
  <si>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</si>
  <si>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</si>
  <si>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</si>
  <si>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</si>
  <si>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</si>
  <si>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客户小交通报销</t>
  </si>
  <si>
    <t>现地采买预付费用</t>
  </si>
  <si>
    <t>客户大交通报销</t>
  </si>
  <si>
    <t>客户服装</t>
  </si>
  <si>
    <t>打车费用</t>
  </si>
  <si>
    <t>住宿费用</t>
  </si>
  <si>
    <t>VIP午餐</t>
  </si>
  <si>
    <t>上海机场</t>
  </si>
  <si>
    <t>VIP物料</t>
  </si>
  <si>
    <t>客户一晚房费</t>
  </si>
  <si>
    <t>手帕及饮料</t>
  </si>
  <si>
    <t>激光笔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</si>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</sst>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40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0" fontId="7" fillId="0" borderId="9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40" fontId="7" fillId="0" borderId="10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9"/>
  <sheetViews>
    <sheetView tabSelected="1" view="pageBreakPreview" zoomScaleNormal="100" workbookViewId="0">
      <pane xSplit="5" ySplit="7" topLeftCell="F53" activePane="bottomRight" state="frozen"/>
      <selection/>
      <selection pane="topRight"/>
      <selection pane="bottomLeft"/>
      <selection pane="bottomRight" activeCell="H56" sqref="H56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5" t="s">
        <v>6</v>
      </c>
      <c r="G6" s="95"/>
      <c r="H6" s="95"/>
      <c r="I6" s="95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7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7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7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80" t="s">
        <v>41</v>
      </c>
      <c r="C45" s="85">
        <v>20000</v>
      </c>
      <c r="D45" s="86">
        <v>1</v>
      </c>
      <c r="E45" s="85">
        <f t="shared" si="2"/>
        <v>20000</v>
      </c>
      <c r="F45" s="96">
        <v>1072</v>
      </c>
      <c r="G45" s="97">
        <v>0</v>
      </c>
      <c r="H45" s="97">
        <f>F45+G45</f>
        <v>1072</v>
      </c>
      <c r="I45" s="107" t="s">
        <v>42</v>
      </c>
      <c r="J45" s="79" t="s">
        <v>43</v>
      </c>
    </row>
    <row r="46" customHeight="1" spans="1:10">
      <c r="A46" s="87"/>
      <c r="B46" s="88"/>
      <c r="C46" s="89"/>
      <c r="D46" s="90"/>
      <c r="E46" s="89"/>
      <c r="F46" s="96">
        <f>662+664.5</f>
        <v>1326.5</v>
      </c>
      <c r="G46" s="97">
        <v>0</v>
      </c>
      <c r="H46" s="97">
        <f t="shared" ref="H46:H56" si="19">F46+G46</f>
        <v>1326.5</v>
      </c>
      <c r="I46" s="107" t="s">
        <v>44</v>
      </c>
      <c r="J46" s="87"/>
    </row>
    <row r="47" customHeight="1" spans="1:10">
      <c r="A47" s="87"/>
      <c r="B47" s="88"/>
      <c r="C47" s="89"/>
      <c r="D47" s="90"/>
      <c r="E47" s="89"/>
      <c r="F47" s="96">
        <v>217.17</v>
      </c>
      <c r="G47" s="97">
        <v>0</v>
      </c>
      <c r="H47" s="97">
        <f t="shared" si="19"/>
        <v>217.17</v>
      </c>
      <c r="I47" s="107" t="s">
        <v>45</v>
      </c>
      <c r="J47" s="87"/>
    </row>
    <row r="48" customHeight="1" spans="1:10">
      <c r="A48" s="87"/>
      <c r="B48" s="88"/>
      <c r="C48" s="89"/>
      <c r="D48" s="90"/>
      <c r="E48" s="89"/>
      <c r="F48" s="97">
        <v>217.2</v>
      </c>
      <c r="G48" s="97">
        <v>0</v>
      </c>
      <c r="H48" s="97">
        <f t="shared" si="19"/>
        <v>217.2</v>
      </c>
      <c r="I48" s="73" t="s">
        <v>46</v>
      </c>
      <c r="J48" s="87"/>
    </row>
    <row r="49" customHeight="1" spans="1:10">
      <c r="A49" s="87"/>
      <c r="B49" s="88"/>
      <c r="C49" s="89"/>
      <c r="D49" s="90"/>
      <c r="E49" s="89"/>
      <c r="F49" s="97">
        <v>357.12</v>
      </c>
      <c r="G49" s="97">
        <v>0</v>
      </c>
      <c r="H49" s="97">
        <f t="shared" si="19"/>
        <v>357.12</v>
      </c>
      <c r="I49" s="73" t="s">
        <v>47</v>
      </c>
      <c r="J49" s="87"/>
    </row>
    <row r="50" customHeight="1" spans="1:10">
      <c r="A50" s="87"/>
      <c r="B50" s="88"/>
      <c r="C50" s="89"/>
      <c r="D50" s="90"/>
      <c r="E50" s="89"/>
      <c r="F50" s="97">
        <v>3386</v>
      </c>
      <c r="G50" s="97">
        <v>0</v>
      </c>
      <c r="H50" s="97">
        <f t="shared" si="19"/>
        <v>3386</v>
      </c>
      <c r="I50" s="73" t="s">
        <v>48</v>
      </c>
      <c r="J50" s="87"/>
    </row>
    <row r="51" customFormat="1" customHeight="1" spans="1:10">
      <c r="A51" s="82"/>
      <c r="B51" s="88"/>
      <c r="C51" s="89"/>
      <c r="D51" s="90"/>
      <c r="E51" s="89"/>
      <c r="F51" s="97">
        <v>9000</v>
      </c>
      <c r="G51" s="97">
        <v>0</v>
      </c>
      <c r="H51" s="97">
        <f t="shared" si="19"/>
        <v>9000</v>
      </c>
      <c r="I51" s="73" t="s">
        <v>49</v>
      </c>
      <c r="J51" s="87"/>
    </row>
    <row r="52" customFormat="1" customHeight="1" spans="1:10">
      <c r="A52" s="82"/>
      <c r="B52" s="83"/>
      <c r="C52" s="91"/>
      <c r="D52" s="92"/>
      <c r="E52" s="91"/>
      <c r="F52" s="97">
        <v>1220.2</v>
      </c>
      <c r="G52" s="97">
        <v>0</v>
      </c>
      <c r="H52" s="97">
        <f t="shared" si="19"/>
        <v>1220.2</v>
      </c>
      <c r="I52" s="73" t="s">
        <v>50</v>
      </c>
      <c r="J52" s="87"/>
    </row>
    <row r="53" customFormat="1" customHeight="1" spans="1:10">
      <c r="A53" s="82"/>
      <c r="B53" s="74"/>
      <c r="C53" s="75"/>
      <c r="D53" s="76"/>
      <c r="E53" s="75"/>
      <c r="F53" s="97">
        <v>470</v>
      </c>
      <c r="G53" s="97">
        <v>0</v>
      </c>
      <c r="H53" s="97">
        <f t="shared" si="19"/>
        <v>470</v>
      </c>
      <c r="I53" s="73" t="s">
        <v>51</v>
      </c>
      <c r="J53" s="87"/>
    </row>
    <row r="54" customFormat="1" customHeight="1" spans="1:10">
      <c r="A54" s="82"/>
      <c r="B54" s="74"/>
      <c r="C54" s="75"/>
      <c r="D54" s="76"/>
      <c r="E54" s="75"/>
      <c r="F54" s="97">
        <v>1141.72</v>
      </c>
      <c r="G54" s="97">
        <v>0</v>
      </c>
      <c r="H54" s="97">
        <f t="shared" si="19"/>
        <v>1141.72</v>
      </c>
      <c r="I54" s="73" t="s">
        <v>52</v>
      </c>
      <c r="J54" s="87"/>
    </row>
    <row r="55" customFormat="1" customHeight="1" spans="1:10">
      <c r="A55" s="82"/>
      <c r="B55" s="74"/>
      <c r="C55" s="75"/>
      <c r="D55" s="76"/>
      <c r="E55" s="75"/>
      <c r="F55" s="97">
        <v>594.98</v>
      </c>
      <c r="G55" s="97">
        <v>0</v>
      </c>
      <c r="H55" s="97">
        <f t="shared" si="19"/>
        <v>594.98</v>
      </c>
      <c r="I55" s="73" t="s">
        <v>53</v>
      </c>
      <c r="J55" s="87"/>
    </row>
    <row r="56" customFormat="1" customHeight="1" spans="1:10">
      <c r="A56" s="82"/>
      <c r="B56" s="74"/>
      <c r="C56" s="75"/>
      <c r="D56" s="76"/>
      <c r="E56" s="75"/>
      <c r="F56" s="97">
        <v>395.32</v>
      </c>
      <c r="G56" s="97">
        <v>0</v>
      </c>
      <c r="H56" s="97">
        <f t="shared" si="19"/>
        <v>395.32</v>
      </c>
      <c r="I56" s="73" t="s">
        <v>53</v>
      </c>
      <c r="J56" s="87"/>
    </row>
    <row r="57" customFormat="1" customHeight="1" spans="1:10">
      <c r="A57" s="82"/>
      <c r="B57" s="74"/>
      <c r="C57" s="75"/>
      <c r="D57" s="76"/>
      <c r="E57" s="75"/>
      <c r="F57" s="97"/>
      <c r="G57" s="97"/>
      <c r="H57" s="97"/>
      <c r="I57" s="73"/>
      <c r="J57" s="87"/>
    </row>
    <row r="58" customFormat="1" customHeight="1" spans="1:10">
      <c r="A58" s="82"/>
      <c r="B58" s="74"/>
      <c r="C58" s="75"/>
      <c r="D58" s="76"/>
      <c r="E58" s="75"/>
      <c r="F58" s="97"/>
      <c r="G58" s="97"/>
      <c r="H58" s="97"/>
      <c r="I58" s="73"/>
      <c r="J58" s="87"/>
    </row>
    <row r="59" customFormat="1" customHeight="1" spans="1:10">
      <c r="A59" s="82"/>
      <c r="B59" s="74"/>
      <c r="C59" s="75"/>
      <c r="D59" s="76"/>
      <c r="E59" s="75"/>
      <c r="F59" s="97"/>
      <c r="G59" s="97"/>
      <c r="H59" s="97"/>
      <c r="I59" s="73"/>
      <c r="J59" s="87"/>
    </row>
    <row r="60" customFormat="1" customHeight="1" spans="1:10">
      <c r="A60" s="82"/>
      <c r="B60" s="74"/>
      <c r="C60" s="75"/>
      <c r="D60" s="76"/>
      <c r="E60" s="75"/>
      <c r="F60" s="97"/>
      <c r="G60" s="97"/>
      <c r="H60" s="97"/>
      <c r="I60" s="73"/>
      <c r="J60" s="87"/>
    </row>
    <row r="61" s="63" customFormat="1" customHeight="1" spans="1:10">
      <c r="A61" s="77"/>
      <c r="B61" s="77" t="s">
        <v>54</v>
      </c>
      <c r="C61" s="78">
        <f>SUM(C45)</f>
        <v>20000</v>
      </c>
      <c r="D61" s="78">
        <f t="shared" ref="D61:E61" si="20">SUM(D45)</f>
        <v>1</v>
      </c>
      <c r="E61" s="78">
        <f t="shared" si="20"/>
        <v>20000</v>
      </c>
      <c r="F61" s="78">
        <f>SUM(F45:F60)</f>
        <v>19398.21</v>
      </c>
      <c r="G61" s="78">
        <f>SUM(G45:G50)</f>
        <v>0</v>
      </c>
      <c r="H61" s="78">
        <f>SUM(H45:H60)</f>
        <v>19398.21</v>
      </c>
      <c r="I61" s="102"/>
      <c r="J61" s="82"/>
    </row>
    <row r="62" customHeight="1" spans="1:10">
      <c r="A62" s="77"/>
      <c r="B62" s="77" t="s">
        <v>55</v>
      </c>
      <c r="C62" s="78">
        <f>SUM(C61,C44,C40,C37,C32,C27,C24,C21,C16,C13)</f>
        <v>20000</v>
      </c>
      <c r="D62" s="78">
        <f t="shared" ref="D62:H62" si="21">SUM(D61,D44,D40,D37,D32,D27,D24,D21,D16,D13)</f>
        <v>1</v>
      </c>
      <c r="E62" s="78">
        <f t="shared" si="21"/>
        <v>20000</v>
      </c>
      <c r="F62" s="78">
        <f t="shared" si="21"/>
        <v>19398.21</v>
      </c>
      <c r="G62" s="78">
        <f t="shared" si="21"/>
        <v>0</v>
      </c>
      <c r="H62" s="78">
        <f t="shared" si="21"/>
        <v>19398.21</v>
      </c>
      <c r="I62" s="102"/>
      <c r="J62" s="99"/>
    </row>
    <row r="66" customHeight="1" spans="1:9">
      <c r="A66" s="108" t="s">
        <v>56</v>
      </c>
      <c r="B66" s="109"/>
      <c r="C66" s="110" t="s">
        <v>57</v>
      </c>
      <c r="D66" s="110"/>
      <c r="E66" s="110" t="s">
        <v>58</v>
      </c>
      <c r="F66" s="110"/>
      <c r="G66" s="110" t="s">
        <v>59</v>
      </c>
      <c r="H66" s="110"/>
      <c r="I66" s="116" t="s">
        <v>60</v>
      </c>
    </row>
    <row r="67" customHeight="1" spans="1:9">
      <c r="A67" s="111">
        <f>E62</f>
        <v>20000</v>
      </c>
      <c r="B67" s="112"/>
      <c r="C67" s="112">
        <f>H62</f>
        <v>19398.21</v>
      </c>
      <c r="D67" s="112"/>
      <c r="E67" s="112">
        <f>F62</f>
        <v>19398.21</v>
      </c>
      <c r="F67" s="112"/>
      <c r="G67" s="112">
        <f>G62</f>
        <v>0</v>
      </c>
      <c r="H67" s="112"/>
      <c r="I67" s="117">
        <f>A67-C67</f>
        <v>601.790000000001</v>
      </c>
    </row>
    <row r="69" customHeight="1" spans="1:9">
      <c r="A69" s="113" t="s">
        <v>61</v>
      </c>
      <c r="B69" s="114"/>
      <c r="C69" s="115" t="s">
        <v>62</v>
      </c>
      <c r="D69" s="113"/>
      <c r="E69" s="113" t="s">
        <v>63</v>
      </c>
      <c r="F69" s="113"/>
      <c r="G69" s="113" t="s">
        <v>64</v>
      </c>
      <c r="H69" s="113"/>
      <c r="I69" s="114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0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2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2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2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2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61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workbookViewId="0">
      <selection activeCell="O40" sqref="O40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66</v>
      </c>
      <c r="E5" s="6"/>
      <c r="F5" s="35" t="s">
        <v>67</v>
      </c>
      <c r="G5" s="35"/>
      <c r="H5" s="6" t="s">
        <v>68</v>
      </c>
      <c r="I5" s="5"/>
      <c r="J5" s="35"/>
      <c r="K5" s="45"/>
    </row>
    <row r="6" ht="20" customHeight="1" spans="2:11">
      <c r="B6" s="7"/>
      <c r="C6" s="8"/>
      <c r="D6" s="9" t="s">
        <v>69</v>
      </c>
      <c r="E6" s="9"/>
      <c r="F6" s="36" t="s">
        <v>70</v>
      </c>
      <c r="G6" s="36"/>
      <c r="H6" s="9" t="s">
        <v>71</v>
      </c>
      <c r="I6" s="8"/>
      <c r="J6" s="36" t="s">
        <v>72</v>
      </c>
      <c r="K6" s="46"/>
    </row>
    <row r="7" ht="20" customHeight="1" spans="2:11">
      <c r="B7" s="7"/>
      <c r="C7" s="8"/>
      <c r="D7" s="9" t="s">
        <v>73</v>
      </c>
      <c r="E7" s="9"/>
      <c r="F7" s="37" t="s">
        <v>74</v>
      </c>
      <c r="G7" s="36"/>
      <c r="H7" s="9" t="s">
        <v>75</v>
      </c>
      <c r="I7" s="47"/>
      <c r="J7" s="48" t="s">
        <v>76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77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78</v>
      </c>
      <c r="E10" s="16" t="s">
        <v>79</v>
      </c>
      <c r="F10" s="39"/>
      <c r="G10" s="23" t="s">
        <v>80</v>
      </c>
      <c r="H10" s="39" t="s">
        <v>81</v>
      </c>
      <c r="I10" s="16" t="s">
        <v>82</v>
      </c>
      <c r="J10" s="39"/>
      <c r="K10" s="23" t="s">
        <v>83</v>
      </c>
    </row>
    <row r="11" ht="20" customHeight="1" spans="2:11">
      <c r="B11" s="17">
        <v>1</v>
      </c>
      <c r="C11" s="18"/>
      <c r="D11" s="19" t="s">
        <v>84</v>
      </c>
      <c r="E11" s="25" t="s">
        <v>85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85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86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86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86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86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86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55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81</v>
      </c>
      <c r="C23" s="23"/>
      <c r="D23" s="23"/>
      <c r="E23" s="23"/>
      <c r="F23" s="23"/>
      <c r="G23" s="23" t="s">
        <v>87</v>
      </c>
      <c r="H23" s="23"/>
      <c r="I23" s="23"/>
      <c r="J23" s="23"/>
      <c r="K23" s="23" t="s">
        <v>88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89</v>
      </c>
      <c r="C26" s="13"/>
      <c r="D26" s="13"/>
      <c r="E26" s="13"/>
      <c r="F26" s="13" t="s">
        <v>62</v>
      </c>
      <c r="G26" s="13" t="s">
        <v>90</v>
      </c>
      <c r="H26" s="13"/>
      <c r="I26" s="13"/>
      <c r="J26" s="13" t="s">
        <v>64</v>
      </c>
      <c r="K26" s="13"/>
    </row>
    <row r="29" ht="20.4" spans="1:11">
      <c r="A29" s="2" t="s">
        <v>91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66</v>
      </c>
      <c r="E31" s="6"/>
      <c r="F31" s="35" t="s">
        <v>67</v>
      </c>
      <c r="G31" s="35"/>
      <c r="H31" s="6" t="s">
        <v>68</v>
      </c>
      <c r="I31" s="5"/>
      <c r="J31" s="35" t="s">
        <v>92</v>
      </c>
      <c r="K31" s="45"/>
    </row>
    <row r="32" ht="20" customHeight="1" spans="2:11">
      <c r="B32" s="7"/>
      <c r="C32" s="8"/>
      <c r="D32" s="9" t="s">
        <v>69</v>
      </c>
      <c r="E32" s="9"/>
      <c r="F32" s="36" t="s">
        <v>70</v>
      </c>
      <c r="G32" s="36"/>
      <c r="H32" s="9" t="s">
        <v>71</v>
      </c>
      <c r="I32" s="8"/>
      <c r="J32" s="36" t="s">
        <v>93</v>
      </c>
      <c r="K32" s="46"/>
    </row>
    <row r="33" ht="20" customHeight="1" spans="2:11">
      <c r="B33" s="7"/>
      <c r="C33" s="8"/>
      <c r="D33" s="9" t="s">
        <v>73</v>
      </c>
      <c r="E33" s="9"/>
      <c r="F33" s="37">
        <v>44444</v>
      </c>
      <c r="G33" s="36"/>
      <c r="H33" s="9" t="s">
        <v>75</v>
      </c>
      <c r="I33" s="47"/>
      <c r="J33" s="48" t="s">
        <v>76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77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94</v>
      </c>
      <c r="E36" s="25" t="s">
        <v>95</v>
      </c>
      <c r="F36" s="25"/>
      <c r="G36" s="40" t="s">
        <v>96</v>
      </c>
      <c r="H36" s="40" t="s">
        <v>97</v>
      </c>
      <c r="I36" s="40" t="s">
        <v>55</v>
      </c>
      <c r="J36" s="40"/>
      <c r="K36" s="59" t="s">
        <v>83</v>
      </c>
    </row>
    <row r="37" ht="25.25" customHeight="1" spans="2:11">
      <c r="B37" s="27">
        <v>1</v>
      </c>
      <c r="C37" s="28"/>
      <c r="D37" s="29" t="s">
        <v>98</v>
      </c>
      <c r="E37" s="42"/>
      <c r="F37" s="25"/>
      <c r="G37" s="40"/>
      <c r="H37" s="40"/>
      <c r="I37" s="51"/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55</v>
      </c>
      <c r="C41" s="22"/>
      <c r="D41" s="22"/>
      <c r="E41" s="22"/>
      <c r="F41" s="39"/>
      <c r="G41" s="41"/>
      <c r="H41" s="41">
        <f>SUM(H22:H40)</f>
        <v>0</v>
      </c>
      <c r="I41" s="54">
        <f>SUM(I37:J40)</f>
        <v>0</v>
      </c>
      <c r="J41" s="55"/>
      <c r="K41" s="56"/>
    </row>
    <row r="42" ht="20" customHeight="1" spans="2:11">
      <c r="B42" s="13" t="s">
        <v>89</v>
      </c>
      <c r="C42" s="13"/>
      <c r="D42" s="13"/>
      <c r="E42" s="13"/>
      <c r="F42" s="13" t="s">
        <v>62</v>
      </c>
      <c r="G42" s="13" t="s">
        <v>90</v>
      </c>
      <c r="H42" s="13"/>
      <c r="I42" s="13"/>
      <c r="J42" s="13" t="s">
        <v>64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2014-04-20T00:52:00Z</dcterms:created>
  <cp:lastPrinted>2020-09-13T18:15:00Z</cp:lastPrinted>
  <dcterms:modified xsi:type="dcterms:W3CDTF">2024-06-14T21:26:23Z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