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/>
  <mc:AlternateContent xmlns:mc="http://schemas.openxmlformats.org/markup-compatibility/2006">
    <mc:Choice Requires="x15">
      <x15ac:absPath xmlns:x15ac="http://schemas.microsoft.com/office/spreadsheetml/2010/11/ac" url="/Users/oscar_yang/Desktop/康辉会展/BMW/2023华晨宝马上海研讨会/Finance/Quotation/"/>
    </mc:Choice>
  </mc:AlternateContent>
  <xr:revisionPtr revIDLastSave="0" documentId="13_ncr:1_{603C1C68-BB0B-7A44-BC72-5CA5C6BF3756}" xr6:coauthVersionLast="47" xr6:coauthVersionMax="47" xr10:uidLastSave="{00000000-0000-0000-0000-000000000000}"/>
  <bookViews>
    <workbookView xWindow="7620" yWindow="840" windowWidth="30780" windowHeight="19740" activeTab="1" xr2:uid="{00000000-000D-0000-FFFF-FFFF00000000}"/>
  </bookViews>
  <sheets>
    <sheet name="员工报销明细" sheetId="3" r:id="rId1"/>
    <sheet name="明细" sheetId="4" r:id="rId2"/>
    <sheet name="员工差旅明细" sheetId="2" r:id="rId3"/>
    <sheet name="Sheet2" sheetId="5" r:id="rId4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3" l="1"/>
  <c r="D9" i="4"/>
  <c r="D5" i="4"/>
  <c r="E1" i="5"/>
  <c r="E12" i="5" l="1"/>
  <c r="E16" i="5" s="1"/>
  <c r="D1" i="4"/>
  <c r="H37" i="2"/>
  <c r="I36" i="2"/>
  <c r="I35" i="2"/>
  <c r="I34" i="2"/>
  <c r="B21" i="2"/>
  <c r="I18" i="2"/>
  <c r="G21" i="2" s="1"/>
  <c r="H18" i="2"/>
  <c r="G18" i="2"/>
  <c r="G52" i="3"/>
  <c r="G53" i="3" s="1"/>
  <c r="G58" i="3" s="1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E40" i="3"/>
  <c r="D40" i="3"/>
  <c r="C40" i="3"/>
  <c r="H39" i="3"/>
  <c r="H38" i="3"/>
  <c r="E38" i="3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G27" i="3"/>
  <c r="F27" i="3"/>
  <c r="D27" i="3"/>
  <c r="C27" i="3"/>
  <c r="H26" i="3"/>
  <c r="H27" i="3" s="1"/>
  <c r="H25" i="3"/>
  <c r="E25" i="3"/>
  <c r="E27" i="3" s="1"/>
  <c r="G24" i="3"/>
  <c r="F24" i="3"/>
  <c r="D24" i="3"/>
  <c r="C24" i="3"/>
  <c r="H23" i="3"/>
  <c r="H22" i="3"/>
  <c r="E22" i="3"/>
  <c r="E24" i="3" s="1"/>
  <c r="H21" i="3"/>
  <c r="G21" i="3"/>
  <c r="F21" i="3"/>
  <c r="D21" i="3"/>
  <c r="C21" i="3"/>
  <c r="H20" i="3"/>
  <c r="H19" i="3"/>
  <c r="H18" i="3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0" i="3"/>
  <c r="H9" i="3"/>
  <c r="H8" i="3"/>
  <c r="E8" i="3"/>
  <c r="I37" i="2" l="1"/>
  <c r="H24" i="3"/>
  <c r="H13" i="3"/>
  <c r="F53" i="3"/>
  <c r="E58" i="3" s="1"/>
  <c r="D12" i="4"/>
  <c r="C53" i="3"/>
  <c r="K21" i="2"/>
  <c r="H53" i="3"/>
  <c r="C58" i="3" s="1"/>
  <c r="E53" i="3"/>
  <c r="A58" i="3" l="1"/>
  <c r="I58" i="3" s="1"/>
</calcChain>
</file>

<file path=xl/sharedStrings.xml><?xml version="1.0" encoding="utf-8"?>
<sst xmlns="http://schemas.openxmlformats.org/spreadsheetml/2006/main" count="159" uniqueCount="110">
  <si>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</si>
  <si>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</si>
  <si>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</si>
  <si>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</si>
  <si>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</si>
  <si>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</si>
  <si>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</si>
  <si>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</si>
  <si>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</si>
  <si>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</si>
  <si>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</si>
  <si>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</si>
  <si>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</si>
  <si>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</si>
  <si>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</si>
  <si>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</si>
  <si>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</si>
  <si>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</si>
  <si>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</si>
  <si>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</si>
  <si>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</si>
  <si>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</si>
  <si>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</si>
  <si>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</si>
  <si>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</si>
  <si>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</si>
  <si>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</si>
  <si>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</si>
  <si>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</si>
  <si>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</si>
  <si>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</si>
  <si>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</si>
  <si>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</si>
  <si>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</si>
  <si>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</si>
  <si>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</si>
  <si>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</si>
  <si>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</si>
  <si>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</si>
  <si>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</si>
  <si>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</si>
  <si>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</si>
  <si>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</si>
  <si>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</si>
  <si>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</si>
  <si>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</si>
  <si>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</si>
  <si>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</si>
  <si>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</si>
  <si>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</si>
  <si>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</si>
  <si>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</si>
  <si>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</si>
  <si>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</si>
  <si>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</si>
  <si>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</si>
  <si>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</si>
  <si>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</si>
  <si>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</si>
  <si>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</si>
  <si>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</si>
  <si>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</si>
  <si>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</si>
  <si>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</si>
  <si>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</si>
  <si>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</si>
  <si>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</si>
  <si>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</si>
  <si>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</si>
  <si>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</si>
  <si>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</si>
  <si>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</si>
  <si>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</si>
  <si>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</si>
  <si>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</si>
  <si>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</si>
  <si>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</si>
  <si>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</si>
  <si>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</si>
  <si>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</si>
  <si>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</si>
  <si>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</si>
  <si>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餐费</t>
    <phoneticPr fontId="15" type="noConversion"/>
  </si>
  <si>
    <t>星巴克</t>
    <phoneticPr fontId="15" type="noConversion"/>
  </si>
  <si>
    <t>交通</t>
    <phoneticPr fontId="15" type="noConversion"/>
  </si>
  <si>
    <t>其他</t>
    <phoneticPr fontId="15" type="noConversion"/>
  </si>
  <si>
    <t>红酒</t>
    <phoneticPr fontId="15" type="noConversion"/>
  </si>
  <si>
    <t>客户外餐</t>
    <phoneticPr fontId="15" type="noConversion"/>
  </si>
  <si>
    <r>
      <t>6</t>
    </r>
    <r>
      <rPr>
        <sz val="11"/>
        <color theme="1"/>
        <rFont val="BMW Type Global Light"/>
      </rPr>
      <t>瓶</t>
    </r>
    <phoneticPr fontId="15" type="noConversion"/>
  </si>
  <si>
    <t>公司-家</t>
    <phoneticPr fontId="15" type="noConversion"/>
  </si>
  <si>
    <t>活动酒店-外餐餐厅</t>
    <phoneticPr fontId="15" type="noConversion"/>
  </si>
  <si>
    <t>外餐餐厅-公司</t>
    <phoneticPr fontId="15" type="noConversion"/>
  </si>
  <si>
    <t>公司-活动酒店（上海嘉定凯悦酒店）</t>
    <phoneticPr fontId="15" type="noConversion"/>
  </si>
  <si>
    <t>外餐餐厅-活动酒店</t>
    <phoneticPr fontId="15" type="noConversion"/>
  </si>
  <si>
    <t>活动酒店-家</t>
    <phoneticPr fontId="15" type="noConversion"/>
  </si>
  <si>
    <t>鲜花</t>
    <phoneticPr fontId="15" type="noConversion"/>
  </si>
  <si>
    <t>市内交通</t>
    <phoneticPr fontId="15" type="noConversion"/>
  </si>
  <si>
    <t>杨宝玥</t>
    <phoneticPr fontId="15" type="noConversion"/>
  </si>
  <si>
    <t>上海</t>
    <phoneticPr fontId="15" type="noConversion"/>
  </si>
  <si>
    <t>项目经理</t>
    <phoneticPr fontId="15" type="noConversion"/>
  </si>
  <si>
    <t>会展业务7部</t>
    <phoneticPr fontId="15" type="noConversion"/>
  </si>
  <si>
    <t>2023.05.12</t>
    <phoneticPr fontId="15" type="noConversion"/>
  </si>
  <si>
    <t>团号：HMOA-230420-HCB876A</t>
    <phoneticPr fontId="15" type="noConversion"/>
  </si>
  <si>
    <t>HMOA-230420-HCB876A</t>
    <phoneticPr fontId="15" type="noConversion"/>
  </si>
  <si>
    <t>会议日期：4月20～22日</t>
    <phoneticPr fontId="15" type="noConversion"/>
  </si>
  <si>
    <t>4月20～22日</t>
    <phoneticPr fontId="15" type="noConversion"/>
  </si>
  <si>
    <t>杨宝玥、赵天佑</t>
    <phoneticPr fontId="15" type="noConversion"/>
  </si>
  <si>
    <t>赵天佑</t>
    <phoneticPr fontId="15" type="noConversion"/>
  </si>
  <si>
    <t>滴滴</t>
    <phoneticPr fontId="15" type="noConversion"/>
  </si>
  <si>
    <t>家-公司（带物料）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</si>
</sst>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¥&quot;#,##0.00_);[Red]\(&quot;¥&quot;#,##0.00\)"/>
    <numFmt numFmtId="43" formatCode="_(* #,##0.00_);_(* \(#,##0.00\);_(* &quot;-&quot;??_);_(@_)"/>
    <numFmt numFmtId="176" formatCode="0.00_);[Red]\(0.00\)"/>
    <numFmt numFmtId="177" formatCode="#,##0.00_ "/>
    <numFmt numFmtId="178" formatCode="#,##0.00;[Red]#,##0.00"/>
    <numFmt numFmtId="179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BMW Type Global Light"/>
    </font>
    <font>
      <sz val="11"/>
      <color theme="1"/>
      <name val="BMWGroupTN Condensed Light Bold"/>
    </font>
    <font>
      <b/>
      <sz val="11"/>
      <color theme="1"/>
      <name val="BMWGroupTN Condensed Light Bold"/>
    </font>
    <font>
      <sz val="11"/>
      <color theme="1"/>
      <name val="BMW Type Global Bold"/>
    </font>
    <font>
      <sz val="10"/>
      <color theme="1"/>
      <name val="BMW Type Global Light"/>
    </font>
    <font>
      <sz val="10"/>
      <color theme="1"/>
      <name val="BMW Type Global Regular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43" fontId="16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8" fontId="18" fillId="0" borderId="8" xfId="4" applyNumberFormat="1" applyFont="1" applyBorder="1" applyAlignment="1">
      <alignment horizontal="right" vertical="center"/>
    </xf>
    <xf numFmtId="0" fontId="18" fillId="0" borderId="8" xfId="0" applyFont="1" applyBorder="1" applyAlignment="1">
      <alignment horizontal="center" vertical="center"/>
    </xf>
    <xf numFmtId="0" fontId="20" fillId="10" borderId="6" xfId="0" applyFont="1" applyFill="1" applyBorder="1" applyAlignment="1">
      <alignment horizontal="center" vertical="center"/>
    </xf>
    <xf numFmtId="0" fontId="17" fillId="10" borderId="12" xfId="0" applyFont="1" applyFill="1" applyBorder="1" applyAlignment="1">
      <alignment horizontal="center" vertical="center"/>
    </xf>
    <xf numFmtId="8" fontId="19" fillId="10" borderId="7" xfId="0" applyNumberFormat="1" applyFont="1" applyFill="1" applyBorder="1" applyAlignment="1">
      <alignment horizontal="right" vertical="center"/>
    </xf>
    <xf numFmtId="0" fontId="18" fillId="0" borderId="8" xfId="0" applyFont="1" applyBorder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0" fontId="19" fillId="11" borderId="0" xfId="0" applyFont="1" applyFill="1" applyAlignment="1">
      <alignment horizontal="right" vertical="center"/>
    </xf>
    <xf numFmtId="8" fontId="19" fillId="11" borderId="0" xfId="0" applyNumberFormat="1" applyFont="1" applyFill="1" applyAlignment="1">
      <alignment horizontal="right" vertical="center"/>
    </xf>
    <xf numFmtId="58" fontId="17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/>
    </xf>
    <xf numFmtId="8" fontId="18" fillId="0" borderId="8" xfId="4" applyNumberFormat="1" applyFont="1" applyFill="1" applyBorder="1" applyAlignment="1">
      <alignment horizontal="right" vertical="center"/>
    </xf>
    <xf numFmtId="58" fontId="22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千位分隔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J4" sqref="J4:J5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12" style="29" bestFit="1" customWidth="1"/>
    <col min="5" max="6" width="11" bestFit="1" customWidth="1"/>
    <col min="8" max="8" width="11" bestFit="1" customWidth="1"/>
    <col min="9" max="9" width="24.83203125" customWidth="1"/>
    <col min="10" max="10" width="39.5" customWidth="1"/>
  </cols>
  <sheetData>
    <row r="2" spans="1:12" ht="21" customHeight="1">
      <c r="C2" s="88" t="s">
        <v>0</v>
      </c>
      <c r="D2" s="88"/>
      <c r="E2" s="88"/>
      <c r="F2" s="88"/>
      <c r="G2" s="88"/>
      <c r="H2" s="88"/>
      <c r="I2" s="41"/>
      <c r="J2" s="41"/>
      <c r="K2" s="41"/>
      <c r="L2" s="41"/>
    </row>
    <row r="4" spans="1:12" ht="21" customHeight="1">
      <c r="H4" s="68" t="s">
        <v>102</v>
      </c>
      <c r="I4" s="69"/>
      <c r="J4" s="68" t="s">
        <v>104</v>
      </c>
    </row>
    <row r="5" spans="1:12" ht="21" customHeight="1">
      <c r="H5" s="70"/>
      <c r="I5" s="70"/>
      <c r="J5" s="70"/>
    </row>
    <row r="6" spans="1:12" ht="21" customHeight="1">
      <c r="A6" s="85" t="s">
        <v>1</v>
      </c>
      <c r="B6" s="74" t="s">
        <v>2</v>
      </c>
      <c r="C6" s="89" t="s">
        <v>3</v>
      </c>
      <c r="D6" s="89"/>
      <c r="E6" s="89"/>
      <c r="F6" s="90" t="s">
        <v>4</v>
      </c>
      <c r="G6" s="90"/>
      <c r="H6" s="90"/>
      <c r="I6" s="90"/>
      <c r="J6" s="74" t="s">
        <v>5</v>
      </c>
    </row>
    <row r="7" spans="1:12" ht="21" customHeight="1">
      <c r="A7" s="85"/>
      <c r="B7" s="7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4"/>
    </row>
    <row r="8" spans="1:12" ht="21" customHeight="1">
      <c r="A8" s="86">
        <v>1</v>
      </c>
      <c r="B8" s="82" t="s">
        <v>13</v>
      </c>
      <c r="C8" s="76"/>
      <c r="D8" s="79"/>
      <c r="E8" s="76">
        <f>C8*D8</f>
        <v>0</v>
      </c>
      <c r="F8" s="34">
        <v>486.17</v>
      </c>
      <c r="G8" s="34">
        <v>0</v>
      </c>
      <c r="H8" s="34">
        <f t="shared" ref="H8:H45" si="0">F8+G8</f>
        <v>486.17</v>
      </c>
      <c r="I8" s="42"/>
      <c r="J8" s="75" t="s">
        <v>14</v>
      </c>
    </row>
    <row r="9" spans="1:12" ht="21" customHeight="1">
      <c r="A9" s="86"/>
      <c r="B9" s="82"/>
      <c r="C9" s="76"/>
      <c r="D9" s="79"/>
      <c r="E9" s="76"/>
      <c r="F9" s="34">
        <v>472</v>
      </c>
      <c r="G9" s="34">
        <v>0</v>
      </c>
      <c r="H9" s="34">
        <f t="shared" si="0"/>
        <v>472</v>
      </c>
      <c r="I9" s="42"/>
      <c r="J9" s="63"/>
    </row>
    <row r="10" spans="1:12" ht="21" customHeight="1">
      <c r="A10" s="86"/>
      <c r="B10" s="82"/>
      <c r="C10" s="76"/>
      <c r="D10" s="79"/>
      <c r="E10" s="76"/>
      <c r="F10" s="34">
        <v>48.93</v>
      </c>
      <c r="G10" s="34">
        <v>0</v>
      </c>
      <c r="H10" s="34">
        <f t="shared" si="0"/>
        <v>48.93</v>
      </c>
      <c r="I10" s="42"/>
      <c r="J10" s="63"/>
    </row>
    <row r="11" spans="1:12" ht="21" customHeight="1">
      <c r="A11" s="86"/>
      <c r="B11" s="82"/>
      <c r="C11" s="76"/>
      <c r="D11" s="79"/>
      <c r="E11" s="76"/>
      <c r="F11" s="34">
        <v>0</v>
      </c>
      <c r="G11" s="34">
        <v>0</v>
      </c>
      <c r="H11" s="34">
        <f t="shared" si="0"/>
        <v>0</v>
      </c>
      <c r="I11" s="42"/>
      <c r="J11" s="63"/>
    </row>
    <row r="12" spans="1:12" ht="21" customHeight="1">
      <c r="A12" s="86"/>
      <c r="B12" s="82"/>
      <c r="C12" s="76"/>
      <c r="D12" s="79"/>
      <c r="E12" s="76"/>
      <c r="F12" s="34">
        <v>0</v>
      </c>
      <c r="G12" s="34">
        <v>0</v>
      </c>
      <c r="H12" s="34">
        <f t="shared" si="0"/>
        <v>0</v>
      </c>
      <c r="I12" s="42"/>
      <c r="J12" s="63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1007.1</v>
      </c>
      <c r="G13" s="37">
        <f t="shared" ref="G13:H13" si="1">SUM(G8:G12)</f>
        <v>0</v>
      </c>
      <c r="H13" s="37">
        <f t="shared" si="1"/>
        <v>1007.1</v>
      </c>
      <c r="I13" s="43"/>
      <c r="J13" s="64"/>
    </row>
    <row r="14" spans="1:12" ht="21" customHeight="1">
      <c r="A14" s="80">
        <v>2</v>
      </c>
      <c r="B14" s="94" t="s">
        <v>16</v>
      </c>
      <c r="C14" s="77">
        <v>0</v>
      </c>
      <c r="D14" s="80"/>
      <c r="E14" s="77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2" t="s">
        <v>17</v>
      </c>
    </row>
    <row r="15" spans="1:12" ht="21" customHeight="1">
      <c r="A15" s="81"/>
      <c r="B15" s="95"/>
      <c r="C15" s="78"/>
      <c r="D15" s="81"/>
      <c r="E15" s="78"/>
      <c r="F15" s="34">
        <v>0</v>
      </c>
      <c r="G15" s="34">
        <v>0</v>
      </c>
      <c r="H15" s="34">
        <f t="shared" ref="H15" si="3">F15+G15</f>
        <v>0</v>
      </c>
      <c r="I15" s="42"/>
      <c r="J15" s="63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64"/>
    </row>
    <row r="17" spans="1:10" ht="21" customHeight="1">
      <c r="A17" s="86">
        <v>3</v>
      </c>
      <c r="B17" s="82" t="s">
        <v>19</v>
      </c>
      <c r="C17" s="76">
        <v>0</v>
      </c>
      <c r="D17" s="79"/>
      <c r="E17" s="76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1" t="s">
        <v>20</v>
      </c>
    </row>
    <row r="18" spans="1:10" ht="21" customHeight="1">
      <c r="A18" s="86"/>
      <c r="B18" s="82"/>
      <c r="C18" s="76"/>
      <c r="D18" s="79"/>
      <c r="E18" s="76"/>
      <c r="F18" s="34">
        <v>0</v>
      </c>
      <c r="G18" s="34">
        <v>0</v>
      </c>
      <c r="H18" s="34">
        <f t="shared" si="0"/>
        <v>0</v>
      </c>
      <c r="I18" s="42"/>
      <c r="J18" s="72"/>
    </row>
    <row r="19" spans="1:10" ht="21" customHeight="1">
      <c r="A19" s="86"/>
      <c r="B19" s="82"/>
      <c r="C19" s="76"/>
      <c r="D19" s="79"/>
      <c r="E19" s="76"/>
      <c r="F19" s="34">
        <v>0</v>
      </c>
      <c r="G19" s="34">
        <v>0</v>
      </c>
      <c r="H19" s="34">
        <f t="shared" si="0"/>
        <v>0</v>
      </c>
      <c r="I19" s="42"/>
      <c r="J19" s="72"/>
    </row>
    <row r="20" spans="1:10" ht="21" customHeight="1">
      <c r="A20" s="86"/>
      <c r="B20" s="82"/>
      <c r="C20" s="76"/>
      <c r="D20" s="79"/>
      <c r="E20" s="76"/>
      <c r="F20" s="34">
        <v>0</v>
      </c>
      <c r="G20" s="34">
        <v>0</v>
      </c>
      <c r="H20" s="34">
        <f t="shared" si="0"/>
        <v>0</v>
      </c>
      <c r="I20" s="42"/>
      <c r="J20" s="72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73"/>
    </row>
    <row r="22" spans="1:10" ht="21" customHeight="1">
      <c r="A22" s="86">
        <v>4</v>
      </c>
      <c r="B22" s="82" t="s">
        <v>22</v>
      </c>
      <c r="C22" s="76">
        <v>10000</v>
      </c>
      <c r="D22" s="79">
        <v>1</v>
      </c>
      <c r="E22" s="76">
        <f t="shared" si="2"/>
        <v>10000</v>
      </c>
      <c r="F22" s="34">
        <f>1676+366</f>
        <v>2042</v>
      </c>
      <c r="G22" s="34">
        <v>0</v>
      </c>
      <c r="H22" s="34">
        <f t="shared" si="0"/>
        <v>2042</v>
      </c>
      <c r="I22" s="42"/>
      <c r="J22" s="71" t="s">
        <v>23</v>
      </c>
    </row>
    <row r="23" spans="1:10" ht="21" customHeight="1">
      <c r="A23" s="86"/>
      <c r="B23" s="82"/>
      <c r="C23" s="76"/>
      <c r="D23" s="79"/>
      <c r="E23" s="76"/>
      <c r="F23" s="34">
        <v>4500</v>
      </c>
      <c r="G23" s="34">
        <v>0</v>
      </c>
      <c r="H23" s="34">
        <f t="shared" si="0"/>
        <v>4500</v>
      </c>
      <c r="I23" s="42"/>
      <c r="J23" s="72"/>
    </row>
    <row r="24" spans="1:10" s="27" customFormat="1" ht="21" customHeight="1">
      <c r="A24" s="35"/>
      <c r="B24" s="36" t="s">
        <v>24</v>
      </c>
      <c r="C24" s="37">
        <f>SUM(C22)</f>
        <v>10000</v>
      </c>
      <c r="D24" s="37">
        <f t="shared" ref="D24:E24" si="6">SUM(D22)</f>
        <v>1</v>
      </c>
      <c r="E24" s="37">
        <f t="shared" si="6"/>
        <v>10000</v>
      </c>
      <c r="F24" s="37">
        <f>SUM(F22:F23)</f>
        <v>6542</v>
      </c>
      <c r="G24" s="37">
        <f t="shared" ref="G24:H24" si="7">SUM(G22:G23)</f>
        <v>0</v>
      </c>
      <c r="H24" s="37">
        <f t="shared" si="7"/>
        <v>6542</v>
      </c>
      <c r="I24" s="43"/>
      <c r="J24" s="73"/>
    </row>
    <row r="25" spans="1:10" ht="21" customHeight="1">
      <c r="A25" s="80">
        <v>5</v>
      </c>
      <c r="B25" s="94" t="s">
        <v>25</v>
      </c>
      <c r="C25" s="77">
        <v>10000</v>
      </c>
      <c r="D25" s="80">
        <v>1</v>
      </c>
      <c r="E25" s="77">
        <f t="shared" si="2"/>
        <v>10000</v>
      </c>
      <c r="F25" s="34">
        <v>770</v>
      </c>
      <c r="G25" s="34">
        <v>0</v>
      </c>
      <c r="H25" s="34">
        <f t="shared" si="0"/>
        <v>770</v>
      </c>
      <c r="I25" s="42"/>
      <c r="J25" s="62" t="s">
        <v>26</v>
      </c>
    </row>
    <row r="26" spans="1:10" ht="21" customHeight="1">
      <c r="A26" s="81"/>
      <c r="B26" s="95"/>
      <c r="C26" s="78"/>
      <c r="D26" s="81"/>
      <c r="E26" s="78"/>
      <c r="F26" s="34">
        <v>600</v>
      </c>
      <c r="G26" s="34">
        <v>0</v>
      </c>
      <c r="H26" s="34">
        <f t="shared" ref="H26" si="8">F26+G26</f>
        <v>600</v>
      </c>
      <c r="I26" s="42"/>
      <c r="J26" s="63"/>
    </row>
    <row r="27" spans="1:10" s="27" customFormat="1" ht="21" customHeight="1">
      <c r="A27" s="35"/>
      <c r="B27" s="36" t="s">
        <v>27</v>
      </c>
      <c r="C27" s="37">
        <f>SUM(C25)</f>
        <v>10000</v>
      </c>
      <c r="D27" s="37">
        <f t="shared" ref="D27:E27" si="9">SUM(D25)</f>
        <v>1</v>
      </c>
      <c r="E27" s="37">
        <f t="shared" si="9"/>
        <v>10000</v>
      </c>
      <c r="F27" s="37">
        <f>SUM(F25:F26)</f>
        <v>1370</v>
      </c>
      <c r="G27" s="37">
        <f>SUM(G25:G26)</f>
        <v>0</v>
      </c>
      <c r="H27" s="37">
        <f t="shared" ref="H27" si="10">SUM(H25:H26)</f>
        <v>1370</v>
      </c>
      <c r="I27" s="43"/>
      <c r="J27" s="64"/>
    </row>
    <row r="28" spans="1:10" ht="21" customHeight="1">
      <c r="A28" s="86">
        <v>6</v>
      </c>
      <c r="B28" s="82" t="s">
        <v>28</v>
      </c>
      <c r="C28" s="76">
        <v>0</v>
      </c>
      <c r="D28" s="79"/>
      <c r="E28" s="76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2" t="s">
        <v>29</v>
      </c>
    </row>
    <row r="29" spans="1:10" ht="21" customHeight="1">
      <c r="A29" s="86"/>
      <c r="B29" s="82"/>
      <c r="C29" s="76"/>
      <c r="D29" s="79"/>
      <c r="E29" s="76"/>
      <c r="F29" s="34">
        <v>0</v>
      </c>
      <c r="G29" s="34">
        <v>0</v>
      </c>
      <c r="H29" s="34">
        <f t="shared" si="0"/>
        <v>0</v>
      </c>
      <c r="I29" s="42"/>
      <c r="J29" s="72"/>
    </row>
    <row r="30" spans="1:10" ht="21" customHeight="1">
      <c r="A30" s="86"/>
      <c r="B30" s="82"/>
      <c r="C30" s="76"/>
      <c r="D30" s="79"/>
      <c r="E30" s="76"/>
      <c r="F30" s="34">
        <v>0</v>
      </c>
      <c r="G30" s="34">
        <v>0</v>
      </c>
      <c r="H30" s="34">
        <f t="shared" si="0"/>
        <v>0</v>
      </c>
      <c r="I30" s="42"/>
      <c r="J30" s="72"/>
    </row>
    <row r="31" spans="1:10" ht="21" customHeight="1">
      <c r="A31" s="86"/>
      <c r="B31" s="82"/>
      <c r="C31" s="76"/>
      <c r="D31" s="79"/>
      <c r="E31" s="76"/>
      <c r="F31" s="34">
        <v>0</v>
      </c>
      <c r="G31" s="34">
        <v>0</v>
      </c>
      <c r="H31" s="34">
        <f t="shared" si="0"/>
        <v>0</v>
      </c>
      <c r="I31" s="42"/>
      <c r="J31" s="72"/>
    </row>
    <row r="32" spans="1:10" s="27" customFormat="1" ht="21" customHeight="1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73"/>
    </row>
    <row r="33" spans="1:10" ht="21" customHeight="1">
      <c r="A33" s="86">
        <v>7</v>
      </c>
      <c r="B33" s="82" t="s">
        <v>31</v>
      </c>
      <c r="C33" s="76">
        <v>0</v>
      </c>
      <c r="D33" s="79"/>
      <c r="E33" s="76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65"/>
    </row>
    <row r="34" spans="1:10" ht="21" customHeight="1">
      <c r="A34" s="86"/>
      <c r="B34" s="82"/>
      <c r="C34" s="76"/>
      <c r="D34" s="79"/>
      <c r="E34" s="76"/>
      <c r="F34" s="34">
        <v>0</v>
      </c>
      <c r="G34" s="34">
        <v>0</v>
      </c>
      <c r="H34" s="34">
        <f t="shared" si="0"/>
        <v>0</v>
      </c>
      <c r="I34" s="42"/>
      <c r="J34" s="66"/>
    </row>
    <row r="35" spans="1:10" ht="21" customHeight="1">
      <c r="A35" s="86"/>
      <c r="B35" s="82"/>
      <c r="C35" s="76"/>
      <c r="D35" s="79"/>
      <c r="E35" s="76"/>
      <c r="F35" s="34">
        <v>0</v>
      </c>
      <c r="G35" s="34">
        <v>0</v>
      </c>
      <c r="H35" s="34">
        <f t="shared" si="0"/>
        <v>0</v>
      </c>
      <c r="I35" s="42"/>
      <c r="J35" s="66"/>
    </row>
    <row r="36" spans="1:10" ht="21" customHeight="1">
      <c r="A36" s="86"/>
      <c r="B36" s="82"/>
      <c r="C36" s="76"/>
      <c r="D36" s="79"/>
      <c r="E36" s="76"/>
      <c r="F36" s="34">
        <v>0</v>
      </c>
      <c r="G36" s="34">
        <v>0</v>
      </c>
      <c r="H36" s="34">
        <f t="shared" si="0"/>
        <v>0</v>
      </c>
      <c r="I36" s="42"/>
      <c r="J36" s="66"/>
    </row>
    <row r="37" spans="1:10" s="27" customFormat="1" ht="21" customHeight="1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67"/>
    </row>
    <row r="38" spans="1:10" ht="21" customHeight="1">
      <c r="A38" s="86">
        <v>8</v>
      </c>
      <c r="B38" s="82" t="s">
        <v>33</v>
      </c>
      <c r="C38" s="76">
        <v>0</v>
      </c>
      <c r="D38" s="79"/>
      <c r="E38" s="76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1" t="s">
        <v>34</v>
      </c>
    </row>
    <row r="39" spans="1:10" ht="21" customHeight="1">
      <c r="A39" s="86"/>
      <c r="B39" s="82"/>
      <c r="C39" s="76"/>
      <c r="D39" s="79"/>
      <c r="E39" s="76"/>
      <c r="F39" s="34">
        <v>0</v>
      </c>
      <c r="G39" s="34">
        <v>0</v>
      </c>
      <c r="H39" s="34">
        <f t="shared" si="0"/>
        <v>0</v>
      </c>
      <c r="I39" s="42"/>
      <c r="J39" s="72"/>
    </row>
    <row r="40" spans="1:10" s="27" customFormat="1" ht="21" customHeight="1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73"/>
    </row>
    <row r="41" spans="1:10" ht="21" customHeight="1">
      <c r="A41" s="86">
        <v>9</v>
      </c>
      <c r="B41" s="82" t="s">
        <v>36</v>
      </c>
      <c r="C41" s="76">
        <v>0</v>
      </c>
      <c r="D41" s="79"/>
      <c r="E41" s="76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2" t="s">
        <v>37</v>
      </c>
    </row>
    <row r="42" spans="1:10" ht="21" customHeight="1">
      <c r="A42" s="86"/>
      <c r="B42" s="82"/>
      <c r="C42" s="76"/>
      <c r="D42" s="79"/>
      <c r="E42" s="76"/>
      <c r="F42" s="34">
        <v>0</v>
      </c>
      <c r="G42" s="34">
        <v>0</v>
      </c>
      <c r="H42" s="34">
        <f t="shared" si="0"/>
        <v>0</v>
      </c>
      <c r="I42" s="42"/>
      <c r="J42" s="63"/>
    </row>
    <row r="43" spans="1:10" ht="21" customHeight="1">
      <c r="A43" s="86"/>
      <c r="B43" s="82"/>
      <c r="C43" s="76"/>
      <c r="D43" s="79"/>
      <c r="E43" s="76"/>
      <c r="F43" s="34">
        <v>0</v>
      </c>
      <c r="G43" s="34">
        <v>0</v>
      </c>
      <c r="H43" s="34">
        <f t="shared" si="0"/>
        <v>0</v>
      </c>
      <c r="I43" s="42"/>
      <c r="J43" s="63"/>
    </row>
    <row r="44" spans="1:10" s="27" customFormat="1" ht="21" customHeight="1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64"/>
    </row>
    <row r="45" spans="1:10" ht="21" customHeight="1">
      <c r="A45" s="80">
        <v>10</v>
      </c>
      <c r="B45" s="82" t="s">
        <v>39</v>
      </c>
      <c r="C45" s="76">
        <v>0</v>
      </c>
      <c r="D45" s="79">
        <v>1</v>
      </c>
      <c r="E45" s="76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65"/>
    </row>
    <row r="46" spans="1:10" ht="21" customHeight="1">
      <c r="A46" s="87"/>
      <c r="B46" s="82"/>
      <c r="C46" s="76"/>
      <c r="D46" s="79"/>
      <c r="E46" s="76"/>
      <c r="F46" s="34">
        <v>0</v>
      </c>
      <c r="G46" s="34">
        <v>0</v>
      </c>
      <c r="H46" s="34">
        <f t="shared" ref="H46:H51" si="19">F46+G46</f>
        <v>0</v>
      </c>
      <c r="I46" s="42"/>
      <c r="J46" s="66"/>
    </row>
    <row r="47" spans="1:10" ht="21" customHeight="1">
      <c r="A47" s="87"/>
      <c r="B47" s="82"/>
      <c r="C47" s="76"/>
      <c r="D47" s="79"/>
      <c r="E47" s="76"/>
      <c r="F47" s="34">
        <v>0</v>
      </c>
      <c r="G47" s="34">
        <v>0</v>
      </c>
      <c r="H47" s="34">
        <f t="shared" si="19"/>
        <v>0</v>
      </c>
      <c r="I47" s="42"/>
      <c r="J47" s="66"/>
    </row>
    <row r="48" spans="1:10" ht="21" customHeight="1">
      <c r="A48" s="87"/>
      <c r="B48" s="82"/>
      <c r="C48" s="76"/>
      <c r="D48" s="79"/>
      <c r="E48" s="76"/>
      <c r="F48" s="34">
        <v>0</v>
      </c>
      <c r="G48" s="34">
        <v>0</v>
      </c>
      <c r="H48" s="34">
        <f t="shared" si="19"/>
        <v>0</v>
      </c>
      <c r="I48" s="42"/>
      <c r="J48" s="66"/>
    </row>
    <row r="49" spans="1:10" ht="21" customHeight="1">
      <c r="A49" s="87"/>
      <c r="B49" s="82"/>
      <c r="C49" s="76"/>
      <c r="D49" s="79"/>
      <c r="E49" s="76"/>
      <c r="F49" s="34">
        <v>0</v>
      </c>
      <c r="G49" s="34">
        <v>0</v>
      </c>
      <c r="H49" s="34">
        <f t="shared" si="19"/>
        <v>0</v>
      </c>
      <c r="I49" s="42"/>
      <c r="J49" s="66"/>
    </row>
    <row r="50" spans="1:10" ht="21" customHeight="1">
      <c r="A50" s="87"/>
      <c r="B50" s="82"/>
      <c r="C50" s="76"/>
      <c r="D50" s="79"/>
      <c r="E50" s="76"/>
      <c r="F50" s="34">
        <v>0</v>
      </c>
      <c r="G50" s="34">
        <v>0</v>
      </c>
      <c r="H50" s="34">
        <f t="shared" si="19"/>
        <v>0</v>
      </c>
      <c r="I50" s="42"/>
      <c r="J50" s="66"/>
    </row>
    <row r="51" spans="1:10" ht="21" customHeight="1">
      <c r="A51" s="81"/>
      <c r="B51" s="82"/>
      <c r="C51" s="76"/>
      <c r="D51" s="79"/>
      <c r="E51" s="76"/>
      <c r="F51" s="34">
        <v>0</v>
      </c>
      <c r="G51" s="34">
        <v>0</v>
      </c>
      <c r="H51" s="34">
        <f t="shared" si="19"/>
        <v>0</v>
      </c>
      <c r="I51" s="42"/>
      <c r="J51" s="66"/>
    </row>
    <row r="52" spans="1:10" s="27" customFormat="1" ht="21" customHeight="1">
      <c r="A52" s="35"/>
      <c r="B52" s="36" t="s">
        <v>40</v>
      </c>
      <c r="C52" s="37">
        <f>SUM(C45)</f>
        <v>0</v>
      </c>
      <c r="D52" s="37">
        <f t="shared" ref="D52:E52" si="20">SUM(D45)</f>
        <v>1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67"/>
    </row>
    <row r="53" spans="1:10" ht="21" customHeight="1">
      <c r="A53" s="35"/>
      <c r="B53" s="36" t="s">
        <v>41</v>
      </c>
      <c r="C53" s="37">
        <f>SUM(C52,C44,C40,C37,C32,C27,C24,C21,C16,C13)</f>
        <v>20000</v>
      </c>
      <c r="D53" s="37">
        <f t="shared" ref="D53:H53" si="22">SUM(D52,D44,D40,D37,D32,D27,D24,D21,D16,D13)</f>
        <v>3</v>
      </c>
      <c r="E53" s="37">
        <f t="shared" si="22"/>
        <v>20000</v>
      </c>
      <c r="F53" s="37">
        <f t="shared" si="22"/>
        <v>8919.1</v>
      </c>
      <c r="G53" s="37">
        <f t="shared" si="22"/>
        <v>0</v>
      </c>
      <c r="H53" s="37">
        <f t="shared" si="22"/>
        <v>8919.1</v>
      </c>
      <c r="I53" s="43"/>
      <c r="J53" s="44"/>
    </row>
    <row r="57" spans="1:10" ht="21" customHeight="1">
      <c r="A57" s="91" t="s">
        <v>42</v>
      </c>
      <c r="B57" s="92"/>
      <c r="C57" s="93" t="s">
        <v>43</v>
      </c>
      <c r="D57" s="93"/>
      <c r="E57" s="93" t="s">
        <v>44</v>
      </c>
      <c r="F57" s="93"/>
      <c r="G57" s="93" t="s">
        <v>45</v>
      </c>
      <c r="H57" s="93"/>
      <c r="I57" s="45" t="s">
        <v>46</v>
      </c>
    </row>
    <row r="58" spans="1:10" ht="21" customHeight="1">
      <c r="A58" s="83">
        <f>E53</f>
        <v>20000</v>
      </c>
      <c r="B58" s="84"/>
      <c r="C58" s="84">
        <f>H53</f>
        <v>8919.1</v>
      </c>
      <c r="D58" s="84"/>
      <c r="E58" s="84">
        <f>F53</f>
        <v>8919.1</v>
      </c>
      <c r="F58" s="84"/>
      <c r="G58" s="84">
        <f>G53</f>
        <v>0</v>
      </c>
      <c r="H58" s="84"/>
      <c r="I58" s="46">
        <f>A58-C58</f>
        <v>11080.9</v>
      </c>
    </row>
    <row r="60" spans="1:10" ht="21" customHeight="1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AF83D-1E88-494F-8D03-601C6394C7B7}">
  <dimension ref="A1:D12"/>
  <sheetViews>
    <sheetView tabSelected="1" workbookViewId="0">
      <selection activeCell="K16" sqref="K16"/>
    </sheetView>
  </sheetViews>
  <sheetFormatPr baseColWidth="10" defaultRowHeight="20" customHeight="1"/>
  <cols>
    <col min="1" max="1" width="8.83203125" style="47" customWidth="1"/>
    <col min="2" max="2" width="15.83203125" style="47" customWidth="1"/>
    <col min="3" max="3" width="40.83203125" style="47" customWidth="1"/>
    <col min="4" max="4" width="15.83203125" style="47" customWidth="1"/>
    <col min="5" max="16384" width="10.83203125" style="47"/>
  </cols>
  <sheetData>
    <row r="1" spans="1:4" ht="20" customHeight="1">
      <c r="A1" s="51" t="s">
        <v>82</v>
      </c>
      <c r="B1" s="52"/>
      <c r="C1" s="52"/>
      <c r="D1" s="53">
        <f>SUM(D2:D4)</f>
        <v>6542</v>
      </c>
    </row>
    <row r="2" spans="1:4" ht="20" customHeight="1">
      <c r="A2" s="50">
        <v>1</v>
      </c>
      <c r="B2" s="55" t="s">
        <v>83</v>
      </c>
      <c r="C2" s="48"/>
      <c r="D2" s="49">
        <v>1676</v>
      </c>
    </row>
    <row r="3" spans="1:4" ht="20" customHeight="1">
      <c r="A3" s="50">
        <v>2</v>
      </c>
      <c r="B3" s="55" t="s">
        <v>83</v>
      </c>
      <c r="C3" s="48"/>
      <c r="D3" s="49">
        <v>366</v>
      </c>
    </row>
    <row r="4" spans="1:4" ht="20" customHeight="1">
      <c r="A4" s="50">
        <v>3</v>
      </c>
      <c r="B4" s="55" t="s">
        <v>87</v>
      </c>
      <c r="C4" s="48"/>
      <c r="D4" s="49">
        <v>4500</v>
      </c>
    </row>
    <row r="5" spans="1:4" ht="20" customHeight="1">
      <c r="A5" s="51" t="s">
        <v>84</v>
      </c>
      <c r="B5" s="52"/>
      <c r="C5" s="52"/>
      <c r="D5" s="53">
        <f>SUM(D6:D8)</f>
        <v>1007.1</v>
      </c>
    </row>
    <row r="6" spans="1:4" ht="20" customHeight="1">
      <c r="A6" s="50">
        <v>1</v>
      </c>
      <c r="B6" s="48" t="s">
        <v>96</v>
      </c>
      <c r="C6" s="48"/>
      <c r="D6" s="49">
        <v>486.17</v>
      </c>
    </row>
    <row r="7" spans="1:4" ht="20" customHeight="1">
      <c r="A7" s="50">
        <v>2</v>
      </c>
      <c r="B7" s="48" t="s">
        <v>96</v>
      </c>
      <c r="C7" s="48"/>
      <c r="D7" s="49">
        <v>472</v>
      </c>
    </row>
    <row r="8" spans="1:4" ht="20" customHeight="1">
      <c r="A8" s="50">
        <v>6</v>
      </c>
      <c r="B8" s="48" t="s">
        <v>96</v>
      </c>
      <c r="C8" s="48"/>
      <c r="D8" s="49">
        <v>48.93</v>
      </c>
    </row>
    <row r="9" spans="1:4" ht="20" customHeight="1">
      <c r="A9" s="51" t="s">
        <v>85</v>
      </c>
      <c r="B9" s="52"/>
      <c r="C9" s="52"/>
      <c r="D9" s="53">
        <f>SUM(D10:D11)</f>
        <v>1370</v>
      </c>
    </row>
    <row r="10" spans="1:4" ht="20" customHeight="1">
      <c r="A10" s="50">
        <v>1</v>
      </c>
      <c r="B10" s="48" t="s">
        <v>86</v>
      </c>
      <c r="C10" s="54" t="s">
        <v>88</v>
      </c>
      <c r="D10" s="49">
        <v>770</v>
      </c>
    </row>
    <row r="11" spans="1:4" ht="20" customHeight="1">
      <c r="A11" s="50">
        <v>2</v>
      </c>
      <c r="B11" s="48" t="s">
        <v>95</v>
      </c>
      <c r="C11" s="48"/>
      <c r="D11" s="49">
        <v>600</v>
      </c>
    </row>
    <row r="12" spans="1:4" ht="20" customHeight="1">
      <c r="A12" s="56"/>
      <c r="B12" s="56"/>
      <c r="C12" s="56"/>
      <c r="D12" s="57">
        <f>D1+D5+D9</f>
        <v>8919.1</v>
      </c>
    </row>
  </sheetData>
  <phoneticPr fontId="1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P6" sqref="P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88" t="s">
        <v>51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110" t="s">
        <v>106</v>
      </c>
      <c r="G5" s="110"/>
      <c r="H5" s="5" t="s">
        <v>53</v>
      </c>
      <c r="I5" s="4"/>
      <c r="J5" s="110" t="s">
        <v>99</v>
      </c>
      <c r="K5" s="111"/>
    </row>
    <row r="6" spans="2:11" ht="20" customHeight="1">
      <c r="B6" s="6"/>
      <c r="C6" s="7"/>
      <c r="D6" s="8" t="s">
        <v>54</v>
      </c>
      <c r="E6" s="8"/>
      <c r="F6" s="112" t="s">
        <v>98</v>
      </c>
      <c r="G6" s="112"/>
      <c r="H6" s="8" t="s">
        <v>55</v>
      </c>
      <c r="I6" s="7"/>
      <c r="J6" s="112" t="s">
        <v>100</v>
      </c>
      <c r="K6" s="113"/>
    </row>
    <row r="7" spans="2:11" ht="20" customHeight="1">
      <c r="B7" s="6"/>
      <c r="C7" s="7"/>
      <c r="D7" s="8" t="s">
        <v>56</v>
      </c>
      <c r="E7" s="8"/>
      <c r="F7" s="112" t="s">
        <v>105</v>
      </c>
      <c r="G7" s="112"/>
      <c r="H7" s="8" t="s">
        <v>57</v>
      </c>
      <c r="I7" s="7"/>
      <c r="J7" s="112" t="s">
        <v>101</v>
      </c>
      <c r="K7" s="113"/>
    </row>
    <row r="8" spans="2:11" ht="20" customHeight="1">
      <c r="B8" s="9"/>
      <c r="C8" s="10"/>
      <c r="D8" s="11"/>
      <c r="E8" s="11"/>
      <c r="F8" s="12"/>
      <c r="G8" s="12"/>
      <c r="H8" s="11" t="s">
        <v>58</v>
      </c>
      <c r="I8" s="10"/>
      <c r="J8" s="107" t="s">
        <v>103</v>
      </c>
      <c r="K8" s="108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6" t="s">
        <v>1</v>
      </c>
      <c r="C10" s="98"/>
      <c r="D10" s="13" t="s">
        <v>59</v>
      </c>
      <c r="E10" s="96" t="s">
        <v>60</v>
      </c>
      <c r="F10" s="98"/>
      <c r="G10" s="15" t="s">
        <v>61</v>
      </c>
      <c r="H10" s="14" t="s">
        <v>62</v>
      </c>
      <c r="I10" s="96" t="s">
        <v>63</v>
      </c>
      <c r="J10" s="98"/>
      <c r="K10" s="15" t="s">
        <v>64</v>
      </c>
    </row>
    <row r="11" spans="2:11" ht="20" customHeight="1">
      <c r="B11" s="116">
        <v>1</v>
      </c>
      <c r="C11" s="117"/>
      <c r="D11" s="101" t="s">
        <v>65</v>
      </c>
      <c r="E11" s="116" t="s">
        <v>66</v>
      </c>
      <c r="F11" s="117"/>
      <c r="G11" s="16">
        <v>0</v>
      </c>
      <c r="H11" s="16"/>
      <c r="I11" s="105"/>
      <c r="J11" s="106"/>
      <c r="K11" s="21" t="s">
        <v>67</v>
      </c>
    </row>
    <row r="12" spans="2:11" ht="20" customHeight="1">
      <c r="B12" s="116">
        <v>2</v>
      </c>
      <c r="C12" s="117"/>
      <c r="D12" s="102"/>
      <c r="E12" s="104" t="s">
        <v>68</v>
      </c>
      <c r="F12" s="104"/>
      <c r="G12" s="16">
        <v>755.06</v>
      </c>
      <c r="H12" s="16"/>
      <c r="I12" s="105"/>
      <c r="J12" s="106"/>
      <c r="K12" s="21" t="s">
        <v>69</v>
      </c>
    </row>
    <row r="13" spans="2:11" ht="20" customHeight="1">
      <c r="B13" s="116">
        <v>3</v>
      </c>
      <c r="C13" s="117"/>
      <c r="D13" s="102"/>
      <c r="E13" s="116" t="s">
        <v>70</v>
      </c>
      <c r="F13" s="117"/>
      <c r="G13" s="16">
        <v>0</v>
      </c>
      <c r="H13" s="16"/>
      <c r="I13" s="105"/>
      <c r="J13" s="106"/>
      <c r="K13" s="21" t="s">
        <v>67</v>
      </c>
    </row>
    <row r="14" spans="2:11" ht="20" customHeight="1">
      <c r="B14" s="116">
        <v>4</v>
      </c>
      <c r="C14" s="117"/>
      <c r="D14" s="102"/>
      <c r="E14" s="116" t="s">
        <v>71</v>
      </c>
      <c r="F14" s="117"/>
      <c r="G14" s="16">
        <v>0</v>
      </c>
      <c r="H14" s="16"/>
      <c r="I14" s="105"/>
      <c r="J14" s="106"/>
      <c r="K14" s="21" t="s">
        <v>72</v>
      </c>
    </row>
    <row r="15" spans="2:11" ht="20" customHeight="1">
      <c r="B15" s="116">
        <v>5</v>
      </c>
      <c r="C15" s="117"/>
      <c r="D15" s="101" t="s">
        <v>39</v>
      </c>
      <c r="E15" s="104"/>
      <c r="F15" s="104"/>
      <c r="G15" s="16">
        <v>0</v>
      </c>
      <c r="H15" s="16"/>
      <c r="I15" s="105"/>
      <c r="J15" s="106"/>
      <c r="K15" s="21"/>
    </row>
    <row r="16" spans="2:11" ht="20" customHeight="1">
      <c r="B16" s="116">
        <v>6</v>
      </c>
      <c r="C16" s="117"/>
      <c r="D16" s="102"/>
      <c r="E16" s="104"/>
      <c r="F16" s="104"/>
      <c r="G16" s="16">
        <v>0</v>
      </c>
      <c r="H16" s="16"/>
      <c r="I16" s="105"/>
      <c r="J16" s="106"/>
      <c r="K16" s="21"/>
    </row>
    <row r="17" spans="1:11" ht="20" customHeight="1">
      <c r="B17" s="116">
        <v>7</v>
      </c>
      <c r="C17" s="117"/>
      <c r="D17" s="103"/>
      <c r="E17" s="104"/>
      <c r="F17" s="104"/>
      <c r="G17" s="16">
        <v>0</v>
      </c>
      <c r="H17" s="16"/>
      <c r="I17" s="105"/>
      <c r="J17" s="106"/>
      <c r="K17" s="21"/>
    </row>
    <row r="18" spans="1:11" ht="20" customHeight="1">
      <c r="B18" s="96" t="s">
        <v>41</v>
      </c>
      <c r="C18" s="97"/>
      <c r="D18" s="97"/>
      <c r="E18" s="97"/>
      <c r="F18" s="98"/>
      <c r="G18" s="17">
        <f>SUM(G11:G17)</f>
        <v>755.06</v>
      </c>
      <c r="H18" s="17">
        <f>SUM(H11:H17)</f>
        <v>0</v>
      </c>
      <c r="I18" s="99">
        <f>SUM(I11:J17)</f>
        <v>0</v>
      </c>
      <c r="J18" s="100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114" t="s">
        <v>62</v>
      </c>
      <c r="C20" s="114"/>
      <c r="D20" s="114"/>
      <c r="E20" s="114"/>
      <c r="F20" s="114"/>
      <c r="G20" s="114" t="s">
        <v>73</v>
      </c>
      <c r="H20" s="114"/>
      <c r="I20" s="114"/>
      <c r="J20" s="114"/>
      <c r="K20" s="15" t="s">
        <v>74</v>
      </c>
    </row>
    <row r="21" spans="1:11" ht="20" customHeight="1">
      <c r="B21" s="115">
        <f>H18</f>
        <v>0</v>
      </c>
      <c r="C21" s="115"/>
      <c r="D21" s="115"/>
      <c r="E21" s="115"/>
      <c r="F21" s="115"/>
      <c r="G21" s="115">
        <f>I18</f>
        <v>0</v>
      </c>
      <c r="H21" s="115"/>
      <c r="I21" s="115"/>
      <c r="J21" s="115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">
      <c r="A26" s="88" t="s">
        <v>77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8" spans="1:11" ht="20" customHeight="1">
      <c r="B28" s="3"/>
      <c r="C28" s="4"/>
      <c r="D28" s="5" t="s">
        <v>52</v>
      </c>
      <c r="E28" s="5"/>
      <c r="F28" s="110" t="s">
        <v>106</v>
      </c>
      <c r="G28" s="110"/>
      <c r="H28" s="5" t="s">
        <v>53</v>
      </c>
      <c r="I28" s="4"/>
      <c r="J28" s="110" t="s">
        <v>99</v>
      </c>
      <c r="K28" s="111"/>
    </row>
    <row r="29" spans="1:11" ht="20" customHeight="1">
      <c r="B29" s="6"/>
      <c r="C29" s="7"/>
      <c r="D29" s="8" t="s">
        <v>54</v>
      </c>
      <c r="E29" s="8"/>
      <c r="F29" s="112" t="s">
        <v>98</v>
      </c>
      <c r="G29" s="112"/>
      <c r="H29" s="8" t="s">
        <v>55</v>
      </c>
      <c r="I29" s="7"/>
      <c r="J29" s="112" t="s">
        <v>100</v>
      </c>
      <c r="K29" s="113"/>
    </row>
    <row r="30" spans="1:11" ht="20" customHeight="1">
      <c r="B30" s="6"/>
      <c r="C30" s="7"/>
      <c r="D30" s="8" t="s">
        <v>56</v>
      </c>
      <c r="E30" s="8"/>
      <c r="F30" s="112" t="s">
        <v>105</v>
      </c>
      <c r="G30" s="112"/>
      <c r="H30" s="8" t="s">
        <v>57</v>
      </c>
      <c r="I30" s="7"/>
      <c r="J30" s="112" t="s">
        <v>101</v>
      </c>
      <c r="K30" s="113"/>
    </row>
    <row r="31" spans="1:11" ht="20" customHeight="1">
      <c r="B31" s="9"/>
      <c r="C31" s="10"/>
      <c r="D31" s="11"/>
      <c r="E31" s="11"/>
      <c r="F31" s="12"/>
      <c r="G31" s="12"/>
      <c r="H31" s="11" t="s">
        <v>58</v>
      </c>
      <c r="I31" s="10"/>
      <c r="J31" s="107" t="s">
        <v>103</v>
      </c>
      <c r="K31" s="108"/>
    </row>
    <row r="32" spans="1:11" ht="20" customHeight="1"/>
    <row r="33" spans="2:11" ht="20" customHeight="1">
      <c r="B33" s="104"/>
      <c r="C33" s="104"/>
      <c r="D33" s="18" t="s">
        <v>78</v>
      </c>
      <c r="E33" s="104" t="s">
        <v>79</v>
      </c>
      <c r="F33" s="104"/>
      <c r="G33" s="16" t="s">
        <v>80</v>
      </c>
      <c r="H33" s="16" t="s">
        <v>81</v>
      </c>
      <c r="I33" s="109" t="s">
        <v>41</v>
      </c>
      <c r="J33" s="109"/>
      <c r="K33" s="25" t="s">
        <v>64</v>
      </c>
    </row>
    <row r="34" spans="2:11" ht="20" customHeight="1">
      <c r="B34" s="104">
        <v>1</v>
      </c>
      <c r="C34" s="104"/>
      <c r="D34" s="18" t="s">
        <v>98</v>
      </c>
      <c r="E34" s="104" t="s">
        <v>105</v>
      </c>
      <c r="F34" s="104"/>
      <c r="G34" s="16">
        <v>100</v>
      </c>
      <c r="H34" s="16">
        <v>3</v>
      </c>
      <c r="I34" s="105">
        <f>G34*H34</f>
        <v>300</v>
      </c>
      <c r="J34" s="106"/>
      <c r="K34" s="26" t="s">
        <v>97</v>
      </c>
    </row>
    <row r="35" spans="2:11" ht="20" customHeight="1">
      <c r="B35" s="104">
        <v>2</v>
      </c>
      <c r="C35" s="104"/>
      <c r="D35" s="18" t="s">
        <v>98</v>
      </c>
      <c r="E35" s="104" t="s">
        <v>105</v>
      </c>
      <c r="F35" s="104"/>
      <c r="G35" s="16">
        <v>100</v>
      </c>
      <c r="H35" s="16">
        <v>3</v>
      </c>
      <c r="I35" s="105">
        <f t="shared" ref="I35:I36" si="0">G35*H35</f>
        <v>300</v>
      </c>
      <c r="J35" s="106"/>
      <c r="K35" s="26" t="s">
        <v>107</v>
      </c>
    </row>
    <row r="36" spans="2:11" ht="20" customHeight="1">
      <c r="B36" s="104">
        <v>3</v>
      </c>
      <c r="C36" s="104"/>
      <c r="D36" s="19"/>
      <c r="E36" s="104"/>
      <c r="F36" s="104"/>
      <c r="G36" s="16">
        <v>0</v>
      </c>
      <c r="H36" s="16">
        <v>0</v>
      </c>
      <c r="I36" s="105">
        <f t="shared" si="0"/>
        <v>0</v>
      </c>
      <c r="J36" s="106"/>
      <c r="K36" s="26"/>
    </row>
    <row r="37" spans="2:11" ht="20" customHeight="1">
      <c r="B37" s="96" t="s">
        <v>41</v>
      </c>
      <c r="C37" s="97"/>
      <c r="D37" s="97"/>
      <c r="E37" s="97"/>
      <c r="F37" s="98"/>
      <c r="G37" s="17"/>
      <c r="H37" s="17">
        <f>SUM(H19:H36)</f>
        <v>6</v>
      </c>
      <c r="I37" s="99">
        <f>SUM(I34:J36)</f>
        <v>600</v>
      </c>
      <c r="J37" s="100"/>
      <c r="K37" s="22"/>
    </row>
    <row r="38" spans="2:11" ht="20" customHeight="1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DAA4E-410B-1A44-A598-51336AAAAF15}">
  <dimension ref="A1:E16"/>
  <sheetViews>
    <sheetView workbookViewId="0">
      <selection activeCell="D8" sqref="D8"/>
    </sheetView>
  </sheetViews>
  <sheetFormatPr baseColWidth="10" defaultRowHeight="20" customHeight="1"/>
  <cols>
    <col min="1" max="1" width="8.83203125" style="47" customWidth="1"/>
    <col min="2" max="3" width="12.83203125" style="47" customWidth="1"/>
    <col min="4" max="4" width="40.83203125" style="47" customWidth="1"/>
    <col min="5" max="5" width="15.83203125" style="47" customWidth="1"/>
    <col min="6" max="16384" width="10.83203125" style="47"/>
  </cols>
  <sheetData>
    <row r="1" spans="1:5" ht="20" customHeight="1">
      <c r="A1" s="51" t="s">
        <v>84</v>
      </c>
      <c r="B1" s="52"/>
      <c r="C1" s="52"/>
      <c r="D1" s="52"/>
      <c r="E1" s="53">
        <f>SUM(E2:E11)</f>
        <v>755.06000000000006</v>
      </c>
    </row>
    <row r="2" spans="1:5" ht="20" customHeight="1">
      <c r="A2" s="50">
        <v>1</v>
      </c>
      <c r="B2" s="58">
        <v>45034</v>
      </c>
      <c r="C2" s="61" t="s">
        <v>108</v>
      </c>
      <c r="D2" s="59" t="s">
        <v>89</v>
      </c>
      <c r="E2" s="49">
        <v>66.22</v>
      </c>
    </row>
    <row r="3" spans="1:5" ht="20" customHeight="1">
      <c r="A3" s="50">
        <v>2</v>
      </c>
      <c r="B3" s="58">
        <v>45035</v>
      </c>
      <c r="C3" s="61" t="s">
        <v>108</v>
      </c>
      <c r="D3" s="59" t="s">
        <v>92</v>
      </c>
      <c r="E3" s="60">
        <v>112.92</v>
      </c>
    </row>
    <row r="4" spans="1:5" ht="20" customHeight="1">
      <c r="A4" s="50">
        <v>3</v>
      </c>
      <c r="B4" s="58">
        <v>45035</v>
      </c>
      <c r="C4" s="61" t="s">
        <v>108</v>
      </c>
      <c r="D4" s="59" t="s">
        <v>90</v>
      </c>
      <c r="E4" s="60">
        <v>31.95</v>
      </c>
    </row>
    <row r="5" spans="1:5" ht="20" customHeight="1">
      <c r="A5" s="50">
        <v>4</v>
      </c>
      <c r="B5" s="58">
        <v>45035</v>
      </c>
      <c r="C5" s="61" t="s">
        <v>108</v>
      </c>
      <c r="D5" s="59" t="s">
        <v>91</v>
      </c>
      <c r="E5" s="60">
        <v>73.95</v>
      </c>
    </row>
    <row r="6" spans="1:5" ht="20" customHeight="1">
      <c r="A6" s="50">
        <v>5</v>
      </c>
      <c r="B6" s="58">
        <v>45035</v>
      </c>
      <c r="C6" s="61" t="s">
        <v>108</v>
      </c>
      <c r="D6" s="59" t="s">
        <v>89</v>
      </c>
      <c r="E6" s="60">
        <v>85.92</v>
      </c>
    </row>
    <row r="7" spans="1:5" ht="20" customHeight="1">
      <c r="A7" s="50">
        <v>6</v>
      </c>
      <c r="B7" s="58">
        <v>45036</v>
      </c>
      <c r="C7" s="61" t="s">
        <v>108</v>
      </c>
      <c r="D7" s="59" t="s">
        <v>109</v>
      </c>
      <c r="E7" s="60">
        <v>87.67</v>
      </c>
    </row>
    <row r="8" spans="1:5" ht="20" customHeight="1">
      <c r="A8" s="50">
        <v>7</v>
      </c>
      <c r="B8" s="58">
        <v>45036</v>
      </c>
      <c r="C8" s="61" t="s">
        <v>108</v>
      </c>
      <c r="D8" s="59" t="s">
        <v>92</v>
      </c>
      <c r="E8" s="60">
        <v>116.99</v>
      </c>
    </row>
    <row r="9" spans="1:5" ht="20" customHeight="1">
      <c r="A9" s="50">
        <v>8</v>
      </c>
      <c r="B9" s="58">
        <v>45037</v>
      </c>
      <c r="C9" s="61" t="s">
        <v>108</v>
      </c>
      <c r="D9" s="59" t="s">
        <v>90</v>
      </c>
      <c r="E9" s="60">
        <v>31.5</v>
      </c>
    </row>
    <row r="10" spans="1:5" ht="20" customHeight="1">
      <c r="A10" s="50">
        <v>9</v>
      </c>
      <c r="B10" s="58">
        <v>45037</v>
      </c>
      <c r="C10" s="61" t="s">
        <v>108</v>
      </c>
      <c r="D10" s="59" t="s">
        <v>93</v>
      </c>
      <c r="E10" s="60">
        <v>32.950000000000003</v>
      </c>
    </row>
    <row r="11" spans="1:5" ht="20" customHeight="1">
      <c r="A11" s="50">
        <v>10</v>
      </c>
      <c r="B11" s="58">
        <v>45038</v>
      </c>
      <c r="C11" s="61" t="s">
        <v>108</v>
      </c>
      <c r="D11" s="59" t="s">
        <v>94</v>
      </c>
      <c r="E11" s="49">
        <v>114.99</v>
      </c>
    </row>
    <row r="12" spans="1:5" ht="20" customHeight="1">
      <c r="A12" s="51" t="s">
        <v>85</v>
      </c>
      <c r="B12" s="52"/>
      <c r="C12" s="52"/>
      <c r="D12" s="52"/>
      <c r="E12" s="53">
        <f>SUM(E13)</f>
        <v>0</v>
      </c>
    </row>
    <row r="13" spans="1:5" ht="20" customHeight="1">
      <c r="A13" s="50">
        <v>1</v>
      </c>
      <c r="B13" s="48"/>
      <c r="C13" s="48"/>
      <c r="D13" s="54"/>
      <c r="E13" s="49">
        <v>0</v>
      </c>
    </row>
    <row r="14" spans="1:5" ht="20" customHeight="1">
      <c r="A14" s="50">
        <v>2</v>
      </c>
      <c r="B14" s="48"/>
      <c r="C14" s="48"/>
      <c r="D14" s="48"/>
      <c r="E14" s="48"/>
    </row>
    <row r="16" spans="1:5" ht="20" customHeight="1">
      <c r="A16" s="56"/>
      <c r="B16" s="56"/>
      <c r="C16" s="56"/>
      <c r="D16" s="56"/>
      <c r="E16" s="57">
        <f>E1+E12</f>
        <v>755.06000000000006</v>
      </c>
    </row>
  </sheetData>
  <phoneticPr fontId="15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员工报销明细</vt:lpstr>
      <vt:lpstr>明细</vt:lpstr>
      <vt:lpstr>员工差旅明细</vt:lpstr>
      <vt:lpstr>Sheet2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2023-05-12T06:45:27Z</cp:lastPrinted>
  <dcterms:created xsi:type="dcterms:W3CDTF">2014-04-15T08:52:00Z</dcterms:created>
  <dcterms:modified xsi:type="dcterms:W3CDTF">2023-05-12T07:06:52Z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