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<sst xmlns="http://schemas.openxmlformats.org/spreadsheetml/2006/main" count="120" uniqueCount="87">
  <si>
    <t>【员工差旅报销单】</t>
  </si>
  <si>
    <t>姓名:</t>
  </si>
  <si>
    <t>于畅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</si>
  <si>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</si>
  <si>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</si>
  <si>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</si>
  <si>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</si>
  <si>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</si>
  <si>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</si>
  <si>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</si>
  <si>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1.16-1.17</t>
  </si>
  <si>
    <t>报销日期:</t>
  </si>
  <si>
    <t>团号:</t>
  </si>
  <si>
    <t xml:space="preserve"> HMOA-200115-SHK621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</si>
  <si>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</si>
  <si>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</si>
  <si>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</si>
  <si>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</si>
  <si>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</si>
  <si>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</si>
  <si>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</si>
  <si>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</si>
  <si>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</si>
  <si>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</si>
  <si>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</si>
  <si>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</si>
  <si>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</si>
  <si>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</si>
  <si>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</si>
  <si>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</si>
  <si>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</si>
  <si>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</si>
  <si>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</si>
  <si>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</si>
  <si>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</si>
  <si>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</si>
  <si>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</si>
  <si>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</si>
  <si>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团号：HMOA-191115-SXY620</t>
  </si>
  <si>
    <t>会议日期：11.20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</si>
  <si>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</si>
  <si>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</si>
  <si>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</si>
  <si>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</si>
  <si>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</si>
  <si>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</si>
  <si>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</si>
  <si>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</si>
  <si>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</si>
  <si>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</si>
  <si>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</si>
  <si>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</si>
  <si>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</si>
  <si>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</si>
  <si>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</si>
  <si>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</si>
  <si>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</si>
  <si>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</si>
  <si>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</si>
  <si>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</si>
  <si>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</si>
  <si>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</si>
  <si>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</si>
  <si>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</si>
  <si>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</si>
  <si>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</si>
  <si>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</si>
  <si>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</si>
  <si>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</si>
  <si>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</si>
  <si>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物料+现地采买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</si>
  <si>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</si>
  <si>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</si>
  <si>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</si>
  <si>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</si>
  <si>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</si>
  <si>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</si>
  <si>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</si>
  <si>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司机住宿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</si>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</sst>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28" borderId="19" applyNumberFormat="0" applyAlignment="0" applyProtection="0">
      <alignment vertical="center"/>
    </xf>
    <xf numFmtId="0" fontId="24" fillId="28" borderId="18" applyNumberFormat="0" applyAlignment="0" applyProtection="0">
      <alignment vertical="center"/>
    </xf>
    <xf numFmtId="0" fontId="26" fillId="34" borderId="2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8" fillId="0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7" workbookViewId="0">
      <selection activeCell="I40" sqref="I40:J40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15.9083333333333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8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9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0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1"/>
      <c r="J7" s="92">
        <v>43849.19</v>
      </c>
      <c r="K7" s="90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3"/>
      <c r="J8" s="94" t="s">
        <v>13</v>
      </c>
      <c r="K8" s="95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pans="2:11">
      <c r="B11" s="76">
        <v>1</v>
      </c>
      <c r="C11" s="77"/>
      <c r="D11" s="78"/>
      <c r="E11" s="79" t="s">
        <v>21</v>
      </c>
      <c r="F11" s="78"/>
      <c r="G11" s="80"/>
      <c r="H11" s="80"/>
      <c r="I11" s="96"/>
      <c r="J11" s="97"/>
      <c r="K11" s="98"/>
    </row>
    <row r="12" spans="2:11">
      <c r="B12" s="76">
        <v>2</v>
      </c>
      <c r="C12" s="77"/>
      <c r="D12" s="78"/>
      <c r="E12" s="79" t="s">
        <v>21</v>
      </c>
      <c r="F12" s="78"/>
      <c r="G12" s="80"/>
      <c r="H12" s="80"/>
      <c r="I12" s="96"/>
      <c r="J12" s="97"/>
      <c r="K12" s="98"/>
    </row>
    <row r="13" spans="2:11">
      <c r="B13" s="76">
        <v>3</v>
      </c>
      <c r="C13" s="77"/>
      <c r="D13" s="78"/>
      <c r="E13" s="79" t="s">
        <v>21</v>
      </c>
      <c r="F13" s="78"/>
      <c r="G13" s="81"/>
      <c r="H13" s="80"/>
      <c r="I13" s="96"/>
      <c r="J13" s="97"/>
      <c r="K13" s="98"/>
    </row>
    <row r="14" spans="2:11">
      <c r="B14" s="76">
        <v>4</v>
      </c>
      <c r="C14" s="77"/>
      <c r="D14" s="78"/>
      <c r="E14" s="79" t="s">
        <v>21</v>
      </c>
      <c r="F14" s="78"/>
      <c r="G14" s="81"/>
      <c r="H14" s="80"/>
      <c r="I14" s="96"/>
      <c r="J14" s="97"/>
      <c r="K14" s="98"/>
    </row>
    <row r="15" spans="2:11">
      <c r="B15" s="76">
        <v>5</v>
      </c>
      <c r="C15" s="77"/>
      <c r="D15" s="78"/>
      <c r="E15" s="79" t="s">
        <v>22</v>
      </c>
      <c r="F15" s="78"/>
      <c r="G15" s="81"/>
      <c r="H15" s="80"/>
      <c r="I15" s="96"/>
      <c r="J15" s="97"/>
      <c r="K15" s="98"/>
    </row>
    <row r="16" spans="2:11">
      <c r="B16" s="76">
        <v>6</v>
      </c>
      <c r="C16" s="77"/>
      <c r="D16" s="78"/>
      <c r="E16" s="79" t="s">
        <v>22</v>
      </c>
      <c r="F16" s="78"/>
      <c r="G16" s="80"/>
      <c r="H16" s="80"/>
      <c r="I16" s="96"/>
      <c r="J16" s="97"/>
      <c r="K16" s="98"/>
    </row>
    <row r="17" spans="2:11">
      <c r="B17" s="76">
        <v>7</v>
      </c>
      <c r="C17" s="77"/>
      <c r="D17" s="78"/>
      <c r="E17" s="79" t="s">
        <v>22</v>
      </c>
      <c r="F17" s="78"/>
      <c r="G17" s="80"/>
      <c r="H17" s="80"/>
      <c r="I17" s="96"/>
      <c r="J17" s="97"/>
      <c r="K17" s="98"/>
    </row>
    <row r="18" spans="2:11">
      <c r="B18" s="76">
        <v>8</v>
      </c>
      <c r="C18" s="77"/>
      <c r="D18" s="78"/>
      <c r="E18" s="79" t="s">
        <v>22</v>
      </c>
      <c r="F18" s="78"/>
      <c r="G18" s="80"/>
      <c r="H18" s="80"/>
      <c r="I18" s="96"/>
      <c r="J18" s="97"/>
      <c r="K18" s="98"/>
    </row>
    <row r="19" spans="2:11">
      <c r="B19" s="76">
        <v>9</v>
      </c>
      <c r="C19" s="77"/>
      <c r="D19" s="78"/>
      <c r="E19" s="79" t="s">
        <v>22</v>
      </c>
      <c r="F19" s="78"/>
      <c r="G19" s="80"/>
      <c r="H19" s="80"/>
      <c r="I19" s="96"/>
      <c r="J19" s="97"/>
      <c r="K19" s="98"/>
    </row>
    <row r="20" spans="2:11">
      <c r="B20" s="76">
        <v>10</v>
      </c>
      <c r="C20" s="77"/>
      <c r="D20" s="78"/>
      <c r="E20" s="79" t="s">
        <v>22</v>
      </c>
      <c r="F20" s="78"/>
      <c r="G20" s="80"/>
      <c r="H20" s="80"/>
      <c r="I20" s="96"/>
      <c r="J20" s="97"/>
      <c r="K20" s="98"/>
    </row>
    <row r="21" spans="2:11">
      <c r="B21" s="76">
        <v>11</v>
      </c>
      <c r="C21" s="77"/>
      <c r="D21" s="82" t="s">
        <v>23</v>
      </c>
      <c r="E21" s="78" t="s">
        <v>24</v>
      </c>
      <c r="F21" s="78"/>
      <c r="G21" s="80"/>
      <c r="H21" s="80"/>
      <c r="I21" s="96"/>
      <c r="J21" s="97"/>
      <c r="K21" s="98"/>
    </row>
    <row r="22" ht="20.1" customHeight="1" spans="2:11">
      <c r="B22" s="73" t="s">
        <v>25</v>
      </c>
      <c r="C22" s="83"/>
      <c r="D22" s="83"/>
      <c r="E22" s="83"/>
      <c r="F22" s="74"/>
      <c r="G22" s="84">
        <f>SUM(G11:G18)</f>
        <v>0</v>
      </c>
      <c r="H22" s="84">
        <f>SUM(H11:H21)</f>
        <v>0</v>
      </c>
      <c r="I22" s="99">
        <f>SUM(I11:J21)</f>
        <v>0</v>
      </c>
      <c r="J22" s="100"/>
      <c r="K22" s="101"/>
    </row>
    <row r="23" ht="20.1" customHeight="1" spans="2:11">
      <c r="B23" s="70"/>
      <c r="C23" s="70"/>
      <c r="D23" s="70"/>
      <c r="E23" s="70"/>
      <c r="F23" s="70"/>
      <c r="G23" s="70"/>
      <c r="H23" s="70"/>
      <c r="I23" s="70"/>
      <c r="J23" s="102"/>
      <c r="K23" s="70"/>
    </row>
    <row r="24" ht="20.1" customHeight="1" spans="2:11">
      <c r="B24" s="75" t="s">
        <v>18</v>
      </c>
      <c r="C24" s="75"/>
      <c r="D24" s="75"/>
      <c r="E24" s="75"/>
      <c r="F24" s="75"/>
      <c r="G24" s="75" t="s">
        <v>26</v>
      </c>
      <c r="H24" s="75"/>
      <c r="I24" s="75"/>
      <c r="J24" s="75"/>
      <c r="K24" s="75" t="s">
        <v>27</v>
      </c>
    </row>
    <row r="25" ht="20.1" customHeight="1" spans="2:11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103">
        <f>SUM(B25:J25)</f>
        <v>0</v>
      </c>
    </row>
    <row r="26" ht="20.1" customHeight="1" spans="2:11"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ht="20.1" customHeight="1" spans="2:11">
      <c r="B27" s="70" t="s">
        <v>28</v>
      </c>
      <c r="C27" s="70"/>
      <c r="D27" s="70" t="s">
        <v>2</v>
      </c>
      <c r="E27" s="70"/>
      <c r="F27" s="70" t="s">
        <v>29</v>
      </c>
      <c r="G27" s="70" t="s">
        <v>30</v>
      </c>
      <c r="H27" s="70"/>
      <c r="I27" s="70"/>
      <c r="J27" s="70" t="s">
        <v>31</v>
      </c>
      <c r="K27" s="70"/>
    </row>
    <row r="29" ht="18" spans="1:11">
      <c r="A29" s="4" t="s">
        <v>32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8"/>
      <c r="C31" s="59"/>
      <c r="D31" s="60" t="s">
        <v>1</v>
      </c>
      <c r="E31" s="60"/>
      <c r="F31" s="61" t="str">
        <f>F5</f>
        <v>于畅</v>
      </c>
      <c r="G31" s="61"/>
      <c r="H31" s="60" t="s">
        <v>3</v>
      </c>
      <c r="I31" s="59"/>
      <c r="J31" s="61" t="str">
        <f>J5</f>
        <v>助理</v>
      </c>
      <c r="K31" s="89"/>
    </row>
    <row r="32" ht="20.1" customHeight="1" spans="2:11">
      <c r="B32" s="62"/>
      <c r="C32" s="63"/>
      <c r="D32" s="64" t="s">
        <v>5</v>
      </c>
      <c r="E32" s="64"/>
      <c r="F32" s="65" t="str">
        <f>F6</f>
        <v>上海</v>
      </c>
      <c r="G32" s="65"/>
      <c r="H32" s="64" t="s">
        <v>7</v>
      </c>
      <c r="I32" s="63"/>
      <c r="J32" s="65" t="str">
        <f>J6</f>
        <v>上海事业部</v>
      </c>
      <c r="K32" s="90"/>
    </row>
    <row r="33" ht="20.1" customHeight="1" spans="2:11">
      <c r="B33" s="62"/>
      <c r="C33" s="63"/>
      <c r="D33" s="64" t="s">
        <v>9</v>
      </c>
      <c r="E33" s="64"/>
      <c r="F33" s="65" t="str">
        <f>F7</f>
        <v>1.16-1.17</v>
      </c>
      <c r="G33" s="65"/>
      <c r="H33" s="64" t="s">
        <v>11</v>
      </c>
      <c r="I33" s="91"/>
      <c r="J33" s="92">
        <f>J7</f>
        <v>43849.19</v>
      </c>
      <c r="K33" s="90"/>
    </row>
    <row r="34" ht="20.1" customHeight="1" spans="2:11">
      <c r="B34" s="66"/>
      <c r="C34" s="67"/>
      <c r="D34" s="68"/>
      <c r="E34" s="68"/>
      <c r="F34" s="69"/>
      <c r="G34" s="69"/>
      <c r="H34" s="68" t="s">
        <v>12</v>
      </c>
      <c r="I34" s="93"/>
      <c r="J34" s="94" t="s">
        <v>13</v>
      </c>
      <c r="K34" s="95"/>
    </row>
    <row r="35" ht="20.1" customHeight="1"/>
    <row r="36" ht="20.1" customHeight="1" spans="2:11">
      <c r="B36" s="78"/>
      <c r="C36" s="78"/>
      <c r="D36" s="86" t="s">
        <v>33</v>
      </c>
      <c r="E36" s="78" t="s">
        <v>34</v>
      </c>
      <c r="F36" s="78"/>
      <c r="G36" s="80" t="s">
        <v>35</v>
      </c>
      <c r="H36" s="80" t="s">
        <v>36</v>
      </c>
      <c r="I36" s="80" t="s">
        <v>25</v>
      </c>
      <c r="J36" s="80"/>
      <c r="K36" s="104" t="s">
        <v>20</v>
      </c>
    </row>
    <row r="37" spans="2:11">
      <c r="B37" s="78">
        <v>1</v>
      </c>
      <c r="C37" s="78"/>
      <c r="D37" s="86" t="s">
        <v>6</v>
      </c>
      <c r="E37" s="78" t="s">
        <v>10</v>
      </c>
      <c r="F37" s="78"/>
      <c r="G37" s="80">
        <v>100</v>
      </c>
      <c r="H37" s="80">
        <v>2</v>
      </c>
      <c r="I37" s="96">
        <f>G37*H37</f>
        <v>200</v>
      </c>
      <c r="J37" s="97"/>
      <c r="K37" s="104"/>
    </row>
    <row r="38" ht="20.1" customHeight="1" spans="2:11">
      <c r="B38" s="78">
        <v>2</v>
      </c>
      <c r="C38" s="78"/>
      <c r="D38" s="86"/>
      <c r="E38" s="78"/>
      <c r="F38" s="78"/>
      <c r="G38" s="80"/>
      <c r="H38" s="80"/>
      <c r="I38" s="96"/>
      <c r="J38" s="97"/>
      <c r="K38" s="104"/>
    </row>
    <row r="39" ht="20.1" customHeight="1" spans="2:11">
      <c r="B39" s="78">
        <v>3</v>
      </c>
      <c r="C39" s="78"/>
      <c r="D39" s="87"/>
      <c r="E39" s="78"/>
      <c r="F39" s="78"/>
      <c r="G39" s="80"/>
      <c r="H39" s="80"/>
      <c r="I39" s="96"/>
      <c r="J39" s="97"/>
      <c r="K39" s="98"/>
    </row>
    <row r="40" ht="20.1" customHeight="1" spans="2:11">
      <c r="B40" s="73" t="s">
        <v>25</v>
      </c>
      <c r="C40" s="83"/>
      <c r="D40" s="83"/>
      <c r="E40" s="83"/>
      <c r="F40" s="74"/>
      <c r="G40" s="84"/>
      <c r="H40" s="84"/>
      <c r="I40" s="99">
        <f>SUM(I37:J39)</f>
        <v>200</v>
      </c>
      <c r="J40" s="100"/>
      <c r="K40" s="101"/>
    </row>
    <row r="41" ht="20.1" customHeight="1" spans="2:11">
      <c r="B41" s="70" t="s">
        <v>28</v>
      </c>
      <c r="C41" s="70"/>
      <c r="D41" s="70" t="s">
        <v>2</v>
      </c>
      <c r="E41" s="70"/>
      <c r="F41" s="70" t="s">
        <v>29</v>
      </c>
      <c r="G41" s="70" t="s">
        <v>30</v>
      </c>
      <c r="H41" s="70"/>
      <c r="I41" s="70"/>
      <c r="J41" s="70" t="s">
        <v>31</v>
      </c>
      <c r="K41" s="70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I18:J18"/>
    <mergeCell ref="B19:C19"/>
    <mergeCell ref="E19:F19"/>
    <mergeCell ref="B20:C20"/>
    <mergeCell ref="E20:F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20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34" workbookViewId="0">
      <selection activeCell="C27" sqref="C27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37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38</v>
      </c>
      <c r="I4" s="5"/>
      <c r="J4" s="5" t="s">
        <v>39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40</v>
      </c>
      <c r="C6" s="9" t="s">
        <v>41</v>
      </c>
      <c r="D6" s="9"/>
      <c r="E6" s="9"/>
      <c r="F6" s="10" t="s">
        <v>42</v>
      </c>
      <c r="G6" s="10"/>
      <c r="H6" s="10"/>
      <c r="I6" s="10"/>
      <c r="J6" s="8" t="s">
        <v>43</v>
      </c>
    </row>
    <row r="7" customHeight="1" spans="1:10">
      <c r="A7" s="7"/>
      <c r="B7" s="8"/>
      <c r="C7" s="11" t="s">
        <v>44</v>
      </c>
      <c r="D7" s="12" t="s">
        <v>45</v>
      </c>
      <c r="E7" s="9" t="s">
        <v>46</v>
      </c>
      <c r="F7" s="10" t="s">
        <v>47</v>
      </c>
      <c r="G7" s="10" t="s">
        <v>48</v>
      </c>
      <c r="H7" s="10" t="s">
        <v>49</v>
      </c>
      <c r="I7" s="10" t="s">
        <v>50</v>
      </c>
      <c r="J7" s="8"/>
    </row>
    <row r="8" customHeight="1" spans="1:10">
      <c r="A8" s="13">
        <v>1</v>
      </c>
      <c r="B8" s="14" t="s">
        <v>51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54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57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58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59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60</v>
      </c>
      <c r="C24" s="15">
        <v>50000</v>
      </c>
      <c r="D24" s="13">
        <v>1</v>
      </c>
      <c r="E24" s="16">
        <f>C24*D24</f>
        <v>50000</v>
      </c>
      <c r="F24" s="15">
        <v>0</v>
      </c>
      <c r="G24" s="15">
        <v>0</v>
      </c>
      <c r="H24" s="15">
        <f>F24+G24</f>
        <v>0</v>
      </c>
      <c r="I24" s="39"/>
      <c r="J24" s="44" t="s">
        <v>61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62</v>
      </c>
      <c r="C26" s="19">
        <f>C24</f>
        <v>50000</v>
      </c>
      <c r="D26" s="20">
        <f>D24</f>
        <v>1</v>
      </c>
      <c r="E26" s="20">
        <f>E24</f>
        <v>50000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63</v>
      </c>
      <c r="C27" s="15">
        <v>10000</v>
      </c>
      <c r="D27" s="13">
        <v>1</v>
      </c>
      <c r="E27" s="16">
        <f>C27</f>
        <v>10000</v>
      </c>
      <c r="F27" s="15">
        <v>0</v>
      </c>
      <c r="G27" s="15">
        <v>0</v>
      </c>
      <c r="H27" s="15">
        <f>F27+G27</f>
        <v>0</v>
      </c>
      <c r="I27" s="39"/>
      <c r="J27" s="47" t="s">
        <v>64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65</v>
      </c>
      <c r="C29" s="19">
        <f>SUM(C27:C28)</f>
        <v>10000</v>
      </c>
      <c r="D29" s="20">
        <f t="shared" ref="D29" si="6">SUM(D27)</f>
        <v>1</v>
      </c>
      <c r="E29" s="20">
        <f>E27+E28</f>
        <v>10000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2"/>
      <c r="J29" s="49"/>
    </row>
    <row r="30" customHeight="1" spans="1:10">
      <c r="A30" s="13">
        <v>6</v>
      </c>
      <c r="B30" s="14" t="s">
        <v>66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67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68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69</v>
      </c>
      <c r="C35" s="15">
        <v>8000</v>
      </c>
      <c r="D35" s="13">
        <v>1</v>
      </c>
      <c r="E35" s="16">
        <f>C35*D35</f>
        <v>8000</v>
      </c>
      <c r="F35" s="15">
        <v>0</v>
      </c>
      <c r="G35" s="15">
        <v>0</v>
      </c>
      <c r="H35" s="15">
        <f t="shared" si="7"/>
        <v>0</v>
      </c>
      <c r="I35" s="39" t="s">
        <v>70</v>
      </c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71</v>
      </c>
      <c r="C39" s="19">
        <f>SUM(C35)</f>
        <v>8000</v>
      </c>
      <c r="D39" s="20">
        <f t="shared" ref="D39:E39" si="10">SUM(D35)</f>
        <v>1</v>
      </c>
      <c r="E39" s="20">
        <f t="shared" si="10"/>
        <v>8000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72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73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74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75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76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77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78</v>
      </c>
      <c r="C47" s="15">
        <v>15000</v>
      </c>
      <c r="D47" s="13">
        <v>1</v>
      </c>
      <c r="E47" s="16">
        <f>C47*D47</f>
        <v>15000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79</v>
      </c>
      <c r="C48" s="19">
        <f>C47</f>
        <v>15000</v>
      </c>
      <c r="D48" s="20">
        <f>D47</f>
        <v>1</v>
      </c>
      <c r="E48" s="20">
        <f>E47</f>
        <v>15000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25</v>
      </c>
      <c r="C49" s="19">
        <v>0</v>
      </c>
      <c r="D49" s="20">
        <f>SUM(D48,D46,D42,D39,D34,D29,D26,D23,D16,D13)</f>
        <v>4</v>
      </c>
      <c r="E49" s="20">
        <f>E48+E29+E26+E39</f>
        <v>83000</v>
      </c>
      <c r="F49" s="19">
        <f>SUM(F48,F46,F42,F39,F34,F29,F26,F23,F16,F13)</f>
        <v>0</v>
      </c>
      <c r="G49" s="19">
        <f>SUM(G48,G46,G42,G39,G34,G29,G26,G23,G16,G13)</f>
        <v>0</v>
      </c>
      <c r="H49" s="19">
        <f>H13+H23+H16+H26+H29+H34+H39+H42+H46+H48</f>
        <v>0</v>
      </c>
      <c r="I49" s="42"/>
      <c r="J49" s="53"/>
    </row>
    <row r="53" customHeight="1" spans="1:9">
      <c r="A53" s="30" t="s">
        <v>80</v>
      </c>
      <c r="B53" s="31"/>
      <c r="C53" s="32" t="s">
        <v>81</v>
      </c>
      <c r="D53" s="32"/>
      <c r="E53" s="32" t="s">
        <v>82</v>
      </c>
      <c r="F53" s="32"/>
      <c r="G53" s="32" t="s">
        <v>83</v>
      </c>
      <c r="H53" s="32"/>
      <c r="I53" s="54" t="s">
        <v>84</v>
      </c>
    </row>
    <row r="54" customHeight="1" spans="1:9">
      <c r="A54" s="33">
        <f>E49</f>
        <v>83000</v>
      </c>
      <c r="B54" s="34"/>
      <c r="C54" s="34">
        <f>H49</f>
        <v>0</v>
      </c>
      <c r="D54" s="34"/>
      <c r="E54" s="34">
        <f>F49</f>
        <v>0</v>
      </c>
      <c r="F54" s="34"/>
      <c r="G54" s="34">
        <f>G49</f>
        <v>0</v>
      </c>
      <c r="H54" s="34"/>
      <c r="I54" s="55">
        <f>A54-C54</f>
        <v>83000</v>
      </c>
    </row>
    <row r="56" customHeight="1" spans="1:9">
      <c r="A56" s="35" t="s">
        <v>85</v>
      </c>
      <c r="B56" s="36" t="s">
        <v>2</v>
      </c>
      <c r="C56" s="37" t="s">
        <v>29</v>
      </c>
      <c r="D56" s="35"/>
      <c r="E56" s="35" t="s">
        <v>86</v>
      </c>
      <c r="F56" s="35"/>
      <c r="G56" s="35" t="s">
        <v>31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2017-11-07T06:55:00Z</cp:lastPrinted>
  <dcterms:modified xsi:type="dcterms:W3CDTF">2020-01-19T03:11:26Z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