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mc:AlternateContent xmlns:mc="http://schemas.openxmlformats.org/markup-compatibility/2006">
    <mc:Choice Requires="x15">
      <x15ac:absPath xmlns:x15ac="http://schemas.microsoft.com/office/spreadsheetml/2010/11/ac" url="C:\Users\86134\Desktop\别克七区Q3区域会（潍坊）\贵阳团建\"/>
    </mc:Choice>
  </mc:AlternateContent>
  <xr:revisionPtr revIDLastSave="0" documentId="13_ncr:1_{7CF49626-0B72-4C04-8D9E-8BDD4065066A}" xr6:coauthVersionLast="47" xr6:coauthVersionMax="47" xr10:uidLastSave="{00000000-0000-0000-0000-000000000000}"/>
  <bookViews>
    <workbookView xWindow="-108" yWindow="-108" windowWidth="23256" windowHeight="12576" activeTab="1" xr2:uid="{00000000-000D-0000-FFFF-FFFF00000000}"/>
  </bookViews>
  <sheets>
    <sheet name="报价" sheetId="2" r:id="rId1"/>
    <sheet name="结算" sheetId="3" r:id="rId2"/>
  </sheets>
  <calcPr calcId="191029"/>
</workbook>
</file>

<file path=xl/calcChain.xml><?xml version="1.0" encoding="utf-8"?>
<calcChain xmlns="http://schemas.openxmlformats.org/spreadsheetml/2006/main">
  <c r="K13" i="3" l="1"/>
  <c r="K14" i="3"/>
  <c r="K25" i="3"/>
  <c r="K26" i="3"/>
  <c r="K29" i="3"/>
  <c r="K15" i="3"/>
  <c r="K16" i="3"/>
  <c r="K17" i="3"/>
  <c r="K18" i="3"/>
  <c r="K19" i="3"/>
  <c r="K20" i="3"/>
  <c r="K21" i="3"/>
  <c r="K22" i="3"/>
  <c r="K23" i="3"/>
  <c r="K24" i="3"/>
  <c r="K27" i="3"/>
  <c r="K28" i="3"/>
  <c r="K11" i="3"/>
  <c r="K12" i="3"/>
  <c r="K30" i="3"/>
  <c r="K31" i="3"/>
  <c r="K32" i="3"/>
  <c r="K10" i="3"/>
  <c r="K14" i="2"/>
  <c r="K15" i="2"/>
  <c r="K16" i="2"/>
  <c r="K13" i="2"/>
  <c r="K19" i="2"/>
  <c r="K20" i="2"/>
  <c r="K21" i="2"/>
  <c r="K22" i="2"/>
  <c r="K23" i="2"/>
  <c r="K24" i="2"/>
  <c r="K25" i="2"/>
  <c r="K26" i="2"/>
  <c r="K31" i="2"/>
  <c r="K32" i="2"/>
  <c r="K27" i="2"/>
  <c r="K28" i="2"/>
  <c r="K17" i="2"/>
  <c r="K11" i="2"/>
  <c r="K12" i="2"/>
  <c r="K10" i="2"/>
  <c r="K29" i="2"/>
  <c r="K30" i="2"/>
  <c r="K33" i="2"/>
  <c r="K34" i="2"/>
  <c r="K35" i="2"/>
  <c r="K36" i="2"/>
</calcChain>
</file>

<file path=xl/sharedStrings.xml><?xml version="1.0" encoding="utf-8"?>
<sst xmlns="http://schemas.openxmlformats.org/spreadsheetml/2006/main" count="281" uniqueCount="113">
  <si>
    <t>客户单位</t>
  </si>
  <si>
    <t>接待单位</t>
  </si>
  <si>
    <t>联系人</t>
  </si>
  <si>
    <t>联系方式</t>
  </si>
  <si>
    <t>邮箱地址</t>
  </si>
  <si>
    <t>团队人数</t>
  </si>
  <si>
    <t>团号</t>
  </si>
  <si>
    <t>询价日期</t>
  </si>
  <si>
    <t>目的地</t>
  </si>
  <si>
    <t>贵阳</t>
  </si>
  <si>
    <t>结算时间</t>
  </si>
  <si>
    <t>项目日期：</t>
  </si>
  <si>
    <t>入住酒店</t>
  </si>
  <si>
    <t>贵阳/铜仁/遵义</t>
  </si>
  <si>
    <t>序号</t>
  </si>
  <si>
    <t>项目</t>
  </si>
  <si>
    <t>项目描述</t>
  </si>
  <si>
    <t>具体详情</t>
  </si>
  <si>
    <t>数量</t>
  </si>
  <si>
    <t>单位</t>
  </si>
  <si>
    <t>单价</t>
  </si>
  <si>
    <t>总价</t>
  </si>
  <si>
    <t>备注</t>
  </si>
  <si>
    <t>A</t>
  </si>
  <si>
    <t>酒店</t>
  </si>
  <si>
    <t>房间</t>
  </si>
  <si>
    <t>天</t>
  </si>
  <si>
    <t>小计</t>
  </si>
  <si>
    <t>比例</t>
  </si>
  <si>
    <t>B</t>
  </si>
  <si>
    <t>交通</t>
  </si>
  <si>
    <t>全程</t>
  </si>
  <si>
    <t>辆</t>
  </si>
  <si>
    <t>次</t>
  </si>
  <si>
    <t>C</t>
  </si>
  <si>
    <t>用餐</t>
  </si>
  <si>
    <t>D</t>
  </si>
  <si>
    <t>文化旅游</t>
  </si>
  <si>
    <t>黄果树</t>
  </si>
  <si>
    <t>人</t>
  </si>
  <si>
    <t>2选1</t>
  </si>
  <si>
    <t>黄果树VIP
(门票+扶梯票）</t>
  </si>
  <si>
    <t>E</t>
  </si>
  <si>
    <t>活动建设</t>
  </si>
  <si>
    <t>矿泉水</t>
  </si>
  <si>
    <t>团</t>
  </si>
  <si>
    <t>F</t>
  </si>
  <si>
    <t>大交通</t>
  </si>
  <si>
    <t>飞机</t>
  </si>
  <si>
    <t>济南--贵阳</t>
  </si>
  <si>
    <t xml:space="preserve">              小计</t>
  </si>
  <si>
    <t>地接</t>
  </si>
  <si>
    <t>导游</t>
  </si>
  <si>
    <t>全程导游服务</t>
  </si>
  <si>
    <t>合计</t>
  </si>
  <si>
    <t>I</t>
  </si>
  <si>
    <t>增值税普通发票</t>
  </si>
  <si>
    <t>J</t>
  </si>
  <si>
    <t>总计</t>
  </si>
  <si>
    <t>报价说明：</t>
  </si>
  <si>
    <t>1、此报价以该出行日期和报价中所列人数测算，如人数、出行日期、服务内容发生变化需重新核价。</t>
  </si>
  <si>
    <t>2、机票：目前尚未实际申请，价格和座位状况以最终申请及批复为准。</t>
  </si>
  <si>
    <t>3、酒店：目前尚未实际预留，最终确认前须通知另行核实资源状况和价格。</t>
  </si>
  <si>
    <t>4、地接：此团地接资源尚未进行预订，最终确认前须通知另行核实资源状况和价格。</t>
  </si>
  <si>
    <t>5、本报价不含报价单所列项目以外的费用及报价单中标注自理或仅供参考的项目。</t>
  </si>
  <si>
    <t xml:space="preserve">6、报价汇率如遇人民币兑外币汇率变动超过2%，则我方保留更改报价的权利。 </t>
  </si>
  <si>
    <t>7、如遇到当地大型活动、比赛、展会等，需额外支付差价，具体金额按订团为准。</t>
  </si>
  <si>
    <t>8、如特殊特色餐食，需导游或领队陪同用餐，要额外支付导游或领队餐费。</t>
  </si>
  <si>
    <t>9、报价有效期一般为报价后一周以内，如遇旺季或特殊时期，有效期另议。</t>
  </si>
  <si>
    <t>贵阳TB</t>
    <phoneticPr fontId="24" type="noConversion"/>
  </si>
  <si>
    <t>康辉集团北京国际会议展览有限公司</t>
    <phoneticPr fontId="24" type="noConversion"/>
  </si>
  <si>
    <t>考斯特</t>
    <phoneticPr fontId="24" type="noConversion"/>
  </si>
  <si>
    <t>19座</t>
    <phoneticPr fontId="24" type="noConversion"/>
  </si>
  <si>
    <t>预估</t>
    <phoneticPr fontId="24" type="noConversion"/>
  </si>
  <si>
    <t>G</t>
    <phoneticPr fontId="24" type="noConversion"/>
  </si>
  <si>
    <t>黄果树门票 
（含观光车票+扶梯票+保险）</t>
    <phoneticPr fontId="24" type="noConversion"/>
  </si>
  <si>
    <t>人</t>
    <phoneticPr fontId="24" type="noConversion"/>
  </si>
  <si>
    <t>贵阳中天凯悦</t>
    <phoneticPr fontId="24" type="noConversion"/>
  </si>
  <si>
    <t>自付</t>
    <phoneticPr fontId="24" type="noConversion"/>
  </si>
  <si>
    <t>备品</t>
    <phoneticPr fontId="24" type="noConversion"/>
  </si>
  <si>
    <t>服务费</t>
    <phoneticPr fontId="24" type="noConversion"/>
  </si>
  <si>
    <t>西江千户苗寨</t>
    <phoneticPr fontId="24" type="noConversion"/>
  </si>
  <si>
    <t>门票+环保车</t>
    <phoneticPr fontId="24" type="noConversion"/>
  </si>
  <si>
    <t>梵净山</t>
    <phoneticPr fontId="24" type="noConversion"/>
  </si>
  <si>
    <t>含环保车、上下缆车，不能保证能抢到票</t>
    <phoneticPr fontId="24" type="noConversion"/>
  </si>
  <si>
    <t>门票需要抢，概率70%</t>
    <phoneticPr fontId="24" type="noConversion"/>
  </si>
  <si>
    <t>大</t>
    <phoneticPr fontId="24" type="noConversion"/>
  </si>
  <si>
    <t>天河潭景区</t>
    <phoneticPr fontId="24" type="noConversion"/>
  </si>
  <si>
    <t>含环保车、水洞游船</t>
    <phoneticPr fontId="24" type="noConversion"/>
  </si>
  <si>
    <t>青岩古镇</t>
    <phoneticPr fontId="24" type="noConversion"/>
  </si>
  <si>
    <t>含环保车、景区所有小景点</t>
    <phoneticPr fontId="24" type="noConversion"/>
  </si>
  <si>
    <t>含弘福寺，不含往返缆车40元/人，不建议座</t>
    <phoneticPr fontId="24" type="noConversion"/>
  </si>
  <si>
    <t>黔灵公园</t>
    <phoneticPr fontId="24" type="noConversion"/>
  </si>
  <si>
    <t>桃源河漂流</t>
    <phoneticPr fontId="24" type="noConversion"/>
  </si>
  <si>
    <t>桃源河</t>
    <phoneticPr fontId="24" type="noConversion"/>
  </si>
  <si>
    <t>午餐</t>
    <phoneticPr fontId="24" type="noConversion"/>
  </si>
  <si>
    <t>1日-3日12人</t>
    <phoneticPr fontId="24" type="noConversion"/>
  </si>
  <si>
    <t>晚餐</t>
    <phoneticPr fontId="24" type="noConversion"/>
  </si>
  <si>
    <t>4-6日9人</t>
    <phoneticPr fontId="24" type="noConversion"/>
  </si>
  <si>
    <t>项目名称：贵阳周边 六天五晚</t>
    <phoneticPr fontId="24" type="noConversion"/>
  </si>
  <si>
    <t>2023/7/1-6</t>
    <phoneticPr fontId="24" type="noConversion"/>
  </si>
  <si>
    <t>水果</t>
    <phoneticPr fontId="24" type="noConversion"/>
  </si>
  <si>
    <t>食品</t>
    <phoneticPr fontId="24" type="noConversion"/>
  </si>
  <si>
    <t>仁怀国酒文化城</t>
    <phoneticPr fontId="24" type="noConversion"/>
  </si>
  <si>
    <t>门票手续费（票已退，手续费不退）</t>
    <phoneticPr fontId="24" type="noConversion"/>
  </si>
  <si>
    <t>黄果树门票 
（含观光车票+扶梯票）</t>
    <phoneticPr fontId="24" type="noConversion"/>
  </si>
  <si>
    <t>仁怀国酒文化城门票</t>
    <phoneticPr fontId="24" type="noConversion"/>
  </si>
  <si>
    <t>保险</t>
    <phoneticPr fontId="24" type="noConversion"/>
  </si>
  <si>
    <t>意外险</t>
    <phoneticPr fontId="24" type="noConversion"/>
  </si>
  <si>
    <t>项目名称：贵阳周边 7月1日-3日</t>
    <phoneticPr fontId="24" type="noConversion"/>
  </si>
  <si>
    <t>2023/7/1-3</t>
    <phoneticPr fontId="24" type="noConversion"/>
  </si>
  <si>
    <t>含税6%</t>
    <phoneticPr fontId="24" type="noConversion"/>
  </si>
  <si>
    <t>7月1日-3日 26780.6+1634+643=29057.6</t>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</si>
</sst>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34">
    <font>
      <sz val="11"/>
      <color theme="1"/>
      <name val="宋体"/>
      <charset val="134"/>
      <scheme val="minor"/>
    </font>
    <font>
      <sz val="12"/>
      <name val="宋体"/>
      <family val="3"/>
      <charset val="134"/>
    </font>
    <font>
      <sz val="10"/>
      <name val="宋体"/>
      <family val="3"/>
      <charset val="134"/>
    </font>
    <font>
      <sz val="10"/>
      <color rgb="FF000000"/>
      <name val="宋体"/>
      <family val="3"/>
      <charset val="134"/>
    </font>
    <font>
      <b/>
      <sz val="10"/>
      <color rgb="FF000000"/>
      <name val="微软雅黑"/>
      <family val="2"/>
      <charset val="134"/>
    </font>
    <font>
      <b/>
      <sz val="10"/>
      <color indexed="8"/>
      <name val="微软雅黑"/>
      <family val="2"/>
      <charset val="134"/>
    </font>
    <font>
      <b/>
      <sz val="10"/>
      <color theme="1"/>
      <name val="微软雅黑"/>
      <family val="2"/>
      <charset val="134"/>
    </font>
    <font>
      <sz val="9"/>
      <name val="宋体"/>
      <family val="3"/>
      <charset val="134"/>
    </font>
    <font>
      <b/>
      <sz val="9"/>
      <color rgb="FF000000"/>
      <name val="宋体"/>
      <family val="3"/>
      <charset val="134"/>
    </font>
    <font>
      <b/>
      <sz val="9"/>
      <name val="微软雅黑"/>
      <family val="2"/>
      <charset val="134"/>
    </font>
    <font>
      <b/>
      <sz val="10"/>
      <name val="微软雅黑"/>
      <family val="2"/>
      <charset val="134"/>
    </font>
    <font>
      <b/>
      <sz val="11"/>
      <color rgb="FF000000"/>
      <name val="微软雅黑 Light"/>
      <family val="2"/>
      <charset val="134"/>
    </font>
    <font>
      <b/>
      <sz val="10"/>
      <color rgb="FF000000"/>
      <name val="微软雅黑 Light"/>
      <family val="2"/>
      <charset val="134"/>
    </font>
    <font>
      <sz val="9"/>
      <name val="微软雅黑"/>
      <family val="2"/>
      <charset val="134"/>
    </font>
    <font>
      <sz val="10"/>
      <name val="微软雅黑"/>
      <family val="2"/>
      <charset val="134"/>
    </font>
    <font>
      <sz val="10"/>
      <color rgb="FF000000"/>
      <name val="微软雅黑 Light"/>
      <family val="2"/>
      <charset val="134"/>
    </font>
    <font>
      <sz val="10"/>
      <color rgb="FF000000"/>
      <name val="微软雅黑"/>
      <family val="2"/>
      <charset val="134"/>
    </font>
    <font>
      <b/>
      <sz val="9"/>
      <color rgb="FF000000"/>
      <name val="微软雅黑"/>
      <family val="2"/>
      <charset val="134"/>
    </font>
    <font>
      <sz val="10"/>
      <color theme="1"/>
      <name val="微软雅黑"/>
      <family val="2"/>
      <charset val="134"/>
    </font>
    <font>
      <b/>
      <sz val="11"/>
      <color rgb="FF000000"/>
      <name val="Gungsuh"/>
      <family val="1"/>
    </font>
    <font>
      <sz val="10"/>
      <color rgb="FFFF0000"/>
      <name val="微软雅黑"/>
      <family val="2"/>
      <charset val="134"/>
    </font>
    <font>
      <sz val="10"/>
      <color indexed="8"/>
      <name val="微软雅黑"/>
      <family val="2"/>
      <charset val="134"/>
    </font>
    <font>
      <sz val="11"/>
      <color rgb="FF800080"/>
      <name val="宋体"/>
      <family val="3"/>
      <charset val="134"/>
      <scheme val="minor"/>
    </font>
    <font>
      <u/>
      <sz val="11"/>
      <color rgb="FF0000FF"/>
      <name val="宋体"/>
      <family val="3"/>
      <charset val="134"/>
      <scheme val="minor"/>
    </font>
    <font>
      <sz val="9"/>
      <name val="宋体"/>
      <family val="3"/>
      <charset val="134"/>
      <scheme val="minor"/>
    </font>
    <font>
      <b/>
      <sz val="28"/>
      <color rgb="FF000000"/>
      <name val="宋体"/>
      <family val="3"/>
      <charset val="134"/>
    </font>
    <font>
      <b/>
      <sz val="10"/>
      <color indexed="8"/>
      <name val="微软雅黑"/>
      <family val="2"/>
      <charset val="134"/>
    </font>
    <font>
      <sz val="10"/>
      <color rgb="FF000000"/>
      <name val="微软雅黑 Light"/>
      <family val="2"/>
      <charset val="134"/>
    </font>
    <font>
      <sz val="9"/>
      <name val="微软雅黑"/>
      <family val="2"/>
      <charset val="134"/>
    </font>
    <font>
      <sz val="10"/>
      <name val="微软雅黑"/>
      <family val="2"/>
      <charset val="134"/>
    </font>
    <font>
      <sz val="10"/>
      <color rgb="FF000000"/>
      <name val="微软雅黑"/>
      <family val="2"/>
      <charset val="134"/>
    </font>
    <font>
      <sz val="11"/>
      <color theme="1"/>
      <name val="宋体"/>
      <family val="3"/>
      <charset val="134"/>
      <scheme val="minor"/>
    </font>
    <font>
      <b/>
      <sz val="10"/>
      <name val="微软雅黑"/>
      <family val="2"/>
      <charset val="134"/>
    </font>
    <font>
      <b/>
      <sz val="10"/>
      <color rgb="FF000000"/>
      <name val="微软雅黑"/>
      <family val="2"/>
      <charset val="134"/>
    </font>
  </fonts>
  <fills count="10">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59999389629810485"/>
        <bgColor indexed="64"/>
      </patternFill>
    </fill>
    <fill>
      <patternFill patternType="solid">
        <fgColor indexed="29"/>
        <bgColor indexed="64"/>
      </patternFill>
    </fill>
    <fill>
      <patternFill patternType="solid">
        <fgColor rgb="FFFF0000"/>
        <bgColor indexed="64"/>
      </patternFill>
    </fill>
    <fill>
      <patternFill patternType="solid">
        <fgColor theme="8" tint="0.59999389629810485"/>
        <bgColor indexed="64"/>
      </patternFill>
    </fill>
  </fills>
  <borders count="12">
    <border>
      <left/>
      <right/>
      <top/>
      <bottom/>
      <diagonal/>
    </border>
    <border>
      <left style="thin">
        <color rgb="FF000000"/>
      </left>
      <right/>
      <top style="thin">
        <color indexed="8"/>
      </top>
      <bottom/>
      <diagonal/>
    </border>
    <border>
      <left/>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indexed="8"/>
      </right>
      <top style="thin">
        <color indexed="8"/>
      </top>
      <bottom/>
      <diagonal/>
    </border>
    <border>
      <left/>
      <right style="thin">
        <color auto="1"/>
      </right>
      <top style="thin">
        <color auto="1"/>
      </top>
      <bottom/>
      <diagonal/>
    </border>
    <border>
      <left style="thin">
        <color auto="1"/>
      </left>
      <right style="thin">
        <color auto="1"/>
      </right>
      <top/>
      <bottom style="thin">
        <color auto="1"/>
      </bottom>
      <diagonal/>
    </border>
  </borders>
  <cellStyleXfs count="4">
    <xf numFmtId="0" fontId="0" fillId="0" borderId="0">
      <alignment vertical="center"/>
    </xf>
    <xf numFmtId="0" fontId="23" fillId="0" borderId="0" applyNumberFormat="0" applyFill="0" applyBorder="0" applyAlignment="0" applyProtection="0">
      <alignment vertical="center"/>
    </xf>
    <xf numFmtId="0" fontId="1" fillId="0" borderId="0">
      <alignment vertical="center"/>
    </xf>
    <xf numFmtId="9" fontId="31" fillId="0" borderId="0" applyFont="0" applyFill="0" applyBorder="0" applyAlignment="0" applyProtection="0">
      <alignment vertical="center"/>
    </xf>
  </cellStyleXfs>
  <cellXfs count="136">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0" borderId="0" xfId="0" applyFont="1" applyAlignment="1">
      <alignment vertical="center" wrapText="1"/>
    </xf>
    <xf numFmtId="0" fontId="5" fillId="2" borderId="3" xfId="2" applyFont="1" applyFill="1" applyBorder="1" applyAlignment="1">
      <alignment horizontal="left" vertical="center" wrapText="1"/>
    </xf>
    <xf numFmtId="0" fontId="6" fillId="2" borderId="3" xfId="2" applyFont="1" applyFill="1" applyBorder="1" applyAlignment="1">
      <alignment vertical="center" wrapText="1"/>
    </xf>
    <xf numFmtId="0" fontId="5" fillId="0" borderId="3" xfId="2" applyFont="1" applyBorder="1" applyAlignment="1">
      <alignment horizontal="left" vertical="center" wrapText="1"/>
    </xf>
    <xf numFmtId="0" fontId="6" fillId="2" borderId="3" xfId="2" applyFont="1" applyFill="1" applyBorder="1" applyAlignment="1">
      <alignment horizontal="left" vertical="center" wrapText="1"/>
    </xf>
    <xf numFmtId="0" fontId="5" fillId="0" borderId="6" xfId="2" applyFont="1" applyBorder="1" applyAlignment="1">
      <alignment horizontal="left" vertical="center" wrapText="1"/>
    </xf>
    <xf numFmtId="0" fontId="6" fillId="2" borderId="4" xfId="2" applyFont="1" applyFill="1" applyBorder="1" applyAlignment="1">
      <alignment horizontal="left" vertical="center" wrapText="1"/>
    </xf>
    <xf numFmtId="0" fontId="7" fillId="0" borderId="0" xfId="0" applyFont="1">
      <alignment vertical="center"/>
    </xf>
    <xf numFmtId="0" fontId="8" fillId="3" borderId="3" xfId="0" applyFont="1" applyFill="1" applyBorder="1" applyAlignment="1">
      <alignment horizontal="center" vertical="center"/>
    </xf>
    <xf numFmtId="0" fontId="9" fillId="3" borderId="3" xfId="2" applyFont="1" applyFill="1" applyBorder="1" applyAlignment="1">
      <alignment horizontal="center" vertical="center" wrapText="1"/>
    </xf>
    <xf numFmtId="0" fontId="10" fillId="3" borderId="3" xfId="2" applyFont="1" applyFill="1" applyBorder="1" applyAlignment="1">
      <alignment horizontal="center" vertical="center" wrapText="1"/>
    </xf>
    <xf numFmtId="0" fontId="14" fillId="4" borderId="3" xfId="2" applyFont="1" applyFill="1" applyBorder="1" applyAlignment="1" applyProtection="1">
      <alignment horizontal="center" vertical="center" wrapText="1"/>
      <protection locked="0"/>
    </xf>
    <xf numFmtId="0" fontId="14" fillId="5" borderId="3" xfId="2" applyFont="1" applyFill="1" applyBorder="1" applyAlignment="1" applyProtection="1">
      <alignment horizontal="center" vertical="center" wrapText="1"/>
      <protection locked="0"/>
    </xf>
    <xf numFmtId="0" fontId="11" fillId="4" borderId="8" xfId="0" applyFont="1" applyFill="1" applyBorder="1" applyAlignment="1" applyProtection="1">
      <alignment horizontal="center" vertical="center"/>
      <protection locked="0"/>
    </xf>
    <xf numFmtId="0" fontId="12" fillId="4" borderId="8" xfId="0" applyFont="1" applyFill="1" applyBorder="1" applyAlignment="1" applyProtection="1">
      <alignment horizontal="center" vertical="center" wrapText="1"/>
      <protection locked="0"/>
    </xf>
    <xf numFmtId="0" fontId="16" fillId="4" borderId="3" xfId="0" applyFont="1" applyFill="1" applyBorder="1" applyAlignment="1" applyProtection="1">
      <alignment horizontal="center" vertical="center"/>
      <protection locked="0"/>
    </xf>
    <xf numFmtId="0" fontId="13" fillId="0" borderId="3" xfId="2" applyFont="1" applyBorder="1" applyAlignment="1">
      <alignment horizontal="center" vertical="center" wrapText="1"/>
    </xf>
    <xf numFmtId="0" fontId="14" fillId="0" borderId="3" xfId="2"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4" fillId="0" borderId="7" xfId="2" applyFont="1" applyBorder="1" applyAlignment="1" applyProtection="1">
      <alignment horizontal="center" vertical="center" wrapText="1"/>
      <protection locked="0"/>
    </xf>
    <xf numFmtId="0" fontId="16" fillId="5" borderId="3" xfId="0" applyFont="1" applyFill="1" applyBorder="1" applyAlignment="1" applyProtection="1">
      <alignment horizontal="center" vertical="center"/>
      <protection locked="0"/>
    </xf>
    <xf numFmtId="0" fontId="17" fillId="0" borderId="7" xfId="2" applyFont="1" applyBorder="1" applyAlignment="1" applyProtection="1">
      <alignment horizontal="center" vertical="center" wrapText="1"/>
      <protection locked="0"/>
    </xf>
    <xf numFmtId="0" fontId="16" fillId="0" borderId="3" xfId="0" applyFont="1" applyBorder="1" applyAlignment="1" applyProtection="1">
      <alignment horizontal="center" vertical="center"/>
      <protection locked="0"/>
    </xf>
    <xf numFmtId="0" fontId="16" fillId="0" borderId="3" xfId="2" applyFont="1" applyBorder="1" applyAlignment="1" applyProtection="1">
      <alignment horizontal="center" vertical="center" wrapText="1"/>
      <protection locked="0"/>
    </xf>
    <xf numFmtId="0" fontId="4" fillId="5" borderId="7" xfId="0" applyFont="1" applyFill="1" applyBorder="1" applyAlignment="1" applyProtection="1">
      <alignment horizontal="center" vertical="center"/>
      <protection locked="0"/>
    </xf>
    <xf numFmtId="0" fontId="16" fillId="5" borderId="7" xfId="0" applyFont="1" applyFill="1" applyBorder="1" applyAlignment="1" applyProtection="1">
      <alignment horizontal="center" vertical="center"/>
      <protection locked="0"/>
    </xf>
    <xf numFmtId="0" fontId="18" fillId="0" borderId="3" xfId="2" applyFont="1" applyBorder="1" applyAlignment="1" applyProtection="1">
      <alignment horizontal="center" vertical="center" wrapText="1"/>
      <protection locked="0"/>
    </xf>
    <xf numFmtId="0" fontId="4" fillId="6" borderId="3" xfId="0" applyFont="1" applyFill="1" applyBorder="1" applyProtection="1">
      <alignment vertical="center"/>
      <protection locked="0"/>
    </xf>
    <xf numFmtId="0" fontId="19" fillId="0" borderId="7" xfId="0" applyFont="1" applyBorder="1" applyAlignment="1" applyProtection="1">
      <alignment horizontal="center" vertical="center"/>
      <protection locked="0"/>
    </xf>
    <xf numFmtId="0" fontId="10" fillId="0" borderId="3" xfId="2" applyFont="1" applyBorder="1" applyAlignment="1" applyProtection="1">
      <alignment horizontal="center" vertical="center" wrapText="1"/>
      <protection locked="0"/>
    </xf>
    <xf numFmtId="0" fontId="6" fillId="8" borderId="3" xfId="2" applyFont="1" applyFill="1" applyBorder="1" applyAlignment="1" applyProtection="1">
      <alignment horizontal="center" vertical="center" wrapText="1"/>
      <protection locked="0"/>
    </xf>
    <xf numFmtId="58" fontId="5" fillId="0" borderId="3" xfId="2" applyNumberFormat="1" applyFont="1" applyBorder="1" applyAlignment="1">
      <alignment horizontal="left" vertical="center" wrapText="1"/>
    </xf>
    <xf numFmtId="0" fontId="21" fillId="4" borderId="7" xfId="0" applyFont="1" applyFill="1" applyBorder="1" applyAlignment="1" applyProtection="1">
      <alignment horizontal="center" vertical="center" wrapText="1"/>
      <protection locked="0"/>
    </xf>
    <xf numFmtId="10" fontId="14" fillId="5" borderId="3" xfId="2" applyNumberFormat="1" applyFont="1" applyFill="1" applyBorder="1" applyAlignment="1" applyProtection="1">
      <alignment vertical="center" wrapText="1"/>
      <protection locked="0"/>
    </xf>
    <xf numFmtId="0" fontId="14" fillId="5" borderId="6" xfId="2" applyFont="1" applyFill="1" applyBorder="1" applyAlignment="1" applyProtection="1">
      <alignment horizontal="center" vertical="center" wrapText="1"/>
      <protection locked="0"/>
    </xf>
    <xf numFmtId="0" fontId="9" fillId="4" borderId="3" xfId="2" applyFont="1" applyFill="1" applyBorder="1" applyAlignment="1">
      <alignment horizontal="center" vertical="center" wrapText="1"/>
    </xf>
    <xf numFmtId="0" fontId="14" fillId="0" borderId="3"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4" fillId="9" borderId="10" xfId="2" applyFont="1" applyFill="1" applyBorder="1" applyAlignment="1" applyProtection="1">
      <alignment horizontal="center" vertical="center" wrapText="1"/>
      <protection locked="0"/>
    </xf>
    <xf numFmtId="0" fontId="18" fillId="6" borderId="3" xfId="2" applyFont="1" applyFill="1" applyBorder="1" applyAlignment="1" applyProtection="1">
      <alignment horizontal="center" vertical="center" wrapText="1"/>
      <protection locked="0"/>
    </xf>
    <xf numFmtId="0" fontId="18" fillId="0" borderId="3" xfId="0" applyFont="1" applyBorder="1" applyAlignment="1" applyProtection="1">
      <alignment horizontal="center" vertical="center" wrapText="1"/>
      <protection locked="0"/>
    </xf>
    <xf numFmtId="176" fontId="10" fillId="7" borderId="3" xfId="2" applyNumberFormat="1" applyFont="1" applyFill="1" applyBorder="1" applyAlignment="1" applyProtection="1">
      <alignment horizontal="center" vertical="center" wrapText="1"/>
      <protection locked="0"/>
    </xf>
    <xf numFmtId="0" fontId="10" fillId="7" borderId="4" xfId="2" applyFont="1" applyFill="1" applyBorder="1" applyAlignment="1" applyProtection="1">
      <alignment horizontal="left" vertical="center" wrapText="1"/>
      <protection locked="0"/>
    </xf>
    <xf numFmtId="176" fontId="10" fillId="0" borderId="3" xfId="2" applyNumberFormat="1" applyFont="1" applyBorder="1" applyAlignment="1" applyProtection="1">
      <alignment horizontal="center" vertical="center" wrapText="1"/>
      <protection locked="0"/>
    </xf>
    <xf numFmtId="0" fontId="10" fillId="0" borderId="3" xfId="2" applyFont="1" applyBorder="1" applyAlignment="1" applyProtection="1">
      <alignment horizontal="left" vertical="center" wrapText="1"/>
      <protection locked="0"/>
    </xf>
    <xf numFmtId="176" fontId="6" fillId="8" borderId="3" xfId="2" applyNumberFormat="1" applyFont="1" applyFill="1" applyBorder="1" applyAlignment="1" applyProtection="1">
      <alignment horizontal="center" vertical="center" wrapText="1"/>
      <protection locked="0"/>
    </xf>
    <xf numFmtId="0" fontId="6" fillId="8" borderId="3" xfId="2" applyFont="1" applyFill="1" applyBorder="1" applyAlignment="1" applyProtection="1">
      <alignment horizontal="left" vertical="center" wrapText="1"/>
      <protection locked="0"/>
    </xf>
    <xf numFmtId="58" fontId="27" fillId="4" borderId="7" xfId="0" applyNumberFormat="1" applyFont="1" applyFill="1" applyBorder="1" applyAlignment="1" applyProtection="1">
      <alignment horizontal="center" vertical="center"/>
      <protection locked="0"/>
    </xf>
    <xf numFmtId="0" fontId="28" fillId="4" borderId="3" xfId="2" applyFont="1" applyFill="1" applyBorder="1" applyAlignment="1">
      <alignment horizontal="center" vertical="center" wrapText="1"/>
    </xf>
    <xf numFmtId="0" fontId="29" fillId="4" borderId="7" xfId="2" applyFont="1" applyFill="1" applyBorder="1" applyAlignment="1">
      <alignment horizontal="center" vertical="center" wrapText="1"/>
    </xf>
    <xf numFmtId="0" fontId="29" fillId="4" borderId="7" xfId="2" applyFont="1" applyFill="1" applyBorder="1" applyAlignment="1" applyProtection="1">
      <alignment horizontal="center" vertical="center" wrapText="1"/>
      <protection locked="0"/>
    </xf>
    <xf numFmtId="0" fontId="29" fillId="4" borderId="3" xfId="2" applyFont="1" applyFill="1" applyBorder="1" applyAlignment="1" applyProtection="1">
      <alignment horizontal="center" vertical="center" wrapText="1"/>
      <protection locked="0"/>
    </xf>
    <xf numFmtId="0" fontId="29" fillId="0" borderId="3" xfId="0" applyFont="1" applyBorder="1" applyAlignment="1" applyProtection="1">
      <alignment horizontal="center" vertical="center" wrapText="1"/>
      <protection locked="0"/>
    </xf>
    <xf numFmtId="0" fontId="30" fillId="0" borderId="7" xfId="0" applyFont="1" applyBorder="1" applyAlignment="1" applyProtection="1">
      <alignment horizontal="center" vertical="center"/>
      <protection locked="0"/>
    </xf>
    <xf numFmtId="0" fontId="11" fillId="4" borderId="7" xfId="0" applyFont="1" applyFill="1" applyBorder="1" applyAlignment="1" applyProtection="1">
      <alignment horizontal="center" vertical="center"/>
      <protection locked="0"/>
    </xf>
    <xf numFmtId="0" fontId="12" fillId="4" borderId="7" xfId="0" applyFont="1" applyFill="1" applyBorder="1" applyAlignment="1" applyProtection="1">
      <alignment horizontal="center" vertical="center" wrapText="1"/>
      <protection locked="0"/>
    </xf>
    <xf numFmtId="0" fontId="29" fillId="0" borderId="7" xfId="2" applyFont="1" applyBorder="1" applyAlignment="1" applyProtection="1">
      <alignment horizontal="center" vertical="center" wrapText="1"/>
      <protection locked="0"/>
    </xf>
    <xf numFmtId="0" fontId="30" fillId="4" borderId="3" xfId="0" applyFont="1" applyFill="1" applyBorder="1" applyAlignment="1" applyProtection="1">
      <alignment horizontal="center" vertical="center"/>
      <protection locked="0"/>
    </xf>
    <xf numFmtId="0" fontId="29" fillId="0" borderId="3" xfId="2" applyFont="1" applyBorder="1" applyAlignment="1" applyProtection="1">
      <alignment horizontal="center" vertical="center" wrapText="1"/>
      <protection locked="0"/>
    </xf>
    <xf numFmtId="0" fontId="29" fillId="0" borderId="7" xfId="0" applyFont="1" applyBorder="1" applyAlignment="1" applyProtection="1">
      <alignment horizontal="center" vertical="center" wrapText="1"/>
      <protection locked="0"/>
    </xf>
    <xf numFmtId="0" fontId="14" fillId="4" borderId="7" xfId="0" applyFont="1" applyFill="1" applyBorder="1" applyAlignment="1" applyProtection="1">
      <alignment horizontal="center" vertical="center" wrapText="1"/>
      <protection locked="0"/>
    </xf>
    <xf numFmtId="0" fontId="12" fillId="4" borderId="7" xfId="0" applyFont="1" applyFill="1" applyBorder="1" applyAlignment="1" applyProtection="1">
      <alignment horizontal="center" vertical="center"/>
      <protection locked="0"/>
    </xf>
    <xf numFmtId="0" fontId="14" fillId="4" borderId="8" xfId="0" applyFont="1" applyFill="1" applyBorder="1" applyAlignment="1" applyProtection="1">
      <alignment horizontal="center" vertical="center" wrapText="1"/>
      <protection locked="0"/>
    </xf>
    <xf numFmtId="0" fontId="30" fillId="0" borderId="3" xfId="0" applyFont="1" applyBorder="1" applyAlignment="1" applyProtection="1">
      <alignment horizontal="center" vertical="center"/>
      <protection locked="0"/>
    </xf>
    <xf numFmtId="0" fontId="27" fillId="4" borderId="7" xfId="0" applyFont="1" applyFill="1" applyBorder="1" applyAlignment="1" applyProtection="1">
      <alignment horizontal="center" vertical="center"/>
      <protection locked="0"/>
    </xf>
    <xf numFmtId="0" fontId="14" fillId="4" borderId="7" xfId="2" applyFont="1" applyFill="1" applyBorder="1" applyAlignment="1" applyProtection="1">
      <alignment horizontal="center" vertical="center" wrapText="1"/>
      <protection locked="0"/>
    </xf>
    <xf numFmtId="2" fontId="14" fillId="4" borderId="3" xfId="2" applyNumberFormat="1" applyFont="1" applyFill="1" applyBorder="1" applyAlignment="1" applyProtection="1">
      <alignment horizontal="center" vertical="center" wrapText="1"/>
      <protection locked="0"/>
    </xf>
    <xf numFmtId="2" fontId="14" fillId="5" borderId="3" xfId="2" applyNumberFormat="1" applyFont="1" applyFill="1" applyBorder="1" applyAlignment="1" applyProtection="1">
      <alignment horizontal="center" vertical="center" wrapText="1"/>
      <protection locked="0"/>
    </xf>
    <xf numFmtId="0" fontId="14" fillId="4" borderId="7" xfId="0" applyFont="1" applyFill="1" applyBorder="1" applyAlignment="1" applyProtection="1">
      <alignment horizontal="center" vertical="center" wrapText="1"/>
      <protection locked="0"/>
    </xf>
    <xf numFmtId="0" fontId="14" fillId="4" borderId="11" xfId="0" applyFont="1" applyFill="1" applyBorder="1" applyAlignment="1" applyProtection="1">
      <alignment horizontal="center" vertical="center" wrapText="1"/>
      <protection locked="0"/>
    </xf>
    <xf numFmtId="0" fontId="12" fillId="4" borderId="7" xfId="0" applyFont="1" applyFill="1" applyBorder="1" applyAlignment="1" applyProtection="1">
      <alignment horizontal="center" vertical="center"/>
      <protection locked="0"/>
    </xf>
    <xf numFmtId="0" fontId="12" fillId="4" borderId="8" xfId="0" applyFont="1" applyFill="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27" fillId="4" borderId="7" xfId="0" applyFont="1" applyFill="1" applyBorder="1" applyAlignment="1" applyProtection="1">
      <alignment horizontal="center" vertical="center"/>
      <protection locked="0"/>
    </xf>
    <xf numFmtId="0" fontId="27" fillId="4" borderId="11" xfId="0" applyFont="1" applyFill="1" applyBorder="1" applyAlignment="1" applyProtection="1">
      <alignment horizontal="center" vertical="center"/>
      <protection locked="0"/>
    </xf>
    <xf numFmtId="0" fontId="15" fillId="4" borderId="11" xfId="0" applyFont="1" applyFill="1" applyBorder="1" applyAlignment="1" applyProtection="1">
      <alignment horizontal="center" vertical="center"/>
      <protection locked="0"/>
    </xf>
    <xf numFmtId="0" fontId="21" fillId="0" borderId="4" xfId="2" applyFont="1" applyBorder="1" applyAlignment="1" applyProtection="1">
      <alignment horizontal="left" vertical="center" wrapText="1"/>
      <protection locked="0"/>
    </xf>
    <xf numFmtId="0" fontId="21" fillId="0" borderId="5" xfId="2" applyFont="1" applyBorder="1" applyAlignment="1" applyProtection="1">
      <alignment horizontal="left" vertical="center" wrapText="1"/>
      <protection locked="0"/>
    </xf>
    <xf numFmtId="0" fontId="21" fillId="0" borderId="6" xfId="2" applyFont="1" applyBorder="1" applyAlignment="1" applyProtection="1">
      <alignment horizontal="left" vertical="center" wrapText="1"/>
      <protection locked="0"/>
    </xf>
    <xf numFmtId="0" fontId="6" fillId="8" borderId="4" xfId="2" applyFont="1" applyFill="1" applyBorder="1" applyAlignment="1" applyProtection="1">
      <alignment horizontal="center" vertical="center" wrapText="1"/>
      <protection locked="0"/>
    </xf>
    <xf numFmtId="0" fontId="6" fillId="8" borderId="6" xfId="2" applyFont="1" applyFill="1" applyBorder="1" applyAlignment="1" applyProtection="1">
      <alignment horizontal="center" vertical="center" wrapText="1"/>
      <protection locked="0"/>
    </xf>
    <xf numFmtId="176" fontId="6" fillId="8" borderId="4" xfId="2" applyNumberFormat="1" applyFont="1" applyFill="1" applyBorder="1" applyAlignment="1" applyProtection="1">
      <alignment horizontal="center" vertical="center" wrapText="1"/>
      <protection locked="0"/>
    </xf>
    <xf numFmtId="176" fontId="6" fillId="8" borderId="5" xfId="2" applyNumberFormat="1" applyFont="1" applyFill="1" applyBorder="1" applyAlignment="1" applyProtection="1">
      <alignment horizontal="center" vertical="center" wrapText="1"/>
      <protection locked="0"/>
    </xf>
    <xf numFmtId="176" fontId="6" fillId="8" borderId="6" xfId="2" applyNumberFormat="1" applyFont="1" applyFill="1" applyBorder="1" applyAlignment="1" applyProtection="1">
      <alignment horizontal="center" vertical="center" wrapText="1"/>
      <protection locked="0"/>
    </xf>
    <xf numFmtId="49" fontId="20" fillId="0" borderId="3" xfId="2" applyNumberFormat="1" applyFont="1" applyBorder="1" applyAlignment="1" applyProtection="1">
      <alignment horizontal="left" vertical="center" wrapText="1"/>
      <protection locked="0"/>
    </xf>
    <xf numFmtId="49" fontId="20" fillId="0" borderId="3" xfId="2" applyNumberFormat="1" applyFont="1" applyBorder="1" applyAlignment="1" applyProtection="1">
      <alignment horizontal="center" vertical="center" wrapText="1"/>
      <protection locked="0"/>
    </xf>
    <xf numFmtId="0" fontId="21" fillId="0" borderId="4" xfId="0" applyFont="1" applyBorder="1" applyAlignment="1" applyProtection="1">
      <alignment horizontal="left" vertical="center" wrapText="1"/>
      <protection locked="0"/>
    </xf>
    <xf numFmtId="0" fontId="21" fillId="0" borderId="5" xfId="0" applyFont="1" applyBorder="1" applyAlignment="1" applyProtection="1">
      <alignment horizontal="left" vertical="center" wrapText="1"/>
      <protection locked="0"/>
    </xf>
    <xf numFmtId="0" fontId="21" fillId="0" borderId="6" xfId="0" applyFont="1" applyBorder="1" applyAlignment="1" applyProtection="1">
      <alignment horizontal="left" vertical="center" wrapText="1"/>
      <protection locked="0"/>
    </xf>
    <xf numFmtId="0" fontId="4" fillId="5" borderId="3" xfId="0" applyFont="1" applyFill="1" applyBorder="1" applyAlignment="1" applyProtection="1">
      <alignment horizontal="center" vertical="center"/>
      <protection locked="0"/>
    </xf>
    <xf numFmtId="0" fontId="16" fillId="5" borderId="3" xfId="0" applyFont="1" applyFill="1" applyBorder="1" applyAlignment="1" applyProtection="1">
      <alignment horizontal="center" vertical="center"/>
      <protection locked="0"/>
    </xf>
    <xf numFmtId="0" fontId="14" fillId="5" borderId="3" xfId="2" applyFont="1" applyFill="1" applyBorder="1" applyAlignment="1" applyProtection="1">
      <alignment horizontal="center" vertical="center" wrapText="1"/>
      <protection locked="0"/>
    </xf>
    <xf numFmtId="0" fontId="10" fillId="7" borderId="3" xfId="2" applyFont="1" applyFill="1" applyBorder="1" applyAlignment="1" applyProtection="1">
      <alignment horizontal="center" vertical="center" wrapText="1"/>
      <protection locked="0"/>
    </xf>
    <xf numFmtId="176" fontId="10" fillId="7" borderId="3" xfId="2" applyNumberFormat="1" applyFont="1" applyFill="1" applyBorder="1" applyAlignment="1" applyProtection="1">
      <alignment horizontal="right" vertical="center" wrapText="1"/>
      <protection locked="0"/>
    </xf>
    <xf numFmtId="176" fontId="10" fillId="7" borderId="3" xfId="2" applyNumberFormat="1" applyFont="1" applyFill="1" applyBorder="1" applyAlignment="1" applyProtection="1">
      <alignment horizontal="center" vertical="center" wrapText="1"/>
      <protection locked="0"/>
    </xf>
    <xf numFmtId="0" fontId="10" fillId="0" borderId="4" xfId="2" applyFont="1" applyBorder="1" applyAlignment="1" applyProtection="1">
      <alignment horizontal="center" vertical="center" wrapText="1"/>
      <protection locked="0"/>
    </xf>
    <xf numFmtId="0" fontId="10" fillId="0" borderId="6" xfId="2" applyFont="1" applyBorder="1" applyAlignment="1" applyProtection="1">
      <alignment horizontal="center" vertical="center" wrapText="1"/>
      <protection locked="0"/>
    </xf>
    <xf numFmtId="9" fontId="10" fillId="0" borderId="4" xfId="2" applyNumberFormat="1" applyFont="1" applyBorder="1" applyAlignment="1" applyProtection="1">
      <alignment horizontal="center" vertical="center" wrapText="1"/>
      <protection locked="0"/>
    </xf>
    <xf numFmtId="9" fontId="10" fillId="0" borderId="5" xfId="2" applyNumberFormat="1" applyFont="1" applyBorder="1" applyAlignment="1" applyProtection="1">
      <alignment horizontal="center" vertical="center" wrapText="1"/>
      <protection locked="0"/>
    </xf>
    <xf numFmtId="9" fontId="10" fillId="0" borderId="6" xfId="2" applyNumberFormat="1" applyFont="1" applyBorder="1" applyAlignment="1" applyProtection="1">
      <alignment horizontal="center" vertical="center" wrapText="1"/>
      <protection locked="0"/>
    </xf>
    <xf numFmtId="0" fontId="32" fillId="7" borderId="4" xfId="2" applyFont="1" applyFill="1" applyBorder="1" applyAlignment="1" applyProtection="1">
      <alignment horizontal="center" vertical="center" wrapText="1"/>
      <protection locked="0"/>
    </xf>
    <xf numFmtId="0" fontId="10" fillId="7" borderId="5" xfId="2" applyFont="1" applyFill="1" applyBorder="1" applyAlignment="1" applyProtection="1">
      <alignment horizontal="center" vertical="center" wrapText="1"/>
      <protection locked="0"/>
    </xf>
    <xf numFmtId="0" fontId="10" fillId="7" borderId="6" xfId="2" applyFont="1" applyFill="1" applyBorder="1" applyAlignment="1" applyProtection="1">
      <alignment horizontal="center" vertical="center" wrapText="1"/>
      <protection locked="0"/>
    </xf>
    <xf numFmtId="9" fontId="10" fillId="7" borderId="4" xfId="3" applyFont="1" applyFill="1" applyBorder="1" applyAlignment="1" applyProtection="1">
      <alignment horizontal="center" vertical="center" wrapText="1"/>
      <protection locked="0"/>
    </xf>
    <xf numFmtId="9" fontId="10" fillId="7" borderId="5" xfId="3" applyFont="1" applyFill="1" applyBorder="1" applyAlignment="1" applyProtection="1">
      <alignment horizontal="center" vertical="center" wrapText="1"/>
      <protection locked="0"/>
    </xf>
    <xf numFmtId="9" fontId="10" fillId="7" borderId="6" xfId="3" applyFont="1" applyFill="1" applyBorder="1" applyAlignment="1" applyProtection="1">
      <alignment horizontal="center" vertical="center" wrapText="1"/>
      <protection locked="0"/>
    </xf>
    <xf numFmtId="0" fontId="4" fillId="6" borderId="4" xfId="0" applyFont="1" applyFill="1" applyBorder="1" applyAlignment="1" applyProtection="1">
      <alignment horizontal="left" vertical="center"/>
      <protection locked="0"/>
    </xf>
    <xf numFmtId="0" fontId="4" fillId="6" borderId="6" xfId="0" applyFont="1" applyFill="1" applyBorder="1" applyAlignment="1" applyProtection="1">
      <alignment horizontal="left" vertical="center"/>
      <protection locked="0"/>
    </xf>
    <xf numFmtId="0" fontId="16" fillId="0" borderId="3" xfId="0" applyFont="1" applyBorder="1" applyAlignment="1" applyProtection="1">
      <alignment horizontal="center" vertical="center"/>
      <protection locked="0"/>
    </xf>
    <xf numFmtId="57" fontId="26" fillId="0" borderId="4" xfId="2" applyNumberFormat="1" applyFont="1" applyBorder="1" applyAlignment="1">
      <alignment horizontal="left" vertical="center" wrapText="1"/>
    </xf>
    <xf numFmtId="0" fontId="5" fillId="0" borderId="5" xfId="2" applyFont="1" applyBorder="1" applyAlignment="1">
      <alignment horizontal="left" vertical="center" wrapText="1"/>
    </xf>
    <xf numFmtId="0" fontId="5" fillId="0" borderId="6" xfId="2" applyFont="1" applyBorder="1" applyAlignment="1">
      <alignment horizontal="left" vertical="center" wrapText="1"/>
    </xf>
    <xf numFmtId="0" fontId="5" fillId="0" borderId="4" xfId="2" applyFont="1" applyBorder="1" applyAlignment="1">
      <alignment horizontal="left" vertical="center" wrapText="1"/>
    </xf>
    <xf numFmtId="0" fontId="12" fillId="5" borderId="3" xfId="0" applyFont="1" applyFill="1" applyBorder="1" applyAlignment="1" applyProtection="1">
      <alignment horizontal="center" vertical="center"/>
      <protection locked="0"/>
    </xf>
    <xf numFmtId="0" fontId="15" fillId="5" borderId="3" xfId="0" applyFont="1" applyFill="1" applyBorder="1" applyAlignment="1" applyProtection="1">
      <alignment horizontal="center" vertical="center"/>
      <protection locked="0"/>
    </xf>
    <xf numFmtId="0" fontId="5" fillId="0" borderId="4" xfId="2" applyFont="1" applyBorder="1" applyAlignment="1">
      <alignment horizontal="center" vertical="center" wrapText="1"/>
    </xf>
    <xf numFmtId="0" fontId="5" fillId="0" borderId="6" xfId="2" applyFont="1" applyBorder="1" applyAlignment="1">
      <alignment horizontal="center" vertical="center" wrapText="1"/>
    </xf>
    <xf numFmtId="0" fontId="22" fillId="0" borderId="4" xfId="1" applyNumberFormat="1" applyFont="1" applyFill="1" applyBorder="1" applyAlignment="1" applyProtection="1">
      <alignment horizontal="left" vertical="center" wrapText="1"/>
    </xf>
    <xf numFmtId="58" fontId="5" fillId="0" borderId="4" xfId="2" applyNumberFormat="1" applyFont="1" applyBorder="1" applyAlignment="1">
      <alignment horizontal="center" vertical="center" wrapText="1"/>
    </xf>
    <xf numFmtId="0" fontId="25"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3" fillId="0" borderId="3" xfId="0" applyFont="1" applyBorder="1" applyAlignment="1">
      <alignment horizontal="left"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26" fillId="0" borderId="4" xfId="2" applyFont="1" applyBorder="1" applyAlignment="1">
      <alignment horizontal="left" vertical="center" wrapText="1"/>
    </xf>
    <xf numFmtId="0" fontId="4" fillId="0" borderId="11" xfId="0" applyFont="1" applyBorder="1" applyAlignment="1" applyProtection="1">
      <alignment horizontal="center" vertical="center"/>
      <protection locked="0"/>
    </xf>
    <xf numFmtId="0" fontId="30" fillId="0" borderId="7" xfId="0" applyFont="1" applyBorder="1" applyAlignment="1" applyProtection="1">
      <alignment horizontal="center" vertical="center"/>
      <protection locked="0"/>
    </xf>
    <xf numFmtId="0" fontId="30" fillId="0" borderId="8" xfId="0" applyFont="1" applyBorder="1" applyAlignment="1" applyProtection="1">
      <alignment horizontal="center" vertical="center"/>
      <protection locked="0"/>
    </xf>
    <xf numFmtId="0" fontId="30" fillId="0" borderId="11" xfId="0" applyFont="1" applyBorder="1" applyAlignment="1" applyProtection="1">
      <alignment horizontal="center" vertical="center"/>
      <protection locked="0"/>
    </xf>
    <xf numFmtId="57" fontId="5" fillId="0" borderId="4" xfId="2" applyNumberFormat="1" applyFont="1" applyBorder="1" applyAlignment="1">
      <alignment horizontal="left" vertical="center" wrapText="1"/>
    </xf>
  </cellXfs>
  <cellStyles count="4">
    <cellStyle name="百分比" xfId="3" builtinId="5"/>
    <cellStyle name="常规" xfId="0" builtinId="0"/>
    <cellStyle name="常规_Sheet1" xfId="2" xr:uid="{00000000-0005-0000-0000-000031000000}"/>
    <cellStyle name="超链接" xfId="1" builtinId="8"/>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6"/>
  <sheetViews>
    <sheetView topLeftCell="A19" zoomScale="80" zoomScaleNormal="80" workbookViewId="0">
      <selection activeCell="P35" sqref="P35"/>
    </sheetView>
  </sheetViews>
  <sheetFormatPr defaultColWidth="9" defaultRowHeight="15.6"/>
  <cols>
    <col min="1" max="1" width="3.44140625" style="1" customWidth="1"/>
    <col min="2" max="2" width="10.44140625" style="1" customWidth="1"/>
    <col min="3" max="3" width="9.5546875" style="1" customWidth="1"/>
    <col min="4" max="4" width="13.77734375" style="1" customWidth="1"/>
    <col min="5" max="5" width="37.21875" style="1" customWidth="1"/>
    <col min="6" max="7" width="9" style="1"/>
    <col min="8" max="8" width="10.33203125" style="1" customWidth="1"/>
    <col min="9" max="9" width="9" style="1"/>
    <col min="10" max="10" width="15.5546875" style="2" customWidth="1"/>
    <col min="11" max="11" width="14.6640625" style="2" customWidth="1"/>
    <col min="12" max="12" width="19.6640625" style="1" customWidth="1"/>
    <col min="13" max="16384" width="9" style="1"/>
  </cols>
  <sheetData>
    <row r="1" spans="1:12" ht="58.95" customHeight="1">
      <c r="A1" s="3"/>
      <c r="B1" s="124" t="s">
        <v>69</v>
      </c>
      <c r="C1" s="125"/>
      <c r="D1" s="125"/>
      <c r="E1" s="125"/>
      <c r="F1" s="125"/>
      <c r="G1" s="125"/>
      <c r="H1" s="125"/>
      <c r="I1" s="125"/>
      <c r="J1" s="125"/>
      <c r="K1" s="125"/>
      <c r="L1" s="126"/>
    </row>
    <row r="2" spans="1:12">
      <c r="A2" s="3"/>
      <c r="B2" s="127" t="s">
        <v>99</v>
      </c>
      <c r="C2" s="128"/>
      <c r="D2" s="129"/>
      <c r="E2" s="129"/>
      <c r="F2" s="129"/>
      <c r="G2" s="129"/>
      <c r="H2" s="129"/>
      <c r="I2" s="129"/>
      <c r="J2" s="128"/>
      <c r="K2" s="128"/>
      <c r="L2" s="129"/>
    </row>
    <row r="3" spans="1:12">
      <c r="B3" s="4" t="s">
        <v>0</v>
      </c>
      <c r="C3" s="117"/>
      <c r="D3" s="115"/>
      <c r="E3" s="115"/>
      <c r="F3" s="115"/>
      <c r="G3" s="115"/>
      <c r="H3" s="5" t="s">
        <v>1</v>
      </c>
      <c r="I3" s="130" t="s">
        <v>70</v>
      </c>
      <c r="J3" s="115"/>
      <c r="K3" s="115"/>
      <c r="L3" s="116"/>
    </row>
    <row r="4" spans="1:12">
      <c r="B4" s="4" t="s">
        <v>2</v>
      </c>
      <c r="C4" s="120"/>
      <c r="D4" s="121"/>
      <c r="E4" s="6" t="s">
        <v>3</v>
      </c>
      <c r="F4" s="120"/>
      <c r="G4" s="121"/>
      <c r="H4" s="7" t="s">
        <v>2</v>
      </c>
      <c r="I4" s="117"/>
      <c r="J4" s="116"/>
      <c r="K4" s="8" t="s">
        <v>3</v>
      </c>
      <c r="L4" s="6"/>
    </row>
    <row r="5" spans="1:12" ht="19.05" customHeight="1">
      <c r="B5" s="4" t="s">
        <v>4</v>
      </c>
      <c r="C5" s="117"/>
      <c r="D5" s="116"/>
      <c r="E5" s="6" t="s">
        <v>5</v>
      </c>
      <c r="F5" s="120">
        <v>13</v>
      </c>
      <c r="G5" s="121"/>
      <c r="H5" s="7" t="s">
        <v>4</v>
      </c>
      <c r="I5" s="122"/>
      <c r="J5" s="116"/>
      <c r="K5" s="6" t="s">
        <v>5</v>
      </c>
      <c r="L5" s="6"/>
    </row>
    <row r="6" spans="1:12">
      <c r="B6" s="4" t="s">
        <v>6</v>
      </c>
      <c r="C6" s="117"/>
      <c r="D6" s="116"/>
      <c r="E6" s="6" t="s">
        <v>7</v>
      </c>
      <c r="F6" s="123"/>
      <c r="G6" s="121"/>
      <c r="H6" s="7" t="s">
        <v>8</v>
      </c>
      <c r="I6" s="117" t="s">
        <v>9</v>
      </c>
      <c r="J6" s="116"/>
      <c r="K6" s="6" t="s">
        <v>10</v>
      </c>
      <c r="L6" s="35"/>
    </row>
    <row r="7" spans="1:12">
      <c r="B7" s="4" t="s">
        <v>11</v>
      </c>
      <c r="C7" s="114" t="s">
        <v>100</v>
      </c>
      <c r="D7" s="115"/>
      <c r="E7" s="115"/>
      <c r="F7" s="115"/>
      <c r="G7" s="116"/>
      <c r="H7" s="9" t="s">
        <v>12</v>
      </c>
      <c r="I7" s="117"/>
      <c r="J7" s="116"/>
      <c r="K7" s="6" t="s">
        <v>13</v>
      </c>
      <c r="L7" s="6" t="s">
        <v>9</v>
      </c>
    </row>
    <row r="8" spans="1:12">
      <c r="A8" s="10"/>
      <c r="B8" s="11" t="s">
        <v>14</v>
      </c>
      <c r="C8" s="12" t="s">
        <v>15</v>
      </c>
      <c r="D8" s="13" t="s">
        <v>16</v>
      </c>
      <c r="E8" s="12" t="s">
        <v>17</v>
      </c>
      <c r="F8" s="12" t="s">
        <v>18</v>
      </c>
      <c r="G8" s="12" t="s">
        <v>19</v>
      </c>
      <c r="H8" s="12" t="s">
        <v>18</v>
      </c>
      <c r="I8" s="12" t="s">
        <v>19</v>
      </c>
      <c r="J8" s="12" t="s">
        <v>20</v>
      </c>
      <c r="K8" s="12" t="s">
        <v>21</v>
      </c>
      <c r="L8" s="12" t="s">
        <v>22</v>
      </c>
    </row>
    <row r="9" spans="1:12">
      <c r="A9" s="10"/>
      <c r="B9" s="58" t="s">
        <v>23</v>
      </c>
      <c r="C9" s="59" t="s">
        <v>24</v>
      </c>
      <c r="D9" s="59" t="s">
        <v>25</v>
      </c>
      <c r="E9" s="52" t="s">
        <v>77</v>
      </c>
      <c r="F9" s="14">
        <v>12</v>
      </c>
      <c r="G9" s="55" t="s">
        <v>86</v>
      </c>
      <c r="H9" s="14">
        <v>5</v>
      </c>
      <c r="I9" s="14" t="s">
        <v>26</v>
      </c>
      <c r="J9" s="14">
        <v>750</v>
      </c>
      <c r="K9" s="14"/>
      <c r="L9" s="36" t="s">
        <v>78</v>
      </c>
    </row>
    <row r="10" spans="1:12">
      <c r="A10" s="10"/>
      <c r="B10" s="118" t="s">
        <v>27</v>
      </c>
      <c r="C10" s="119"/>
      <c r="D10" s="119"/>
      <c r="E10" s="96" t="s">
        <v>28</v>
      </c>
      <c r="F10" s="96"/>
      <c r="G10" s="96"/>
      <c r="H10" s="96"/>
      <c r="I10" s="96"/>
      <c r="J10" s="37"/>
      <c r="K10" s="38">
        <f>SUM(K9:K9)</f>
        <v>0</v>
      </c>
      <c r="L10" s="39"/>
    </row>
    <row r="11" spans="1:12">
      <c r="A11" s="10"/>
      <c r="B11" s="16" t="s">
        <v>29</v>
      </c>
      <c r="C11" s="17" t="s">
        <v>30</v>
      </c>
      <c r="D11" s="51" t="s">
        <v>71</v>
      </c>
      <c r="E11" s="18" t="s">
        <v>31</v>
      </c>
      <c r="F11" s="14">
        <v>1</v>
      </c>
      <c r="G11" s="14" t="s">
        <v>32</v>
      </c>
      <c r="H11" s="14">
        <v>6</v>
      </c>
      <c r="I11" s="14" t="s">
        <v>33</v>
      </c>
      <c r="J11" s="14">
        <v>3000</v>
      </c>
      <c r="K11" s="14">
        <f>F11*H11*J11</f>
        <v>18000</v>
      </c>
      <c r="L11" s="52" t="s">
        <v>72</v>
      </c>
    </row>
    <row r="12" spans="1:12">
      <c r="B12" s="118" t="s">
        <v>27</v>
      </c>
      <c r="C12" s="119"/>
      <c r="D12" s="119"/>
      <c r="E12" s="96" t="s">
        <v>28</v>
      </c>
      <c r="F12" s="96"/>
      <c r="G12" s="96"/>
      <c r="H12" s="96"/>
      <c r="I12" s="96"/>
      <c r="J12" s="37"/>
      <c r="K12" s="38">
        <f>SUM(K11:K11)</f>
        <v>18000</v>
      </c>
      <c r="L12" s="39"/>
    </row>
    <row r="13" spans="1:12">
      <c r="B13" s="74" t="s">
        <v>34</v>
      </c>
      <c r="C13" s="74" t="s">
        <v>35</v>
      </c>
      <c r="D13" s="78" t="s">
        <v>95</v>
      </c>
      <c r="E13" s="61" t="s">
        <v>96</v>
      </c>
      <c r="F13" s="19">
        <v>12</v>
      </c>
      <c r="G13" s="55" t="s">
        <v>76</v>
      </c>
      <c r="H13" s="14">
        <v>3</v>
      </c>
      <c r="I13" s="14" t="s">
        <v>33</v>
      </c>
      <c r="J13" s="14">
        <v>200</v>
      </c>
      <c r="K13" s="14">
        <f>F13*H13*J13</f>
        <v>7200</v>
      </c>
      <c r="L13" s="53" t="s">
        <v>73</v>
      </c>
    </row>
    <row r="14" spans="1:12">
      <c r="B14" s="75"/>
      <c r="C14" s="75"/>
      <c r="D14" s="79"/>
      <c r="E14" s="61" t="s">
        <v>98</v>
      </c>
      <c r="F14" s="19">
        <v>9</v>
      </c>
      <c r="G14" s="55" t="s">
        <v>76</v>
      </c>
      <c r="H14" s="14">
        <v>3</v>
      </c>
      <c r="I14" s="14" t="s">
        <v>33</v>
      </c>
      <c r="J14" s="14">
        <v>200</v>
      </c>
      <c r="K14" s="14">
        <f t="shared" ref="K14:K16" si="0">F14*H14*J14</f>
        <v>5400</v>
      </c>
      <c r="L14" s="53" t="s">
        <v>73</v>
      </c>
    </row>
    <row r="15" spans="1:12">
      <c r="B15" s="75"/>
      <c r="C15" s="75"/>
      <c r="D15" s="78" t="s">
        <v>97</v>
      </c>
      <c r="E15" s="61" t="s">
        <v>96</v>
      </c>
      <c r="F15" s="19">
        <v>12</v>
      </c>
      <c r="G15" s="55" t="s">
        <v>76</v>
      </c>
      <c r="H15" s="14">
        <v>3</v>
      </c>
      <c r="I15" s="14" t="s">
        <v>33</v>
      </c>
      <c r="J15" s="14">
        <v>200</v>
      </c>
      <c r="K15" s="14">
        <f t="shared" si="0"/>
        <v>7200</v>
      </c>
      <c r="L15" s="53" t="s">
        <v>73</v>
      </c>
    </row>
    <row r="16" spans="1:12">
      <c r="B16" s="75"/>
      <c r="C16" s="75"/>
      <c r="D16" s="80"/>
      <c r="E16" s="62" t="s">
        <v>98</v>
      </c>
      <c r="F16" s="19">
        <v>9</v>
      </c>
      <c r="G16" s="55" t="s">
        <v>76</v>
      </c>
      <c r="H16" s="14">
        <v>2</v>
      </c>
      <c r="I16" s="14" t="s">
        <v>33</v>
      </c>
      <c r="J16" s="14">
        <v>200</v>
      </c>
      <c r="K16" s="14">
        <f t="shared" si="0"/>
        <v>3600</v>
      </c>
      <c r="L16" s="53" t="s">
        <v>73</v>
      </c>
    </row>
    <row r="17" spans="2:12">
      <c r="B17" s="94" t="s">
        <v>27</v>
      </c>
      <c r="C17" s="94"/>
      <c r="D17" s="94"/>
      <c r="E17" s="96" t="s">
        <v>28</v>
      </c>
      <c r="F17" s="96"/>
      <c r="G17" s="96"/>
      <c r="H17" s="96"/>
      <c r="I17" s="96"/>
      <c r="J17" s="37"/>
      <c r="K17" s="15">
        <f>SUM(K13:K16)</f>
        <v>23400</v>
      </c>
      <c r="L17" s="40"/>
    </row>
    <row r="18" spans="2:12" ht="28.95" customHeight="1">
      <c r="B18" s="76" t="s">
        <v>36</v>
      </c>
      <c r="C18" s="76" t="s">
        <v>37</v>
      </c>
      <c r="D18" s="113" t="s">
        <v>38</v>
      </c>
      <c r="E18" s="54" t="s">
        <v>75</v>
      </c>
      <c r="F18" s="14">
        <v>12</v>
      </c>
      <c r="G18" s="14" t="s">
        <v>39</v>
      </c>
      <c r="H18" s="14">
        <v>1</v>
      </c>
      <c r="I18" s="14" t="s">
        <v>33</v>
      </c>
      <c r="J18" s="14">
        <v>192</v>
      </c>
      <c r="K18" s="14"/>
      <c r="L18" s="72" t="s">
        <v>40</v>
      </c>
    </row>
    <row r="19" spans="2:12" ht="30">
      <c r="B19" s="77"/>
      <c r="C19" s="77"/>
      <c r="D19" s="113"/>
      <c r="E19" s="23" t="s">
        <v>41</v>
      </c>
      <c r="F19" s="20">
        <v>13</v>
      </c>
      <c r="G19" s="20" t="s">
        <v>39</v>
      </c>
      <c r="H19" s="20">
        <v>1</v>
      </c>
      <c r="I19" s="20" t="s">
        <v>33</v>
      </c>
      <c r="J19" s="20">
        <v>358</v>
      </c>
      <c r="K19" s="20">
        <f t="shared" ref="K19:K25" si="1">J19*H19*F19</f>
        <v>4654</v>
      </c>
      <c r="L19" s="73"/>
    </row>
    <row r="20" spans="2:12">
      <c r="B20" s="77"/>
      <c r="C20" s="77"/>
      <c r="D20" s="57" t="s">
        <v>81</v>
      </c>
      <c r="E20" s="60" t="s">
        <v>82</v>
      </c>
      <c r="F20" s="20">
        <v>12</v>
      </c>
      <c r="G20" s="20" t="s">
        <v>39</v>
      </c>
      <c r="H20" s="20">
        <v>1</v>
      </c>
      <c r="I20" s="20" t="s">
        <v>33</v>
      </c>
      <c r="J20" s="20">
        <v>70</v>
      </c>
      <c r="K20" s="20">
        <f t="shared" si="1"/>
        <v>840</v>
      </c>
      <c r="L20" s="66"/>
    </row>
    <row r="21" spans="2:12">
      <c r="B21" s="77"/>
      <c r="C21" s="77"/>
      <c r="D21" s="67" t="s">
        <v>87</v>
      </c>
      <c r="E21" s="60" t="s">
        <v>88</v>
      </c>
      <c r="F21" s="20">
        <v>12</v>
      </c>
      <c r="G21" s="20" t="s">
        <v>39</v>
      </c>
      <c r="H21" s="20">
        <v>1</v>
      </c>
      <c r="I21" s="20" t="s">
        <v>33</v>
      </c>
      <c r="J21" s="20">
        <v>75</v>
      </c>
      <c r="K21" s="20">
        <f t="shared" si="1"/>
        <v>900</v>
      </c>
      <c r="L21" s="66"/>
    </row>
    <row r="22" spans="2:12">
      <c r="B22" s="77"/>
      <c r="C22" s="77"/>
      <c r="D22" s="67" t="s">
        <v>89</v>
      </c>
      <c r="E22" s="60" t="s">
        <v>90</v>
      </c>
      <c r="F22" s="20">
        <v>12</v>
      </c>
      <c r="G22" s="20" t="s">
        <v>39</v>
      </c>
      <c r="H22" s="20">
        <v>1</v>
      </c>
      <c r="I22" s="20" t="s">
        <v>33</v>
      </c>
      <c r="J22" s="20">
        <v>50</v>
      </c>
      <c r="K22" s="20">
        <f t="shared" si="1"/>
        <v>600</v>
      </c>
      <c r="L22" s="66"/>
    </row>
    <row r="23" spans="2:12" ht="30">
      <c r="B23" s="77"/>
      <c r="C23" s="77"/>
      <c r="D23" s="57" t="s">
        <v>92</v>
      </c>
      <c r="E23" s="60" t="s">
        <v>91</v>
      </c>
      <c r="F23" s="20">
        <v>9</v>
      </c>
      <c r="G23" s="20" t="s">
        <v>39</v>
      </c>
      <c r="H23" s="20">
        <v>1</v>
      </c>
      <c r="I23" s="20" t="s">
        <v>33</v>
      </c>
      <c r="J23" s="20">
        <v>7</v>
      </c>
      <c r="K23" s="20">
        <f t="shared" si="1"/>
        <v>63</v>
      </c>
      <c r="L23" s="66"/>
    </row>
    <row r="24" spans="2:12">
      <c r="B24" s="77"/>
      <c r="C24" s="77"/>
      <c r="D24" s="57" t="s">
        <v>94</v>
      </c>
      <c r="E24" s="60" t="s">
        <v>93</v>
      </c>
      <c r="F24" s="20">
        <v>9</v>
      </c>
      <c r="G24" s="20" t="s">
        <v>39</v>
      </c>
      <c r="H24" s="20">
        <v>1</v>
      </c>
      <c r="I24" s="20" t="s">
        <v>33</v>
      </c>
      <c r="J24" s="20">
        <v>180</v>
      </c>
      <c r="K24" s="20">
        <f t="shared" si="1"/>
        <v>1620</v>
      </c>
      <c r="L24" s="66"/>
    </row>
    <row r="25" spans="2:12" ht="30">
      <c r="B25" s="77"/>
      <c r="C25" s="77"/>
      <c r="D25" s="57" t="s">
        <v>83</v>
      </c>
      <c r="E25" s="60" t="s">
        <v>84</v>
      </c>
      <c r="F25" s="20">
        <v>9</v>
      </c>
      <c r="G25" s="20" t="s">
        <v>39</v>
      </c>
      <c r="H25" s="20">
        <v>1</v>
      </c>
      <c r="I25" s="20" t="s">
        <v>33</v>
      </c>
      <c r="J25" s="20">
        <v>230</v>
      </c>
      <c r="K25" s="20">
        <f t="shared" si="1"/>
        <v>2070</v>
      </c>
      <c r="L25" s="63" t="s">
        <v>85</v>
      </c>
    </row>
    <row r="26" spans="2:12">
      <c r="B26" s="94" t="s">
        <v>27</v>
      </c>
      <c r="C26" s="95"/>
      <c r="D26" s="95"/>
      <c r="E26" s="96" t="s">
        <v>28</v>
      </c>
      <c r="F26" s="96"/>
      <c r="G26" s="96"/>
      <c r="H26" s="96"/>
      <c r="I26" s="96"/>
      <c r="J26" s="37"/>
      <c r="K26" s="15">
        <f>SUM(K18:K25)</f>
        <v>10747</v>
      </c>
      <c r="L26" s="40"/>
    </row>
    <row r="27" spans="2:12">
      <c r="B27" s="21" t="s">
        <v>42</v>
      </c>
      <c r="C27" s="25" t="s">
        <v>43</v>
      </c>
      <c r="D27" s="57" t="s">
        <v>79</v>
      </c>
      <c r="E27" s="26" t="s">
        <v>44</v>
      </c>
      <c r="F27" s="27">
        <v>1</v>
      </c>
      <c r="G27" s="27" t="s">
        <v>45</v>
      </c>
      <c r="H27" s="27">
        <v>1</v>
      </c>
      <c r="I27" s="27" t="s">
        <v>33</v>
      </c>
      <c r="J27" s="27">
        <v>500</v>
      </c>
      <c r="K27" s="27">
        <f t="shared" ref="K27:K29" si="2">F27*H27*J27</f>
        <v>500</v>
      </c>
      <c r="L27" s="41"/>
    </row>
    <row r="28" spans="2:12">
      <c r="B28" s="28"/>
      <c r="C28" s="29"/>
      <c r="D28" s="24"/>
      <c r="E28" s="96" t="s">
        <v>28</v>
      </c>
      <c r="F28" s="96"/>
      <c r="G28" s="96"/>
      <c r="H28" s="96"/>
      <c r="I28" s="96"/>
      <c r="J28" s="37"/>
      <c r="K28" s="42">
        <f>SUM(K27:K27)</f>
        <v>500</v>
      </c>
      <c r="L28" s="41"/>
    </row>
    <row r="29" spans="2:12">
      <c r="B29" s="21" t="s">
        <v>46</v>
      </c>
      <c r="C29" s="21" t="s">
        <v>47</v>
      </c>
      <c r="D29" s="22" t="s">
        <v>48</v>
      </c>
      <c r="E29" s="30" t="s">
        <v>49</v>
      </c>
      <c r="F29" s="27">
        <v>0</v>
      </c>
      <c r="G29" s="27" t="s">
        <v>39</v>
      </c>
      <c r="H29" s="27">
        <v>0</v>
      </c>
      <c r="I29" s="27" t="s">
        <v>33</v>
      </c>
      <c r="J29" s="27">
        <v>0</v>
      </c>
      <c r="K29" s="27">
        <f t="shared" si="2"/>
        <v>0</v>
      </c>
      <c r="L29" s="56" t="s">
        <v>78</v>
      </c>
    </row>
    <row r="30" spans="2:12">
      <c r="B30" s="31"/>
      <c r="C30" s="111" t="s">
        <v>50</v>
      </c>
      <c r="D30" s="112"/>
      <c r="E30" s="96" t="s">
        <v>28</v>
      </c>
      <c r="F30" s="96"/>
      <c r="G30" s="96"/>
      <c r="H30" s="96"/>
      <c r="I30" s="96"/>
      <c r="J30" s="37"/>
      <c r="K30" s="43">
        <f>SUM(K29:K29)</f>
        <v>0</v>
      </c>
      <c r="L30" s="40"/>
    </row>
    <row r="31" spans="2:12">
      <c r="B31" s="32" t="s">
        <v>74</v>
      </c>
      <c r="C31" s="25" t="s">
        <v>51</v>
      </c>
      <c r="D31" s="22" t="s">
        <v>52</v>
      </c>
      <c r="E31" s="30" t="s">
        <v>53</v>
      </c>
      <c r="F31" s="30">
        <v>1</v>
      </c>
      <c r="G31" s="30" t="s">
        <v>39</v>
      </c>
      <c r="H31" s="30">
        <v>6</v>
      </c>
      <c r="I31" s="30" t="s">
        <v>26</v>
      </c>
      <c r="J31" s="30">
        <v>600</v>
      </c>
      <c r="K31" s="30">
        <f>F31*H31*J31</f>
        <v>3600</v>
      </c>
      <c r="L31" s="44"/>
    </row>
    <row r="32" spans="2:12">
      <c r="B32" s="94" t="s">
        <v>27</v>
      </c>
      <c r="C32" s="95"/>
      <c r="D32" s="95"/>
      <c r="E32" s="96" t="s">
        <v>28</v>
      </c>
      <c r="F32" s="96"/>
      <c r="G32" s="96"/>
      <c r="H32" s="96"/>
      <c r="I32" s="96"/>
      <c r="J32" s="37"/>
      <c r="K32" s="15">
        <f>SUM(K31:K31)</f>
        <v>3600</v>
      </c>
      <c r="L32" s="40"/>
    </row>
    <row r="33" spans="2:12">
      <c r="B33" s="97" t="s">
        <v>54</v>
      </c>
      <c r="C33" s="97"/>
      <c r="D33" s="97"/>
      <c r="E33" s="98"/>
      <c r="F33" s="98"/>
      <c r="G33" s="98"/>
      <c r="H33" s="98"/>
      <c r="I33" s="98"/>
      <c r="J33" s="99"/>
      <c r="K33" s="45">
        <f>K32+K28+K26+K17+K12</f>
        <v>56247</v>
      </c>
      <c r="L33" s="46"/>
    </row>
    <row r="34" spans="2:12">
      <c r="B34" s="105" t="s">
        <v>80</v>
      </c>
      <c r="C34" s="106"/>
      <c r="D34" s="107"/>
      <c r="E34" s="108">
        <v>0.1</v>
      </c>
      <c r="F34" s="109"/>
      <c r="G34" s="109"/>
      <c r="H34" s="109"/>
      <c r="I34" s="109"/>
      <c r="J34" s="110"/>
      <c r="K34" s="45">
        <f>K33*10%</f>
        <v>5624.7000000000007</v>
      </c>
      <c r="L34" s="46"/>
    </row>
    <row r="35" spans="2:12">
      <c r="B35" s="33" t="s">
        <v>55</v>
      </c>
      <c r="C35" s="100" t="s">
        <v>56</v>
      </c>
      <c r="D35" s="101"/>
      <c r="E35" s="102">
        <v>0.06</v>
      </c>
      <c r="F35" s="103"/>
      <c r="G35" s="103"/>
      <c r="H35" s="103"/>
      <c r="I35" s="103"/>
      <c r="J35" s="104"/>
      <c r="K35" s="47">
        <f>(K33+K34)*6%</f>
        <v>3712.3019999999997</v>
      </c>
      <c r="L35" s="48"/>
    </row>
    <row r="36" spans="2:12">
      <c r="B36" s="34" t="s">
        <v>57</v>
      </c>
      <c r="C36" s="84" t="s">
        <v>58</v>
      </c>
      <c r="D36" s="85"/>
      <c r="E36" s="86"/>
      <c r="F36" s="87"/>
      <c r="G36" s="87"/>
      <c r="H36" s="87"/>
      <c r="I36" s="87"/>
      <c r="J36" s="88"/>
      <c r="K36" s="49">
        <f>K35+K34+K33</f>
        <v>65584.002000000008</v>
      </c>
      <c r="L36" s="50"/>
    </row>
    <row r="37" spans="2:12">
      <c r="B37" s="89" t="s">
        <v>59</v>
      </c>
      <c r="C37" s="89"/>
      <c r="D37" s="89"/>
      <c r="E37" s="89"/>
      <c r="F37" s="89"/>
      <c r="G37" s="89"/>
      <c r="H37" s="89"/>
      <c r="I37" s="89"/>
      <c r="J37" s="90"/>
      <c r="K37" s="90"/>
      <c r="L37" s="89"/>
    </row>
    <row r="38" spans="2:12" ht="16.05" customHeight="1">
      <c r="B38" s="81" t="s">
        <v>60</v>
      </c>
      <c r="C38" s="82"/>
      <c r="D38" s="82"/>
      <c r="E38" s="82"/>
      <c r="F38" s="82"/>
      <c r="G38" s="82"/>
      <c r="H38" s="82"/>
      <c r="I38" s="82"/>
      <c r="J38" s="82"/>
      <c r="K38" s="82"/>
      <c r="L38" s="83"/>
    </row>
    <row r="39" spans="2:12" ht="16.95" customHeight="1">
      <c r="B39" s="91" t="s">
        <v>61</v>
      </c>
      <c r="C39" s="92"/>
      <c r="D39" s="92"/>
      <c r="E39" s="92"/>
      <c r="F39" s="92"/>
      <c r="G39" s="92"/>
      <c r="H39" s="92"/>
      <c r="I39" s="92"/>
      <c r="J39" s="92"/>
      <c r="K39" s="92"/>
      <c r="L39" s="93"/>
    </row>
    <row r="40" spans="2:12">
      <c r="B40" s="81" t="s">
        <v>62</v>
      </c>
      <c r="C40" s="82"/>
      <c r="D40" s="82"/>
      <c r="E40" s="82"/>
      <c r="F40" s="82"/>
      <c r="G40" s="82"/>
      <c r="H40" s="82"/>
      <c r="I40" s="82"/>
      <c r="J40" s="82"/>
      <c r="K40" s="82"/>
      <c r="L40" s="83"/>
    </row>
    <row r="41" spans="2:12">
      <c r="B41" s="81" t="s">
        <v>63</v>
      </c>
      <c r="C41" s="82"/>
      <c r="D41" s="82"/>
      <c r="E41" s="82"/>
      <c r="F41" s="82"/>
      <c r="G41" s="82"/>
      <c r="H41" s="82"/>
      <c r="I41" s="82"/>
      <c r="J41" s="82"/>
      <c r="K41" s="82"/>
      <c r="L41" s="83"/>
    </row>
    <row r="42" spans="2:12">
      <c r="B42" s="81" t="s">
        <v>64</v>
      </c>
      <c r="C42" s="82"/>
      <c r="D42" s="82"/>
      <c r="E42" s="82"/>
      <c r="F42" s="82"/>
      <c r="G42" s="82"/>
      <c r="H42" s="82"/>
      <c r="I42" s="82"/>
      <c r="J42" s="82"/>
      <c r="K42" s="82"/>
      <c r="L42" s="83"/>
    </row>
    <row r="43" spans="2:12">
      <c r="B43" s="81" t="s">
        <v>65</v>
      </c>
      <c r="C43" s="82"/>
      <c r="D43" s="82"/>
      <c r="E43" s="82"/>
      <c r="F43" s="82"/>
      <c r="G43" s="82"/>
      <c r="H43" s="82"/>
      <c r="I43" s="82"/>
      <c r="J43" s="82"/>
      <c r="K43" s="82"/>
      <c r="L43" s="83"/>
    </row>
    <row r="44" spans="2:12">
      <c r="B44" s="81" t="s">
        <v>66</v>
      </c>
      <c r="C44" s="82"/>
      <c r="D44" s="82"/>
      <c r="E44" s="82"/>
      <c r="F44" s="82"/>
      <c r="G44" s="82"/>
      <c r="H44" s="82"/>
      <c r="I44" s="82"/>
      <c r="J44" s="82"/>
      <c r="K44" s="82"/>
      <c r="L44" s="83"/>
    </row>
    <row r="45" spans="2:12">
      <c r="B45" s="81" t="s">
        <v>67</v>
      </c>
      <c r="C45" s="82"/>
      <c r="D45" s="82"/>
      <c r="E45" s="82"/>
      <c r="F45" s="82"/>
      <c r="G45" s="82"/>
      <c r="H45" s="82"/>
      <c r="I45" s="82"/>
      <c r="J45" s="82"/>
      <c r="K45" s="82"/>
      <c r="L45" s="83"/>
    </row>
    <row r="46" spans="2:12">
      <c r="B46" s="81" t="s">
        <v>68</v>
      </c>
      <c r="C46" s="82"/>
      <c r="D46" s="82"/>
      <c r="E46" s="82"/>
      <c r="F46" s="82"/>
      <c r="G46" s="82"/>
      <c r="H46" s="82"/>
      <c r="I46" s="82"/>
      <c r="J46" s="82"/>
      <c r="K46" s="82"/>
      <c r="L46" s="83"/>
    </row>
  </sheetData>
  <mergeCells count="54">
    <mergeCell ref="B1:L1"/>
    <mergeCell ref="B2:L2"/>
    <mergeCell ref="C3:G3"/>
    <mergeCell ref="I3:L3"/>
    <mergeCell ref="C4:D4"/>
    <mergeCell ref="F4:G4"/>
    <mergeCell ref="I4:J4"/>
    <mergeCell ref="C5:D5"/>
    <mergeCell ref="F5:G5"/>
    <mergeCell ref="I5:J5"/>
    <mergeCell ref="C6:D6"/>
    <mergeCell ref="F6:G6"/>
    <mergeCell ref="I6:J6"/>
    <mergeCell ref="C7:G7"/>
    <mergeCell ref="I7:J7"/>
    <mergeCell ref="B10:D10"/>
    <mergeCell ref="E10:I10"/>
    <mergeCell ref="B12:D12"/>
    <mergeCell ref="E12:I12"/>
    <mergeCell ref="C30:D30"/>
    <mergeCell ref="E30:I30"/>
    <mergeCell ref="B17:D17"/>
    <mergeCell ref="E17:I17"/>
    <mergeCell ref="B26:D26"/>
    <mergeCell ref="E26:I26"/>
    <mergeCell ref="E28:I28"/>
    <mergeCell ref="D18:D19"/>
    <mergeCell ref="B32:D32"/>
    <mergeCell ref="E32:I32"/>
    <mergeCell ref="B33:D33"/>
    <mergeCell ref="E33:J33"/>
    <mergeCell ref="C35:D35"/>
    <mergeCell ref="E35:J35"/>
    <mergeCell ref="B34:D34"/>
    <mergeCell ref="E34:J34"/>
    <mergeCell ref="C36:D36"/>
    <mergeCell ref="E36:J36"/>
    <mergeCell ref="B37:L37"/>
    <mergeCell ref="B38:L38"/>
    <mergeCell ref="B39:L39"/>
    <mergeCell ref="B45:L45"/>
    <mergeCell ref="B46:L46"/>
    <mergeCell ref="B40:L40"/>
    <mergeCell ref="B41:L41"/>
    <mergeCell ref="B42:L42"/>
    <mergeCell ref="B43:L43"/>
    <mergeCell ref="B44:L44"/>
    <mergeCell ref="L18:L19"/>
    <mergeCell ref="B13:B16"/>
    <mergeCell ref="B18:B25"/>
    <mergeCell ref="C13:C16"/>
    <mergeCell ref="C18:C25"/>
    <mergeCell ref="D13:D14"/>
    <mergeCell ref="D15:D16"/>
  </mergeCells>
  <phoneticPr fontId="24" type="noConversion"/>
  <pageMargins left="0.75" right="0.75" top="1" bottom="1" header="0.5" footer="0.5"/>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ADE95-D9F1-49AB-AF8C-199772DCBCB3}">
  <dimension ref="A1:L42"/>
  <sheetViews>
    <sheetView tabSelected="1" workbookViewId="0">
      <selection activeCell="M6" sqref="M6"/>
    </sheetView>
  </sheetViews>
  <sheetFormatPr defaultColWidth="9" defaultRowHeight="15.6"/>
  <cols>
    <col min="1" max="1" width="3.44140625" style="1" customWidth="1"/>
    <col min="2" max="2" width="10.44140625" style="1" customWidth="1"/>
    <col min="3" max="3" width="9.5546875" style="1" customWidth="1"/>
    <col min="4" max="4" width="13.77734375" style="1" customWidth="1"/>
    <col min="5" max="5" width="38.77734375" style="1" customWidth="1"/>
    <col min="6" max="7" width="9" style="1"/>
    <col min="8" max="8" width="10.33203125" style="1" customWidth="1"/>
    <col min="9" max="9" width="9" style="1"/>
    <col min="10" max="10" width="15.5546875" style="2" customWidth="1"/>
    <col min="11" max="11" width="14.6640625" style="2" customWidth="1"/>
    <col min="12" max="12" width="19.6640625" style="1" customWidth="1"/>
    <col min="13" max="16384" width="9" style="1"/>
  </cols>
  <sheetData>
    <row r="1" spans="1:12" ht="58.95" customHeight="1">
      <c r="A1" s="3"/>
      <c r="B1" s="124" t="s">
        <v>69</v>
      </c>
      <c r="C1" s="125"/>
      <c r="D1" s="125"/>
      <c r="E1" s="125"/>
      <c r="F1" s="125"/>
      <c r="G1" s="125"/>
      <c r="H1" s="125"/>
      <c r="I1" s="125"/>
      <c r="J1" s="125"/>
      <c r="K1" s="125"/>
      <c r="L1" s="126"/>
    </row>
    <row r="2" spans="1:12">
      <c r="A2" s="3"/>
      <c r="B2" s="129" t="s">
        <v>109</v>
      </c>
      <c r="C2" s="128"/>
      <c r="D2" s="129"/>
      <c r="E2" s="129"/>
      <c r="F2" s="129"/>
      <c r="G2" s="129"/>
      <c r="H2" s="129"/>
      <c r="I2" s="129"/>
      <c r="J2" s="128"/>
      <c r="K2" s="128"/>
      <c r="L2" s="129"/>
    </row>
    <row r="3" spans="1:12">
      <c r="B3" s="4" t="s">
        <v>0</v>
      </c>
      <c r="C3" s="117"/>
      <c r="D3" s="115"/>
      <c r="E3" s="115"/>
      <c r="F3" s="115"/>
      <c r="G3" s="115"/>
      <c r="H3" s="5" t="s">
        <v>1</v>
      </c>
      <c r="I3" s="130" t="s">
        <v>70</v>
      </c>
      <c r="J3" s="115"/>
      <c r="K3" s="115"/>
      <c r="L3" s="116"/>
    </row>
    <row r="4" spans="1:12">
      <c r="B4" s="4" t="s">
        <v>2</v>
      </c>
      <c r="C4" s="120"/>
      <c r="D4" s="121"/>
      <c r="E4" s="6" t="s">
        <v>3</v>
      </c>
      <c r="F4" s="120"/>
      <c r="G4" s="121"/>
      <c r="H4" s="7" t="s">
        <v>2</v>
      </c>
      <c r="I4" s="117"/>
      <c r="J4" s="116"/>
      <c r="K4" s="8" t="s">
        <v>3</v>
      </c>
      <c r="L4" s="6"/>
    </row>
    <row r="5" spans="1:12" ht="19.05" customHeight="1">
      <c r="B5" s="4" t="s">
        <v>4</v>
      </c>
      <c r="C5" s="117"/>
      <c r="D5" s="116"/>
      <c r="E5" s="6" t="s">
        <v>5</v>
      </c>
      <c r="F5" s="120">
        <v>13</v>
      </c>
      <c r="G5" s="121"/>
      <c r="H5" s="7" t="s">
        <v>4</v>
      </c>
      <c r="I5" s="122"/>
      <c r="J5" s="116"/>
      <c r="K5" s="6" t="s">
        <v>5</v>
      </c>
      <c r="L5" s="6"/>
    </row>
    <row r="6" spans="1:12">
      <c r="B6" s="4" t="s">
        <v>6</v>
      </c>
      <c r="C6" s="117"/>
      <c r="D6" s="116"/>
      <c r="E6" s="6" t="s">
        <v>7</v>
      </c>
      <c r="F6" s="123"/>
      <c r="G6" s="121"/>
      <c r="H6" s="7" t="s">
        <v>8</v>
      </c>
      <c r="I6" s="117" t="s">
        <v>9</v>
      </c>
      <c r="J6" s="116"/>
      <c r="K6" s="6" t="s">
        <v>10</v>
      </c>
      <c r="L6" s="35"/>
    </row>
    <row r="7" spans="1:12">
      <c r="B7" s="4" t="s">
        <v>11</v>
      </c>
      <c r="C7" s="135" t="s">
        <v>110</v>
      </c>
      <c r="D7" s="115"/>
      <c r="E7" s="115"/>
      <c r="F7" s="115"/>
      <c r="G7" s="116"/>
      <c r="H7" s="9" t="s">
        <v>12</v>
      </c>
      <c r="I7" s="117"/>
      <c r="J7" s="116"/>
      <c r="K7" s="6" t="s">
        <v>13</v>
      </c>
      <c r="L7" s="6" t="s">
        <v>9</v>
      </c>
    </row>
    <row r="8" spans="1:12">
      <c r="A8" s="10"/>
      <c r="B8" s="11" t="s">
        <v>14</v>
      </c>
      <c r="C8" s="12" t="s">
        <v>15</v>
      </c>
      <c r="D8" s="13" t="s">
        <v>16</v>
      </c>
      <c r="E8" s="12" t="s">
        <v>17</v>
      </c>
      <c r="F8" s="12" t="s">
        <v>18</v>
      </c>
      <c r="G8" s="12" t="s">
        <v>19</v>
      </c>
      <c r="H8" s="12" t="s">
        <v>18</v>
      </c>
      <c r="I8" s="12" t="s">
        <v>19</v>
      </c>
      <c r="J8" s="12" t="s">
        <v>20</v>
      </c>
      <c r="K8" s="12" t="s">
        <v>21</v>
      </c>
      <c r="L8" s="12" t="s">
        <v>22</v>
      </c>
    </row>
    <row r="9" spans="1:12">
      <c r="A9" s="10"/>
      <c r="B9" s="58" t="s">
        <v>23</v>
      </c>
      <c r="C9" s="59" t="s">
        <v>24</v>
      </c>
      <c r="D9" s="59" t="s">
        <v>25</v>
      </c>
      <c r="E9" s="52" t="s">
        <v>77</v>
      </c>
      <c r="F9" s="14">
        <v>12</v>
      </c>
      <c r="G9" s="55" t="s">
        <v>86</v>
      </c>
      <c r="H9" s="14">
        <v>5</v>
      </c>
      <c r="I9" s="14" t="s">
        <v>26</v>
      </c>
      <c r="J9" s="14">
        <v>750</v>
      </c>
      <c r="K9" s="14"/>
      <c r="L9" s="36" t="s">
        <v>78</v>
      </c>
    </row>
    <row r="10" spans="1:12">
      <c r="A10" s="10"/>
      <c r="B10" s="118" t="s">
        <v>27</v>
      </c>
      <c r="C10" s="119"/>
      <c r="D10" s="119"/>
      <c r="E10" s="96" t="s">
        <v>28</v>
      </c>
      <c r="F10" s="96"/>
      <c r="G10" s="96"/>
      <c r="H10" s="96"/>
      <c r="I10" s="96"/>
      <c r="J10" s="37"/>
      <c r="K10" s="38">
        <f>SUM(K9:K9)</f>
        <v>0</v>
      </c>
      <c r="L10" s="39"/>
    </row>
    <row r="11" spans="1:12">
      <c r="A11" s="10"/>
      <c r="B11" s="16" t="s">
        <v>29</v>
      </c>
      <c r="C11" s="17" t="s">
        <v>30</v>
      </c>
      <c r="D11" s="51" t="s">
        <v>71</v>
      </c>
      <c r="E11" s="18" t="s">
        <v>31</v>
      </c>
      <c r="F11" s="14">
        <v>1</v>
      </c>
      <c r="G11" s="14" t="s">
        <v>32</v>
      </c>
      <c r="H11" s="14">
        <v>3</v>
      </c>
      <c r="I11" s="14" t="s">
        <v>33</v>
      </c>
      <c r="J11" s="14">
        <v>3000</v>
      </c>
      <c r="K11" s="14">
        <f>F11*H11*J11</f>
        <v>9000</v>
      </c>
      <c r="L11" s="52" t="s">
        <v>72</v>
      </c>
    </row>
    <row r="12" spans="1:12">
      <c r="B12" s="118" t="s">
        <v>27</v>
      </c>
      <c r="C12" s="119"/>
      <c r="D12" s="119"/>
      <c r="E12" s="96" t="s">
        <v>28</v>
      </c>
      <c r="F12" s="96"/>
      <c r="G12" s="96"/>
      <c r="H12" s="96"/>
      <c r="I12" s="96"/>
      <c r="J12" s="37"/>
      <c r="K12" s="38">
        <f>SUM(K11:K11)</f>
        <v>9000</v>
      </c>
      <c r="L12" s="39"/>
    </row>
    <row r="13" spans="1:12">
      <c r="B13" s="65" t="s">
        <v>34</v>
      </c>
      <c r="C13" s="65" t="s">
        <v>35</v>
      </c>
      <c r="D13" s="68"/>
      <c r="E13" s="18" t="s">
        <v>112</v>
      </c>
      <c r="F13" s="19">
        <v>11</v>
      </c>
      <c r="G13" s="55" t="s">
        <v>76</v>
      </c>
      <c r="H13" s="14">
        <v>9</v>
      </c>
      <c r="I13" s="14" t="s">
        <v>33</v>
      </c>
      <c r="J13" s="14">
        <v>293.51100000000002</v>
      </c>
      <c r="K13" s="70">
        <f>F13*H13*J13</f>
        <v>29057.589000000004</v>
      </c>
      <c r="L13" s="53"/>
    </row>
    <row r="14" spans="1:12">
      <c r="B14" s="94" t="s">
        <v>27</v>
      </c>
      <c r="C14" s="94"/>
      <c r="D14" s="94"/>
      <c r="E14" s="96" t="s">
        <v>28</v>
      </c>
      <c r="F14" s="96"/>
      <c r="G14" s="96"/>
      <c r="H14" s="96"/>
      <c r="I14" s="96"/>
      <c r="J14" s="37"/>
      <c r="K14" s="71">
        <f>SUM(K13:K13)</f>
        <v>29057.589000000004</v>
      </c>
      <c r="L14" s="40"/>
    </row>
    <row r="15" spans="1:12" ht="28.95" customHeight="1">
      <c r="B15" s="76" t="s">
        <v>36</v>
      </c>
      <c r="C15" s="76" t="s">
        <v>37</v>
      </c>
      <c r="D15" s="26" t="s">
        <v>38</v>
      </c>
      <c r="E15" s="69" t="s">
        <v>105</v>
      </c>
      <c r="F15" s="14">
        <v>7</v>
      </c>
      <c r="G15" s="14" t="s">
        <v>39</v>
      </c>
      <c r="H15" s="14">
        <v>1</v>
      </c>
      <c r="I15" s="14" t="s">
        <v>33</v>
      </c>
      <c r="J15" s="14">
        <v>192</v>
      </c>
      <c r="K15" s="20">
        <f t="shared" ref="K15:K19" si="0">J15*H15*F15</f>
        <v>1344</v>
      </c>
      <c r="L15" s="64"/>
    </row>
    <row r="16" spans="1:12">
      <c r="B16" s="77"/>
      <c r="C16" s="77"/>
      <c r="D16" s="57" t="s">
        <v>81</v>
      </c>
      <c r="E16" s="60" t="s">
        <v>82</v>
      </c>
      <c r="F16" s="20">
        <v>11</v>
      </c>
      <c r="G16" s="20" t="s">
        <v>39</v>
      </c>
      <c r="H16" s="20">
        <v>1</v>
      </c>
      <c r="I16" s="20" t="s">
        <v>33</v>
      </c>
      <c r="J16" s="20">
        <v>70</v>
      </c>
      <c r="K16" s="20">
        <f t="shared" si="0"/>
        <v>770</v>
      </c>
      <c r="L16" s="66"/>
    </row>
    <row r="17" spans="2:12">
      <c r="B17" s="77"/>
      <c r="C17" s="77"/>
      <c r="D17" s="26" t="s">
        <v>103</v>
      </c>
      <c r="E17" s="23" t="s">
        <v>106</v>
      </c>
      <c r="F17" s="20">
        <v>11</v>
      </c>
      <c r="G17" s="20" t="s">
        <v>39</v>
      </c>
      <c r="H17" s="20">
        <v>1</v>
      </c>
      <c r="I17" s="20" t="s">
        <v>33</v>
      </c>
      <c r="J17" s="20">
        <v>32</v>
      </c>
      <c r="K17" s="20">
        <f t="shared" si="0"/>
        <v>352</v>
      </c>
      <c r="L17" s="66"/>
    </row>
    <row r="18" spans="2:12">
      <c r="B18" s="77"/>
      <c r="C18" s="77"/>
      <c r="D18" s="57" t="s">
        <v>83</v>
      </c>
      <c r="E18" s="23" t="s">
        <v>104</v>
      </c>
      <c r="F18" s="20">
        <v>9</v>
      </c>
      <c r="G18" s="20" t="s">
        <v>39</v>
      </c>
      <c r="H18" s="20">
        <v>1</v>
      </c>
      <c r="I18" s="20" t="s">
        <v>33</v>
      </c>
      <c r="J18" s="20">
        <v>20</v>
      </c>
      <c r="K18" s="20">
        <f t="shared" si="0"/>
        <v>180</v>
      </c>
      <c r="L18" s="63"/>
    </row>
    <row r="19" spans="2:12">
      <c r="B19" s="131"/>
      <c r="C19" s="131"/>
      <c r="D19" s="22" t="s">
        <v>107</v>
      </c>
      <c r="E19" s="23" t="s">
        <v>108</v>
      </c>
      <c r="F19" s="20">
        <v>11</v>
      </c>
      <c r="G19" s="20" t="s">
        <v>39</v>
      </c>
      <c r="H19" s="20">
        <v>1</v>
      </c>
      <c r="I19" s="20" t="s">
        <v>33</v>
      </c>
      <c r="J19" s="20">
        <v>10</v>
      </c>
      <c r="K19" s="20">
        <f t="shared" si="0"/>
        <v>110</v>
      </c>
      <c r="L19" s="63"/>
    </row>
    <row r="20" spans="2:12">
      <c r="B20" s="94" t="s">
        <v>27</v>
      </c>
      <c r="C20" s="95"/>
      <c r="D20" s="95"/>
      <c r="E20" s="96" t="s">
        <v>28</v>
      </c>
      <c r="F20" s="96"/>
      <c r="G20" s="96"/>
      <c r="H20" s="96"/>
      <c r="I20" s="96"/>
      <c r="J20" s="37"/>
      <c r="K20" s="15">
        <f>SUM(K15:K19)</f>
        <v>2756</v>
      </c>
      <c r="L20" s="40"/>
    </row>
    <row r="21" spans="2:12">
      <c r="B21" s="76" t="s">
        <v>42</v>
      </c>
      <c r="C21" s="76" t="s">
        <v>43</v>
      </c>
      <c r="D21" s="132" t="s">
        <v>79</v>
      </c>
      <c r="E21" s="26" t="s">
        <v>44</v>
      </c>
      <c r="F21" s="27">
        <v>1</v>
      </c>
      <c r="G21" s="27" t="s">
        <v>45</v>
      </c>
      <c r="H21" s="27">
        <v>1</v>
      </c>
      <c r="I21" s="27" t="s">
        <v>33</v>
      </c>
      <c r="J21" s="27">
        <v>200</v>
      </c>
      <c r="K21" s="27">
        <f t="shared" ref="K21:K25" si="1">F21*H21*J21</f>
        <v>200</v>
      </c>
      <c r="L21" s="41"/>
    </row>
    <row r="22" spans="2:12">
      <c r="B22" s="77"/>
      <c r="C22" s="77"/>
      <c r="D22" s="133"/>
      <c r="E22" s="26" t="s">
        <v>101</v>
      </c>
      <c r="F22" s="27">
        <v>1</v>
      </c>
      <c r="G22" s="27" t="s">
        <v>45</v>
      </c>
      <c r="H22" s="27">
        <v>1</v>
      </c>
      <c r="I22" s="27" t="s">
        <v>33</v>
      </c>
      <c r="J22" s="27">
        <v>334.4</v>
      </c>
      <c r="K22" s="27">
        <f t="shared" si="1"/>
        <v>334.4</v>
      </c>
      <c r="L22" s="41"/>
    </row>
    <row r="23" spans="2:12">
      <c r="B23" s="131"/>
      <c r="C23" s="131"/>
      <c r="D23" s="134"/>
      <c r="E23" s="26" t="s">
        <v>102</v>
      </c>
      <c r="F23" s="27">
        <v>1</v>
      </c>
      <c r="G23" s="27" t="s">
        <v>45</v>
      </c>
      <c r="H23" s="27">
        <v>1</v>
      </c>
      <c r="I23" s="27" t="s">
        <v>33</v>
      </c>
      <c r="J23" s="27">
        <v>507.7</v>
      </c>
      <c r="K23" s="27">
        <f t="shared" si="1"/>
        <v>507.7</v>
      </c>
      <c r="L23" s="41"/>
    </row>
    <row r="24" spans="2:12">
      <c r="B24" s="28"/>
      <c r="C24" s="29"/>
      <c r="D24" s="24"/>
      <c r="E24" s="96" t="s">
        <v>28</v>
      </c>
      <c r="F24" s="96"/>
      <c r="G24" s="96"/>
      <c r="H24" s="96"/>
      <c r="I24" s="96"/>
      <c r="J24" s="37"/>
      <c r="K24" s="42">
        <f>K21+K22+K23</f>
        <v>1042.0999999999999</v>
      </c>
      <c r="L24" s="41"/>
    </row>
    <row r="25" spans="2:12">
      <c r="B25" s="21" t="s">
        <v>46</v>
      </c>
      <c r="C25" s="21" t="s">
        <v>47</v>
      </c>
      <c r="D25" s="22" t="s">
        <v>48</v>
      </c>
      <c r="E25" s="30" t="s">
        <v>49</v>
      </c>
      <c r="F25" s="27">
        <v>1</v>
      </c>
      <c r="G25" s="27" t="s">
        <v>39</v>
      </c>
      <c r="H25" s="27">
        <v>1</v>
      </c>
      <c r="I25" s="27" t="s">
        <v>33</v>
      </c>
      <c r="J25" s="27">
        <v>0</v>
      </c>
      <c r="K25" s="27">
        <f t="shared" si="1"/>
        <v>0</v>
      </c>
      <c r="L25" s="40" t="s">
        <v>78</v>
      </c>
    </row>
    <row r="26" spans="2:12">
      <c r="B26" s="31"/>
      <c r="C26" s="111" t="s">
        <v>50</v>
      </c>
      <c r="D26" s="112"/>
      <c r="E26" s="96" t="s">
        <v>28</v>
      </c>
      <c r="F26" s="96"/>
      <c r="G26" s="96"/>
      <c r="H26" s="96"/>
      <c r="I26" s="96"/>
      <c r="J26" s="37"/>
      <c r="K26" s="43">
        <f>SUM(K25:K25)</f>
        <v>0</v>
      </c>
      <c r="L26" s="40"/>
    </row>
    <row r="27" spans="2:12">
      <c r="B27" s="32" t="s">
        <v>74</v>
      </c>
      <c r="C27" s="21" t="s">
        <v>51</v>
      </c>
      <c r="D27" s="22" t="s">
        <v>52</v>
      </c>
      <c r="E27" s="30" t="s">
        <v>53</v>
      </c>
      <c r="F27" s="30">
        <v>1</v>
      </c>
      <c r="G27" s="30" t="s">
        <v>39</v>
      </c>
      <c r="H27" s="30">
        <v>3</v>
      </c>
      <c r="I27" s="30" t="s">
        <v>26</v>
      </c>
      <c r="J27" s="30">
        <v>600</v>
      </c>
      <c r="K27" s="30">
        <f>F27*H27*J27</f>
        <v>1800</v>
      </c>
      <c r="L27" s="44"/>
    </row>
    <row r="28" spans="2:12">
      <c r="B28" s="94" t="s">
        <v>27</v>
      </c>
      <c r="C28" s="95"/>
      <c r="D28" s="95"/>
      <c r="E28" s="96" t="s">
        <v>28</v>
      </c>
      <c r="F28" s="96"/>
      <c r="G28" s="96"/>
      <c r="H28" s="96"/>
      <c r="I28" s="96"/>
      <c r="J28" s="37"/>
      <c r="K28" s="15">
        <f>SUM(K27:K27)</f>
        <v>1800</v>
      </c>
      <c r="L28" s="40"/>
    </row>
    <row r="29" spans="2:12">
      <c r="B29" s="97" t="s">
        <v>54</v>
      </c>
      <c r="C29" s="97"/>
      <c r="D29" s="97"/>
      <c r="E29" s="98"/>
      <c r="F29" s="98"/>
      <c r="G29" s="98"/>
      <c r="H29" s="98"/>
      <c r="I29" s="98"/>
      <c r="J29" s="99"/>
      <c r="K29" s="45">
        <f>K12+K14+K20+K24+K26+K28</f>
        <v>43655.689000000006</v>
      </c>
      <c r="L29" s="46"/>
    </row>
    <row r="30" spans="2:12">
      <c r="B30" s="105" t="s">
        <v>80</v>
      </c>
      <c r="C30" s="106"/>
      <c r="D30" s="107"/>
      <c r="E30" s="108">
        <v>0.1</v>
      </c>
      <c r="F30" s="109"/>
      <c r="G30" s="109"/>
      <c r="H30" s="109"/>
      <c r="I30" s="109"/>
      <c r="J30" s="110"/>
      <c r="K30" s="45">
        <f>K29*10%</f>
        <v>4365.5689000000011</v>
      </c>
      <c r="L30" s="46"/>
    </row>
    <row r="31" spans="2:12">
      <c r="B31" s="33" t="s">
        <v>55</v>
      </c>
      <c r="C31" s="100" t="s">
        <v>56</v>
      </c>
      <c r="D31" s="101"/>
      <c r="E31" s="102">
        <v>0.06</v>
      </c>
      <c r="F31" s="103"/>
      <c r="G31" s="103"/>
      <c r="H31" s="103"/>
      <c r="I31" s="103"/>
      <c r="J31" s="104"/>
      <c r="K31" s="47">
        <f>(K29+K30)*6%</f>
        <v>2881.275474</v>
      </c>
      <c r="L31" s="48"/>
    </row>
    <row r="32" spans="2:12">
      <c r="B32" s="34" t="s">
        <v>57</v>
      </c>
      <c r="C32" s="84" t="s">
        <v>58</v>
      </c>
      <c r="D32" s="85"/>
      <c r="E32" s="86" t="s">
        <v>111</v>
      </c>
      <c r="F32" s="87"/>
      <c r="G32" s="87"/>
      <c r="H32" s="87"/>
      <c r="I32" s="87"/>
      <c r="J32" s="88"/>
      <c r="K32" s="49">
        <f>K31+K30+K29</f>
        <v>50902.533374000006</v>
      </c>
      <c r="L32" s="50"/>
    </row>
    <row r="33" spans="2:12">
      <c r="B33" s="89" t="s">
        <v>59</v>
      </c>
      <c r="C33" s="89"/>
      <c r="D33" s="89"/>
      <c r="E33" s="89"/>
      <c r="F33" s="89"/>
      <c r="G33" s="89"/>
      <c r="H33" s="89"/>
      <c r="I33" s="89"/>
      <c r="J33" s="90"/>
      <c r="K33" s="90"/>
      <c r="L33" s="89"/>
    </row>
    <row r="34" spans="2:12" ht="16.05" customHeight="1">
      <c r="B34" s="81" t="s">
        <v>60</v>
      </c>
      <c r="C34" s="82"/>
      <c r="D34" s="82"/>
      <c r="E34" s="82"/>
      <c r="F34" s="82"/>
      <c r="G34" s="82"/>
      <c r="H34" s="82"/>
      <c r="I34" s="82"/>
      <c r="J34" s="82"/>
      <c r="K34" s="82"/>
      <c r="L34" s="83"/>
    </row>
    <row r="35" spans="2:12" ht="16.95" customHeight="1">
      <c r="B35" s="91" t="s">
        <v>61</v>
      </c>
      <c r="C35" s="92"/>
      <c r="D35" s="92"/>
      <c r="E35" s="92"/>
      <c r="F35" s="92"/>
      <c r="G35" s="92"/>
      <c r="H35" s="92"/>
      <c r="I35" s="92"/>
      <c r="J35" s="92"/>
      <c r="K35" s="92"/>
      <c r="L35" s="93"/>
    </row>
    <row r="36" spans="2:12">
      <c r="B36" s="81" t="s">
        <v>62</v>
      </c>
      <c r="C36" s="82"/>
      <c r="D36" s="82"/>
      <c r="E36" s="82"/>
      <c r="F36" s="82"/>
      <c r="G36" s="82"/>
      <c r="H36" s="82"/>
      <c r="I36" s="82"/>
      <c r="J36" s="82"/>
      <c r="K36" s="82"/>
      <c r="L36" s="83"/>
    </row>
    <row r="37" spans="2:12">
      <c r="B37" s="81" t="s">
        <v>63</v>
      </c>
      <c r="C37" s="82"/>
      <c r="D37" s="82"/>
      <c r="E37" s="82"/>
      <c r="F37" s="82"/>
      <c r="G37" s="82"/>
      <c r="H37" s="82"/>
      <c r="I37" s="82"/>
      <c r="J37" s="82"/>
      <c r="K37" s="82"/>
      <c r="L37" s="83"/>
    </row>
    <row r="38" spans="2:12">
      <c r="B38" s="81" t="s">
        <v>64</v>
      </c>
      <c r="C38" s="82"/>
      <c r="D38" s="82"/>
      <c r="E38" s="82"/>
      <c r="F38" s="82"/>
      <c r="G38" s="82"/>
      <c r="H38" s="82"/>
      <c r="I38" s="82"/>
      <c r="J38" s="82"/>
      <c r="K38" s="82"/>
      <c r="L38" s="83"/>
    </row>
    <row r="39" spans="2:12">
      <c r="B39" s="81" t="s">
        <v>65</v>
      </c>
      <c r="C39" s="82"/>
      <c r="D39" s="82"/>
      <c r="E39" s="82"/>
      <c r="F39" s="82"/>
      <c r="G39" s="82"/>
      <c r="H39" s="82"/>
      <c r="I39" s="82"/>
      <c r="J39" s="82"/>
      <c r="K39" s="82"/>
      <c r="L39" s="83"/>
    </row>
    <row r="40" spans="2:12">
      <c r="B40" s="81" t="s">
        <v>66</v>
      </c>
      <c r="C40" s="82"/>
      <c r="D40" s="82"/>
      <c r="E40" s="82"/>
      <c r="F40" s="82"/>
      <c r="G40" s="82"/>
      <c r="H40" s="82"/>
      <c r="I40" s="82"/>
      <c r="J40" s="82"/>
      <c r="K40" s="82"/>
      <c r="L40" s="83"/>
    </row>
    <row r="41" spans="2:12">
      <c r="B41" s="81" t="s">
        <v>67</v>
      </c>
      <c r="C41" s="82"/>
      <c r="D41" s="82"/>
      <c r="E41" s="82"/>
      <c r="F41" s="82"/>
      <c r="G41" s="82"/>
      <c r="H41" s="82"/>
      <c r="I41" s="82"/>
      <c r="J41" s="82"/>
      <c r="K41" s="82"/>
      <c r="L41" s="83"/>
    </row>
    <row r="42" spans="2:12">
      <c r="B42" s="81" t="s">
        <v>68</v>
      </c>
      <c r="C42" s="82"/>
      <c r="D42" s="82"/>
      <c r="E42" s="82"/>
      <c r="F42" s="82"/>
      <c r="G42" s="82"/>
      <c r="H42" s="82"/>
      <c r="I42" s="82"/>
      <c r="J42" s="82"/>
      <c r="K42" s="82"/>
      <c r="L42" s="83"/>
    </row>
  </sheetData>
  <mergeCells count="51">
    <mergeCell ref="B1:L1"/>
    <mergeCell ref="B2:L2"/>
    <mergeCell ref="C3:G3"/>
    <mergeCell ref="I3:L3"/>
    <mergeCell ref="C4:D4"/>
    <mergeCell ref="F4:G4"/>
    <mergeCell ref="I4:J4"/>
    <mergeCell ref="C5:D5"/>
    <mergeCell ref="F5:G5"/>
    <mergeCell ref="I5:J5"/>
    <mergeCell ref="C6:D6"/>
    <mergeCell ref="F6:G6"/>
    <mergeCell ref="I6:J6"/>
    <mergeCell ref="C7:G7"/>
    <mergeCell ref="I7:J7"/>
    <mergeCell ref="B10:D10"/>
    <mergeCell ref="E10:I10"/>
    <mergeCell ref="B12:D12"/>
    <mergeCell ref="E12:I12"/>
    <mergeCell ref="B20:D20"/>
    <mergeCell ref="E20:I20"/>
    <mergeCell ref="C15:C19"/>
    <mergeCell ref="B15:B19"/>
    <mergeCell ref="B14:D14"/>
    <mergeCell ref="E14:I14"/>
    <mergeCell ref="E31:J31"/>
    <mergeCell ref="C32:D32"/>
    <mergeCell ref="E32:J32"/>
    <mergeCell ref="E24:I24"/>
    <mergeCell ref="C26:D26"/>
    <mergeCell ref="E26:I26"/>
    <mergeCell ref="B28:D28"/>
    <mergeCell ref="E28:I28"/>
    <mergeCell ref="B29:D29"/>
    <mergeCell ref="E29:J29"/>
    <mergeCell ref="B39:L39"/>
    <mergeCell ref="B40:L40"/>
    <mergeCell ref="B41:L41"/>
    <mergeCell ref="B42:L42"/>
    <mergeCell ref="B21:B23"/>
    <mergeCell ref="C21:C23"/>
    <mergeCell ref="D21:D23"/>
    <mergeCell ref="B33:L33"/>
    <mergeCell ref="B34:L34"/>
    <mergeCell ref="B35:L35"/>
    <mergeCell ref="B36:L36"/>
    <mergeCell ref="B37:L37"/>
    <mergeCell ref="B38:L38"/>
    <mergeCell ref="B30:D30"/>
    <mergeCell ref="E30:J30"/>
    <mergeCell ref="C31:D31"/>
  </mergeCells>
  <phoneticPr fontId="2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报价</vt:lpstr>
      <vt:lpstr>结算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86134</cp:lastModifiedBy>
  <dcterms:created xsi:type="dcterms:W3CDTF">2018-03-12T08:51:00Z</dcterms:created>
  <dcterms:modified xsi:type="dcterms:W3CDTF">2023-07-13T09:56:49Z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DD30952CFEB64C378C869C1AE902D7E8_13</vt:lpwstr>
  </property>
</Properties>
</file>