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1208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<sst xmlns="http://schemas.openxmlformats.org/spreadsheetml/2006/main" count="114" uniqueCount="94">
  <si>
    <t>【借款报销单】</t>
  </si>
  <si>
    <t>团号：HMOA-240122-STY879</t>
  </si>
  <si>
    <t>会议日期：1.20-1.24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</si>
  <si>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</si>
  <si>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</si>
  <si>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</si>
  <si>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</si>
  <si>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</si>
  <si>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</si>
  <si>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</si>
  <si>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</si>
  <si>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</si>
  <si>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</si>
  <si>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</si>
  <si>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</si>
  <si>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</si>
  <si>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</si>
  <si>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</si>
  <si>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</si>
  <si>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</si>
  <si>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</si>
  <si>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</si>
  <si>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</si>
  <si>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</si>
  <si>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</si>
  <si>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用餐</t>
  </si>
  <si>
    <t>需提供刷卡联、菜单（小票）</t>
  </si>
  <si>
    <t>拜访客户</t>
  </si>
  <si>
    <t>活动餐费合计</t>
  </si>
  <si>
    <t>现地采买费用</t>
  </si>
  <si>
    <t>京东、淘宝采买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</si>
  <si>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</si>
  <si>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</si>
  <si>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</si>
  <si>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</si>
  <si>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</si>
  <si>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</si>
  <si>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</si>
  <si>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</si>
  <si>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</si>
  <si>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</si>
  <si>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</si>
  <si>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</si>
  <si>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</si>
  <si>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</si>
  <si>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给客户伴手礼</t>
  </si>
  <si>
    <t>快递费用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</si>
  <si>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</si>
  <si>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</si>
  <si>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</si>
  <si>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</si>
  <si>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</si>
  <si>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</si>
  <si>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</si>
  <si>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</si>
  <si>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</si>
  <si>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</si>
  <si>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</si>
  <si>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</si>
  <si>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</si>
  <si>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李阿洁、岑余</t>
  </si>
  <si>
    <t>职位:</t>
  </si>
  <si>
    <t>业务助理</t>
  </si>
  <si>
    <t>发生地:</t>
  </si>
  <si>
    <t>陕西西安、宝鸡</t>
  </si>
  <si>
    <t>部门:</t>
  </si>
  <si>
    <t>会奖业务7部</t>
  </si>
  <si>
    <t>发生日期:</t>
  </si>
  <si>
    <t>2024.1.20-1.24</t>
  </si>
  <si>
    <t>报销日期:</t>
  </si>
  <si>
    <t>2024.1.26</t>
  </si>
  <si>
    <t>团号:</t>
  </si>
  <si>
    <t>HMOA-240122-STY879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</si>
  <si>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</si>
  <si>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</si>
  <si>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</si>
  <si>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</si>
  <si>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</si>
  <si>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</si>
  <si>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</si>
  <si>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</si>
  <si>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机票+高铁票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</si>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</sst>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15" workbookViewId="0">
      <selection activeCell="H53" sqref="H53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2.2222222222222" customWidth="1"/>
    <col min="6" max="6" width="11" customWidth="1"/>
    <col min="8" max="8" width="12.4444444444444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318</v>
      </c>
      <c r="G22" s="63">
        <v>0</v>
      </c>
      <c r="H22" s="63">
        <f t="shared" si="0"/>
        <v>318</v>
      </c>
      <c r="I22" s="84" t="s">
        <v>25</v>
      </c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395</v>
      </c>
      <c r="G23" s="63">
        <v>0</v>
      </c>
      <c r="H23" s="63">
        <f t="shared" si="0"/>
        <v>395</v>
      </c>
      <c r="I23" s="84" t="s">
        <v>27</v>
      </c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713</v>
      </c>
      <c r="G24" s="67">
        <f t="shared" ref="G24:H24" si="7">SUM(G22:G23)</f>
        <v>0</v>
      </c>
      <c r="H24" s="67">
        <f t="shared" si="7"/>
        <v>713</v>
      </c>
      <c r="I24" s="87"/>
      <c r="J24" s="91"/>
    </row>
    <row r="25" customHeight="1" spans="1:10">
      <c r="A25" s="68">
        <v>5</v>
      </c>
      <c r="B25" s="69" t="s">
        <v>29</v>
      </c>
      <c r="C25" s="70">
        <v>17500</v>
      </c>
      <c r="D25" s="68">
        <v>1</v>
      </c>
      <c r="E25" s="70">
        <f t="shared" si="2"/>
        <v>17500</v>
      </c>
      <c r="F25" s="63">
        <v>438.48</v>
      </c>
      <c r="G25" s="63">
        <v>97.32</v>
      </c>
      <c r="H25" s="63">
        <f t="shared" si="0"/>
        <v>535.8</v>
      </c>
      <c r="I25" s="84" t="s">
        <v>30</v>
      </c>
      <c r="J25" s="85" t="s">
        <v>31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32</v>
      </c>
      <c r="C27" s="67">
        <f>SUM(C25)</f>
        <v>17500</v>
      </c>
      <c r="D27" s="67">
        <f t="shared" ref="D27:E27" si="9">SUM(D25)</f>
        <v>1</v>
      </c>
      <c r="E27" s="67">
        <f t="shared" si="9"/>
        <v>17500</v>
      </c>
      <c r="F27" s="67">
        <f>SUM(F25:F26)</f>
        <v>438.48</v>
      </c>
      <c r="G27" s="67">
        <f>SUM(G25:G26)</f>
        <v>97.32</v>
      </c>
      <c r="H27" s="67">
        <f>SUM(H25:H26)</f>
        <v>535.8</v>
      </c>
      <c r="I27" s="87"/>
      <c r="J27" s="88"/>
    </row>
    <row r="28" customHeight="1" spans="1:10">
      <c r="A28" s="61">
        <v>6</v>
      </c>
      <c r="B28" s="62" t="s">
        <v>33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34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35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36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37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38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39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40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41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42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43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44</v>
      </c>
      <c r="C45" s="63">
        <v>0</v>
      </c>
      <c r="D45" s="64">
        <v>0</v>
      </c>
      <c r="E45" s="63">
        <f t="shared" si="2"/>
        <v>0</v>
      </c>
      <c r="F45" s="63">
        <v>0</v>
      </c>
      <c r="G45" s="63">
        <v>138</v>
      </c>
      <c r="H45" s="63">
        <f t="shared" si="0"/>
        <v>138</v>
      </c>
      <c r="I45" s="84" t="s">
        <v>45</v>
      </c>
      <c r="J45" s="92"/>
    </row>
    <row r="46" customHeight="1" spans="1:10">
      <c r="A46" s="74"/>
      <c r="B46" s="62"/>
      <c r="C46" s="63"/>
      <c r="D46" s="64"/>
      <c r="E46" s="63"/>
      <c r="F46" s="63">
        <v>465.8</v>
      </c>
      <c r="G46" s="63">
        <v>0</v>
      </c>
      <c r="H46" s="63">
        <f t="shared" ref="H46:H51" si="18">F46+G46</f>
        <v>465.8</v>
      </c>
      <c r="I46" s="84" t="s">
        <v>46</v>
      </c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47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465.8</v>
      </c>
      <c r="G52" s="67">
        <f t="shared" ref="G52:H52" si="20">SUM(G45:G51)</f>
        <v>138</v>
      </c>
      <c r="H52" s="67">
        <f t="shared" si="20"/>
        <v>603.8</v>
      </c>
      <c r="I52" s="87"/>
      <c r="J52" s="94"/>
    </row>
    <row r="53" customHeight="1" spans="1:10">
      <c r="A53" s="65"/>
      <c r="B53" s="66" t="s">
        <v>48</v>
      </c>
      <c r="C53" s="67">
        <f>SUM(C52,C44,C40,C37,C32,C27,C24,C21,C16,C13)</f>
        <v>17500</v>
      </c>
      <c r="D53" s="67">
        <f t="shared" ref="D53:H53" si="21">SUM(D52,D44,D40,D37,D32,D27,D24,D21,D16,D13)</f>
        <v>1</v>
      </c>
      <c r="E53" s="67">
        <f t="shared" si="21"/>
        <v>17500</v>
      </c>
      <c r="F53" s="67">
        <f t="shared" si="21"/>
        <v>1617.28</v>
      </c>
      <c r="G53" s="67">
        <f t="shared" si="21"/>
        <v>235.32</v>
      </c>
      <c r="H53" s="67">
        <f t="shared" si="21"/>
        <v>1852.6</v>
      </c>
      <c r="I53" s="87"/>
      <c r="J53" s="95"/>
    </row>
    <row r="57" customHeight="1" spans="1:9">
      <c r="A57" s="75" t="s">
        <v>49</v>
      </c>
      <c r="B57" s="76"/>
      <c r="C57" s="77" t="s">
        <v>50</v>
      </c>
      <c r="D57" s="77"/>
      <c r="E57" s="77" t="s">
        <v>51</v>
      </c>
      <c r="F57" s="77"/>
      <c r="G57" s="77" t="s">
        <v>52</v>
      </c>
      <c r="H57" s="77"/>
      <c r="I57" s="96" t="s">
        <v>53</v>
      </c>
    </row>
    <row r="58" customHeight="1" spans="1:9">
      <c r="A58" s="78">
        <f>E53</f>
        <v>17500</v>
      </c>
      <c r="B58" s="79"/>
      <c r="C58" s="79">
        <f>H53</f>
        <v>1852.6</v>
      </c>
      <c r="D58" s="79"/>
      <c r="E58" s="79">
        <f>F53</f>
        <v>1617.28</v>
      </c>
      <c r="F58" s="79"/>
      <c r="G58" s="79">
        <f>G53</f>
        <v>235.32</v>
      </c>
      <c r="H58" s="79"/>
      <c r="I58" s="97">
        <f>A58-C58</f>
        <v>15647.4</v>
      </c>
    </row>
    <row r="60" customHeight="1" spans="1:9">
      <c r="A60" s="80" t="s">
        <v>54</v>
      </c>
      <c r="B60" s="81"/>
      <c r="C60" s="82" t="s">
        <v>55</v>
      </c>
      <c r="D60" s="80"/>
      <c r="E60" s="80" t="s">
        <v>56</v>
      </c>
      <c r="F60" s="80"/>
      <c r="G60" s="80" t="s">
        <v>57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B10" sqref="B10:C1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2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5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6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7"/>
      <c r="J7" s="11" t="s">
        <v>70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38"/>
      <c r="J8" s="15" t="s">
        <v>72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73</v>
      </c>
      <c r="E10" s="19" t="s">
        <v>74</v>
      </c>
      <c r="F10" s="20"/>
      <c r="G10" s="21" t="s">
        <v>75</v>
      </c>
      <c r="H10" s="20" t="s">
        <v>76</v>
      </c>
      <c r="I10" s="19" t="s">
        <v>77</v>
      </c>
      <c r="J10" s="20"/>
      <c r="K10" s="21" t="s">
        <v>78</v>
      </c>
    </row>
    <row r="11" ht="20.1" customHeight="1" spans="2:11">
      <c r="B11" s="22">
        <v>1</v>
      </c>
      <c r="C11" s="23"/>
      <c r="D11" s="24" t="s">
        <v>79</v>
      </c>
      <c r="E11" s="22" t="s">
        <v>80</v>
      </c>
      <c r="F11" s="23"/>
      <c r="G11" s="25">
        <v>1442.5</v>
      </c>
      <c r="H11" s="25">
        <f>G11</f>
        <v>1442.5</v>
      </c>
      <c r="I11" s="40"/>
      <c r="J11" s="41"/>
      <c r="K11" s="42" t="s">
        <v>81</v>
      </c>
    </row>
    <row r="12" ht="20.1" customHeight="1" spans="2:11">
      <c r="B12" s="22">
        <v>2</v>
      </c>
      <c r="C12" s="23"/>
      <c r="D12" s="26"/>
      <c r="E12" s="27" t="s">
        <v>82</v>
      </c>
      <c r="F12" s="27"/>
      <c r="G12" s="25">
        <v>608.57</v>
      </c>
      <c r="H12" s="25">
        <f>G12</f>
        <v>608.57</v>
      </c>
      <c r="I12" s="40"/>
      <c r="J12" s="41"/>
      <c r="K12" s="42"/>
    </row>
    <row r="13" ht="20.1" customHeight="1" spans="2:11">
      <c r="B13" s="22">
        <v>3</v>
      </c>
      <c r="C13" s="23"/>
      <c r="D13" s="26"/>
      <c r="E13" s="22" t="s">
        <v>83</v>
      </c>
      <c r="F13" s="23"/>
      <c r="G13" s="25">
        <v>560</v>
      </c>
      <c r="H13" s="25">
        <f>G13</f>
        <v>560</v>
      </c>
      <c r="I13" s="40"/>
      <c r="J13" s="41"/>
      <c r="K13" s="42"/>
    </row>
    <row r="14" ht="20.1" customHeight="1" spans="2:11">
      <c r="B14" s="22">
        <v>4</v>
      </c>
      <c r="C14" s="23"/>
      <c r="D14" s="26"/>
      <c r="E14" s="22" t="s">
        <v>84</v>
      </c>
      <c r="F14" s="23"/>
      <c r="G14" s="25">
        <v>706.91</v>
      </c>
      <c r="H14" s="25">
        <v>283</v>
      </c>
      <c r="I14" s="40">
        <f>G14-H14</f>
        <v>423.91</v>
      </c>
      <c r="J14" s="41"/>
      <c r="K14" s="42"/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3317.98</v>
      </c>
      <c r="H18" s="30">
        <f>SUM(H11:H17)</f>
        <v>2894.07</v>
      </c>
      <c r="I18" s="43">
        <f>SUM(I14)</f>
        <v>423.91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76</v>
      </c>
      <c r="C20" s="21"/>
      <c r="D20" s="21"/>
      <c r="E20" s="21"/>
      <c r="F20" s="21"/>
      <c r="G20" s="21" t="s">
        <v>85</v>
      </c>
      <c r="H20" s="21"/>
      <c r="I20" s="21"/>
      <c r="J20" s="21"/>
      <c r="K20" s="21" t="s">
        <v>86</v>
      </c>
    </row>
    <row r="21" ht="20.1" customHeight="1" spans="2:11">
      <c r="B21" s="31">
        <f>H18</f>
        <v>2894.07</v>
      </c>
      <c r="C21" s="31"/>
      <c r="D21" s="31"/>
      <c r="E21" s="31"/>
      <c r="F21" s="31"/>
      <c r="G21" s="31">
        <f>I18</f>
        <v>423.91</v>
      </c>
      <c r="H21" s="31"/>
      <c r="I21" s="31"/>
      <c r="J21" s="31"/>
      <c r="K21" s="47">
        <f>SUM(B21:J21)</f>
        <v>3317.98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87</v>
      </c>
      <c r="C23" s="16"/>
      <c r="D23" s="16"/>
      <c r="E23" s="16"/>
      <c r="F23" s="16" t="s">
        <v>55</v>
      </c>
      <c r="G23" s="16" t="s">
        <v>88</v>
      </c>
      <c r="H23" s="16"/>
      <c r="I23" s="16"/>
      <c r="J23" s="16" t="s">
        <v>57</v>
      </c>
      <c r="K23" s="16"/>
    </row>
    <row r="26" ht="17.4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/>
      <c r="G28" s="7"/>
      <c r="H28" s="6" t="s">
        <v>61</v>
      </c>
      <c r="I28" s="5"/>
      <c r="J28" s="7"/>
      <c r="K28" s="35"/>
    </row>
    <row r="29" ht="20.1" customHeight="1" spans="2:11">
      <c r="B29" s="8"/>
      <c r="C29" s="9"/>
      <c r="D29" s="10" t="s">
        <v>63</v>
      </c>
      <c r="E29" s="10"/>
      <c r="F29" s="11"/>
      <c r="G29" s="11"/>
      <c r="H29" s="10" t="s">
        <v>65</v>
      </c>
      <c r="I29" s="9"/>
      <c r="J29" s="11"/>
      <c r="K29" s="36"/>
    </row>
    <row r="30" ht="20.1" customHeight="1" spans="2:11">
      <c r="B30" s="8"/>
      <c r="C30" s="9"/>
      <c r="D30" s="10" t="s">
        <v>67</v>
      </c>
      <c r="E30" s="10"/>
      <c r="F30" s="11"/>
      <c r="G30" s="11"/>
      <c r="H30" s="10" t="s">
        <v>69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48</v>
      </c>
      <c r="J33" s="25"/>
      <c r="K33" s="48" t="s">
        <v>78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87</v>
      </c>
      <c r="C38" s="16"/>
      <c r="D38" s="16"/>
      <c r="E38" s="16"/>
      <c r="F38" s="16" t="s">
        <v>55</v>
      </c>
      <c r="G38" s="16" t="s">
        <v>88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WPS_1704946722</cp:lastModifiedBy>
  <dcterms:created xsi:type="dcterms:W3CDTF">2014-04-15T08:52:00Z</dcterms:created>
  <cp:lastPrinted>2017-09-06T05:53:00Z</cp:lastPrinted>
  <dcterms:modified xsi:type="dcterms:W3CDTF">2024-01-29T02:07:21Z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293B16DA8561444083D743B393FB6574_12</vt:lpwstr>
  </property>
</Properties>
</file>