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60" windowHeight="11280"/>
  </bookViews>
  <sheets>
    <sheet name="汇总" sheetId="5" r:id="rId1"/>
    <sheet name="北海报价单 " sheetId="3" r:id="rId2"/>
    <sheet name="三亚报价单" sheetId="4" r:id="rId3"/>
  </sheets>
  <calcPr calcId="144525"/>
</workbook>
</file>

<file path=xl/sharedStrings.xml><?xml version="1.0" encoding="utf-8"?>
<sst xmlns="http://schemas.openxmlformats.org/spreadsheetml/2006/main" count="488" uniqueCount="125">
  <si>
    <t>快手媒体沙龙《活动报价单》</t>
  </si>
  <si>
    <t>序号</t>
  </si>
  <si>
    <t>城市</t>
  </si>
  <si>
    <t>日期</t>
  </si>
  <si>
    <t>活动报价</t>
  </si>
  <si>
    <t>服务费</t>
  </si>
  <si>
    <t>税费</t>
  </si>
  <si>
    <t>报价（合计）</t>
  </si>
  <si>
    <t>北海站</t>
  </si>
  <si>
    <t>12月8-10日</t>
  </si>
  <si>
    <t>三亚站</t>
  </si>
  <si>
    <t>12月15-17日</t>
  </si>
  <si>
    <t>费用合计（含税含服务费）</t>
  </si>
  <si>
    <t>客户名称</t>
  </si>
  <si>
    <t>快手北海活动</t>
  </si>
  <si>
    <t>业务联系人</t>
  </si>
  <si>
    <t>联系方式</t>
  </si>
  <si>
    <t>项目名称</t>
  </si>
  <si>
    <t>采购联系人</t>
  </si>
  <si>
    <t>冯皓星</t>
  </si>
  <si>
    <t>项目日期</t>
  </si>
  <si>
    <t>接待人数</t>
  </si>
  <si>
    <t>嘉宾30人+快手10人</t>
  </si>
  <si>
    <t>目的地</t>
  </si>
  <si>
    <t>报价时间</t>
  </si>
  <si>
    <t>项目经理</t>
  </si>
  <si>
    <t>金宏</t>
  </si>
  <si>
    <t>邮箱地址</t>
  </si>
  <si>
    <t>zhengjinhong@cct.cn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</si>
  <si>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</si>
  <si>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</si>
  <si>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</si>
  <si>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</si>
  <si>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</si>
  <si>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</si>
  <si>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</si>
  <si>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</si>
  <si>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</si>
  <si>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</si>
  <si>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</si>
  <si>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</si>
  <si>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单项小计:</t>
  </si>
  <si>
    <t>车辆等级</t>
  </si>
  <si>
    <t>地面交通</t>
  </si>
  <si>
    <t>单次使用（接送机）
（单次100KM内市区机场、高铁站等场景接送）</t>
  </si>
  <si>
    <t>7座普通商务车</t>
  </si>
  <si>
    <t>车*趟</t>
  </si>
  <si>
    <t>元</t>
  </si>
  <si>
    <t>GL8级别，100公里以内</t>
  </si>
  <si>
    <t>19-22座豪华小巴</t>
  </si>
  <si>
    <t>考斯特，100公里以内</t>
  </si>
  <si>
    <t>包车
（活动期间接送，例如：往返会场及酒店等场景）</t>
  </si>
  <si>
    <t>45座大巴</t>
  </si>
  <si>
    <t>车次*天</t>
  </si>
  <si>
    <t>8小时，100公里
超时费80-100每小时</t>
  </si>
  <si>
    <t>费用合计</t>
  </si>
  <si>
    <t>房间类型</t>
  </si>
  <si>
    <t>酒店住宿</t>
  </si>
  <si>
    <t>北海喜来登度假酒店</t>
  </si>
  <si>
    <t>尊贵大床房</t>
  </si>
  <si>
    <t>间</t>
  </si>
  <si>
    <t>晚</t>
  </si>
  <si>
    <t>需求类型</t>
  </si>
  <si>
    <t>会议
（含场地）</t>
  </si>
  <si>
    <t>会议室</t>
  </si>
  <si>
    <t>茶歇</t>
  </si>
  <si>
    <t>会议室，会议室1+2厅 2F</t>
  </si>
  <si>
    <t>半天会议包价</t>
  </si>
  <si>
    <t>pcs</t>
  </si>
  <si>
    <t>餐饮</t>
  </si>
  <si>
    <t>围桌午餐</t>
  </si>
  <si>
    <t>桌/餐</t>
  </si>
  <si>
    <t>围桌晚餐</t>
  </si>
  <si>
    <t>社会餐厅</t>
  </si>
  <si>
    <t>特色餐</t>
  </si>
  <si>
    <t>保险</t>
  </si>
  <si>
    <t>参会人员保险</t>
  </si>
  <si>
    <t>工作人员</t>
  </si>
  <si>
    <t>会务人员，2人*4天</t>
  </si>
  <si>
    <t>其他</t>
  </si>
  <si>
    <t>人/天</t>
  </si>
  <si>
    <t>12月7-10日</t>
  </si>
  <si>
    <t>会务人员，2人*3天</t>
  </si>
  <si>
    <t>人员补助</t>
  </si>
  <si>
    <t>餐补</t>
  </si>
  <si>
    <t>实报实销</t>
  </si>
  <si>
    <t>住宿补助</t>
  </si>
  <si>
    <t>人/晚</t>
  </si>
  <si>
    <t>大交通补助</t>
  </si>
  <si>
    <t>人/往返</t>
  </si>
  <si>
    <t>交通补助</t>
  </si>
  <si>
    <t>杂费</t>
  </si>
  <si>
    <t>人/团</t>
  </si>
  <si>
    <t>运营费用</t>
  </si>
  <si>
    <t>北海环岛游船票</t>
  </si>
  <si>
    <t>门票</t>
  </si>
  <si>
    <t>人/张</t>
  </si>
  <si>
    <t>银滩</t>
  </si>
  <si>
    <t>电瓶车</t>
  </si>
  <si>
    <t>人/趟</t>
  </si>
  <si>
    <t>合计（货币单位）</t>
  </si>
  <si>
    <t>服务费（人民币：元）</t>
  </si>
  <si>
    <t>增值税专用发票税6%（人民币：元）</t>
  </si>
  <si>
    <t>费用总计（人民币）</t>
  </si>
  <si>
    <t>快手</t>
  </si>
  <si>
    <t>快手媒体沙龙</t>
  </si>
  <si>
    <t>郑金宏</t>
  </si>
  <si>
    <t>酒店名称</t>
  </si>
  <si>
    <t>高级大床</t>
  </si>
  <si>
    <t>会议名称</t>
  </si>
  <si>
    <t>围炉煮茶-场地</t>
  </si>
  <si>
    <t>场地费</t>
  </si>
  <si>
    <t>围炉煮茶</t>
  </si>
  <si>
    <t>人均包价</t>
  </si>
  <si>
    <t>自助午餐</t>
  </si>
  <si>
    <t>12月14-17日</t>
  </si>
  <si>
    <t>蜈支洲岛</t>
  </si>
  <si>
    <t>门票+船票</t>
  </si>
  <si>
    <t>环岛电瓶车</t>
  </si>
  <si>
    <t>人</t>
  </si>
  <si>
    <t>岛上自费</t>
  </si>
  <si>
    <t>预估价，根据项目</t>
  </si>
  <si>
    <t>出海海钓</t>
  </si>
  <si>
    <t>海钓包船</t>
  </si>
  <si>
    <t>艘船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</si>
</sst>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\¥#,##0.00_);[Red]\(\¥#,##0.00\)"/>
    <numFmt numFmtId="179" formatCode="0.00_);[Red]\(0.00\)"/>
    <numFmt numFmtId="180" formatCode="&quot;￥&quot;#,##0.00_);[Red]\(&quot;￥&quot;#,##0.00\)"/>
  </numFmts>
  <fonts count="45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9"/>
      <color rgb="FFFF0000"/>
      <name val="微软雅黑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sz val="16"/>
      <color theme="1"/>
      <name val="宋体"/>
      <charset val="134"/>
      <scheme val="minor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78" fontId="6" fillId="4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9" fontId="3" fillId="3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179" fontId="1" fillId="5" borderId="1" xfId="1" applyNumberFormat="1" applyFont="1" applyFill="1" applyBorder="1" applyAlignment="1">
      <alignment vertical="center"/>
    </xf>
    <xf numFmtId="0" fontId="12" fillId="0" borderId="1" xfId="0" applyFont="1" applyBorder="1">
      <alignment vertical="center"/>
    </xf>
    <xf numFmtId="179" fontId="1" fillId="0" borderId="1" xfId="1" applyNumberFormat="1" applyFont="1" applyFill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 wrapText="1"/>
    </xf>
    <xf numFmtId="179" fontId="11" fillId="0" borderId="1" xfId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3" fillId="3" borderId="1" xfId="1" applyNumberFormat="1" applyFont="1" applyFill="1" applyBorder="1" applyAlignment="1">
      <alignment horizontal="center" vertical="center"/>
    </xf>
    <xf numFmtId="179" fontId="5" fillId="0" borderId="1" xfId="1" applyNumberFormat="1" applyFont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179" fontId="6" fillId="4" borderId="1" xfId="49" applyNumberFormat="1" applyFont="1" applyFill="1" applyBorder="1" applyAlignment="1">
      <alignment horizontal="right" vertical="center"/>
    </xf>
    <xf numFmtId="177" fontId="15" fillId="4" borderId="1" xfId="1" applyNumberFormat="1" applyFont="1" applyFill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right" vertical="center"/>
    </xf>
    <xf numFmtId="177" fontId="1" fillId="5" borderId="1" xfId="1" applyNumberFormat="1" applyFont="1" applyFill="1" applyBorder="1" applyAlignment="1">
      <alignment horizontal="center" vertical="center" wrapText="1"/>
    </xf>
    <xf numFmtId="179" fontId="5" fillId="0" borderId="1" xfId="1" applyNumberFormat="1" applyFont="1" applyBorder="1" applyAlignment="1">
      <alignment vertical="center"/>
    </xf>
    <xf numFmtId="58" fontId="1" fillId="0" borderId="1" xfId="1" applyNumberFormat="1" applyFont="1" applyFill="1" applyBorder="1" applyAlignment="1">
      <alignment horizontal="center" vertical="center" wrapText="1"/>
    </xf>
    <xf numFmtId="58" fontId="16" fillId="0" borderId="1" xfId="1" applyNumberFormat="1" applyFont="1" applyFill="1" applyBorder="1" applyAlignment="1">
      <alignment horizontal="center" vertical="center" wrapText="1"/>
    </xf>
    <xf numFmtId="179" fontId="1" fillId="0" borderId="1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179" fontId="11" fillId="0" borderId="1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left" vertical="center" wrapText="1"/>
    </xf>
    <xf numFmtId="179" fontId="2" fillId="2" borderId="1" xfId="49" applyNumberFormat="1" applyFont="1" applyFill="1" applyBorder="1" applyAlignment="1">
      <alignment horizontal="right" vertical="center"/>
    </xf>
    <xf numFmtId="178" fontId="18" fillId="2" borderId="1" xfId="49" applyNumberFormat="1" applyFont="1" applyFill="1" applyBorder="1" applyAlignment="1">
      <alignment horizontal="center" vertical="center" wrapText="1"/>
    </xf>
    <xf numFmtId="9" fontId="19" fillId="6" borderId="1" xfId="0" applyNumberFormat="1" applyFont="1" applyFill="1" applyBorder="1" applyAlignment="1">
      <alignment horizontal="center" vertical="center"/>
    </xf>
    <xf numFmtId="179" fontId="20" fillId="7" borderId="1" xfId="49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right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9" fontId="10" fillId="5" borderId="1" xfId="49" applyNumberFormat="1" applyFont="1" applyFill="1" applyBorder="1" applyAlignment="1">
      <alignment horizontal="right" vertical="center"/>
    </xf>
    <xf numFmtId="178" fontId="10" fillId="5" borderId="1" xfId="49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9" fontId="5" fillId="5" borderId="1" xfId="1" applyNumberFormat="1" applyFont="1" applyFill="1" applyBorder="1" applyAlignment="1">
      <alignment vertical="center"/>
    </xf>
    <xf numFmtId="177" fontId="16" fillId="5" borderId="1" xfId="1" applyNumberFormat="1" applyFont="1" applyFill="1" applyBorder="1" applyAlignment="1">
      <alignment horizontal="center" vertical="center" wrapText="1"/>
    </xf>
    <xf numFmtId="58" fontId="16" fillId="0" borderId="1" xfId="1" applyNumberFormat="1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/>
    </xf>
    <xf numFmtId="179" fontId="10" fillId="5" borderId="8" xfId="49" applyNumberFormat="1" applyFont="1" applyFill="1" applyBorder="1" applyAlignment="1">
      <alignment horizontal="right" vertical="center"/>
    </xf>
    <xf numFmtId="178" fontId="10" fillId="5" borderId="9" xfId="49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80" fontId="24" fillId="0" borderId="6" xfId="0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180" fontId="23" fillId="8" borderId="1" xfId="0" applyNumberFormat="1" applyFont="1" applyFill="1" applyBorder="1" applyAlignment="1">
      <alignment horizontal="center" vertical="center"/>
    </xf>
    <xf numFmtId="180" fontId="23" fillId="0" borderId="1" xfId="0" applyNumberFormat="1" applyFont="1" applyBorder="1">
      <alignment vertical="center"/>
    </xf>
    <xf numFmtId="0" fontId="23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136525</xdr:colOff>
      <xdr:row>6</xdr:row>
      <xdr:rowOff>95250</xdr:rowOff>
    </xdr:from>
    <xdr:to>
      <xdr:col>18</xdr:col>
      <xdr:colOff>285750</xdr:colOff>
      <xdr:row>17</xdr:row>
      <xdr:rowOff>93980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46995" y="1375410"/>
          <a:ext cx="4238625" cy="3152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101600</xdr:colOff>
      <xdr:row>4</xdr:row>
      <xdr:rowOff>118745</xdr:rowOff>
    </xdr:from>
    <xdr:to>
      <xdr:col>18</xdr:col>
      <xdr:colOff>298450</xdr:colOff>
      <xdr:row>14</xdr:row>
      <xdr:rowOff>191770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9700" y="1256665"/>
          <a:ext cx="4286250" cy="3133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3" sqref="D3"/>
    </sheetView>
  </sheetViews>
  <sheetFormatPr defaultColWidth="9.23076923076923" defaultRowHeight="17.6" outlineLevelRow="4" outlineLevelCol="7"/>
  <cols>
    <col min="1" max="6" width="16.9807692307692" style="73" customWidth="1"/>
    <col min="7" max="7" width="23.875" style="74" customWidth="1"/>
    <col min="8" max="8" width="9.23076923076923" style="75"/>
  </cols>
  <sheetData>
    <row r="1" s="72" customFormat="1" ht="51" customHeight="1" spans="1:8">
      <c r="A1" s="76" t="s">
        <v>0</v>
      </c>
      <c r="B1" s="77"/>
      <c r="C1" s="77"/>
      <c r="D1" s="77"/>
      <c r="E1" s="77"/>
      <c r="F1" s="77"/>
      <c r="G1" s="82"/>
      <c r="H1" s="83"/>
    </row>
    <row r="2" ht="25" customHeight="1" spans="1:7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  <c r="G2" s="84" t="s">
        <v>7</v>
      </c>
    </row>
    <row r="3" ht="25" customHeight="1" spans="1:7">
      <c r="A3" s="79">
        <v>1</v>
      </c>
      <c r="B3" s="79" t="s">
        <v>8</v>
      </c>
      <c r="C3" s="3" t="s">
        <v>9</v>
      </c>
      <c r="D3" s="79">
        <f>'北海报价单 '!J51</f>
        <v>282012</v>
      </c>
      <c r="E3" s="79">
        <f>'北海报价单 '!J52</f>
        <v>16920.72</v>
      </c>
      <c r="F3" s="79">
        <f>'北海报价单 '!J53</f>
        <v>17935.9632</v>
      </c>
      <c r="G3" s="85">
        <f>SUM(D3:F3)</f>
        <v>316868.6832</v>
      </c>
    </row>
    <row r="4" ht="25" customHeight="1" spans="1:7">
      <c r="A4" s="79">
        <v>2</v>
      </c>
      <c r="B4" s="79" t="s">
        <v>10</v>
      </c>
      <c r="C4" s="3" t="s">
        <v>11</v>
      </c>
      <c r="D4" s="79">
        <f>三亚报价单!J54</f>
        <v>364422</v>
      </c>
      <c r="E4" s="79">
        <f>三亚报价单!J55</f>
        <v>21865.32</v>
      </c>
      <c r="F4" s="79">
        <f>三亚报价单!J56</f>
        <v>23177.2392</v>
      </c>
      <c r="G4" s="85">
        <f>SUM(D4:F4)</f>
        <v>409464.5592</v>
      </c>
    </row>
    <row r="5" ht="25" customHeight="1" spans="1:7">
      <c r="A5" s="80" t="s">
        <v>12</v>
      </c>
      <c r="B5" s="81"/>
      <c r="C5" s="81"/>
      <c r="D5" s="81"/>
      <c r="E5" s="81"/>
      <c r="F5" s="86"/>
      <c r="G5" s="85">
        <f>G3+G4</f>
        <v>726333.2424</v>
      </c>
    </row>
  </sheetData>
  <mergeCells count="2">
    <mergeCell ref="A1:G1"/>
    <mergeCell ref="A5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90" zoomScaleNormal="90" topLeftCell="A29" workbookViewId="0">
      <selection activeCell="B3" sqref="B3"/>
    </sheetView>
  </sheetViews>
  <sheetFormatPr defaultColWidth="8.84615384615385" defaultRowHeight="16.8"/>
  <cols>
    <col min="1" max="1" width="15.6923076923077" customWidth="1"/>
    <col min="2" max="2" width="28.0769230769231" customWidth="1"/>
    <col min="3" max="3" width="16.3076923076923" customWidth="1"/>
    <col min="7" max="7" width="11.8557692307692" customWidth="1"/>
    <col min="8" max="8" width="11.7019230769231" customWidth="1"/>
    <col min="10" max="10" width="17.3076923076923" customWidth="1"/>
    <col min="11" max="11" width="16.7692307692308" customWidth="1"/>
  </cols>
  <sheetData>
    <row r="1" spans="1:11">
      <c r="A1" s="1" t="s">
        <v>13</v>
      </c>
      <c r="B1" s="2" t="s">
        <v>14</v>
      </c>
      <c r="C1" s="2"/>
      <c r="D1" s="2"/>
      <c r="E1" s="2"/>
      <c r="F1" s="2"/>
      <c r="G1" s="1" t="s">
        <v>15</v>
      </c>
      <c r="H1" s="2"/>
      <c r="I1" s="2"/>
      <c r="J1" s="1" t="s">
        <v>16</v>
      </c>
      <c r="K1" s="2"/>
    </row>
    <row r="2" spans="1:11">
      <c r="A2" s="1" t="s">
        <v>17</v>
      </c>
      <c r="B2" s="2"/>
      <c r="C2" s="2"/>
      <c r="D2" s="2"/>
      <c r="E2" s="2"/>
      <c r="F2" s="2"/>
      <c r="G2" s="1" t="s">
        <v>18</v>
      </c>
      <c r="H2" s="2" t="s">
        <v>19</v>
      </c>
      <c r="I2" s="2"/>
      <c r="J2" s="1" t="s">
        <v>16</v>
      </c>
      <c r="K2" s="2"/>
    </row>
    <row r="3" spans="1:11">
      <c r="A3" s="1" t="s">
        <v>20</v>
      </c>
      <c r="B3" s="3" t="s">
        <v>9</v>
      </c>
      <c r="C3" s="4" t="s">
        <v>21</v>
      </c>
      <c r="D3" s="59" t="s">
        <v>22</v>
      </c>
      <c r="E3" s="63"/>
      <c r="F3" s="64"/>
      <c r="G3" s="4" t="s">
        <v>23</v>
      </c>
      <c r="H3" s="22"/>
      <c r="I3" s="33"/>
      <c r="J3" s="4" t="s">
        <v>24</v>
      </c>
      <c r="K3" s="3"/>
    </row>
    <row r="4" s="5" customFormat="1" spans="1:11">
      <c r="A4" s="1" t="s">
        <v>25</v>
      </c>
      <c r="B4" s="3" t="s">
        <v>26</v>
      </c>
      <c r="C4" s="4" t="s">
        <v>27</v>
      </c>
      <c r="D4" s="5" t="s">
        <v>28</v>
      </c>
      <c r="E4" s="3"/>
      <c r="F4" s="3"/>
      <c r="G4" s="4" t="s">
        <v>16</v>
      </c>
      <c r="H4" s="4"/>
      <c r="I4" s="34">
        <v>13810338229</v>
      </c>
      <c r="J4" s="34"/>
      <c r="K4" s="34"/>
    </row>
    <row r="5" spans="1:11">
      <c r="A5" s="6" t="s">
        <v>29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A6" s="7" t="s">
        <v>30</v>
      </c>
      <c r="B6" s="7"/>
      <c r="C6" s="7" t="s">
        <v>31</v>
      </c>
      <c r="D6" s="8" t="s">
        <v>32</v>
      </c>
      <c r="E6" s="8"/>
      <c r="F6" s="8" t="s">
        <v>33</v>
      </c>
      <c r="G6" s="8"/>
      <c r="H6" s="23" t="s">
        <v>34</v>
      </c>
      <c r="I6" s="23"/>
      <c r="J6" s="23" t="s">
        <v>35</v>
      </c>
      <c r="K6" s="35" t="s">
        <v>36</v>
      </c>
    </row>
    <row r="7" spans="1:11">
      <c r="A7" s="9" t="s">
        <v>37</v>
      </c>
      <c r="B7" s="10" t="s">
        <v>38</v>
      </c>
      <c r="C7" s="10" t="s">
        <v>39</v>
      </c>
      <c r="D7" s="11">
        <v>30</v>
      </c>
      <c r="E7" s="11"/>
      <c r="F7" s="24" t="s">
        <v>40</v>
      </c>
      <c r="G7" s="24"/>
      <c r="H7" s="25">
        <v>3500</v>
      </c>
      <c r="I7" s="25"/>
      <c r="J7" s="36">
        <f t="shared" ref="J7:J14" si="0">D7*H7</f>
        <v>105000</v>
      </c>
      <c r="K7" s="37"/>
    </row>
    <row r="8" spans="1:11">
      <c r="A8" s="12" t="s">
        <v>41</v>
      </c>
      <c r="B8" s="12"/>
      <c r="C8" s="12"/>
      <c r="D8" s="12"/>
      <c r="E8" s="12"/>
      <c r="F8" s="12"/>
      <c r="G8" s="12"/>
      <c r="H8" s="12"/>
      <c r="I8" s="12"/>
      <c r="J8" s="38">
        <f>SUM(J7:J7)</f>
        <v>105000</v>
      </c>
      <c r="K8" s="39"/>
    </row>
    <row r="9" spans="1:11">
      <c r="A9" s="7" t="s">
        <v>30</v>
      </c>
      <c r="B9" s="7"/>
      <c r="C9" s="7" t="s">
        <v>42</v>
      </c>
      <c r="D9" s="8" t="s">
        <v>32</v>
      </c>
      <c r="E9" s="8"/>
      <c r="F9" s="8" t="s">
        <v>33</v>
      </c>
      <c r="G9" s="8"/>
      <c r="H9" s="8" t="s">
        <v>34</v>
      </c>
      <c r="I9" s="8"/>
      <c r="J9" s="23" t="s">
        <v>35</v>
      </c>
      <c r="K9" s="35" t="s">
        <v>36</v>
      </c>
    </row>
    <row r="10" ht="25.75" customHeight="1" spans="1:11">
      <c r="A10" s="13" t="s">
        <v>43</v>
      </c>
      <c r="B10" s="14" t="s">
        <v>44</v>
      </c>
      <c r="C10" s="15" t="s">
        <v>45</v>
      </c>
      <c r="D10" s="16">
        <v>10</v>
      </c>
      <c r="E10" s="16"/>
      <c r="F10" s="26" t="s">
        <v>46</v>
      </c>
      <c r="G10" s="26"/>
      <c r="H10" s="27">
        <v>600</v>
      </c>
      <c r="I10" s="66" t="s">
        <v>47</v>
      </c>
      <c r="J10" s="36">
        <f t="shared" si="0"/>
        <v>6000</v>
      </c>
      <c r="K10" s="67" t="s">
        <v>48</v>
      </c>
    </row>
    <row r="11" ht="28" spans="1:11">
      <c r="A11" s="13"/>
      <c r="B11" s="14"/>
      <c r="C11" s="15" t="s">
        <v>45</v>
      </c>
      <c r="D11" s="16">
        <v>10</v>
      </c>
      <c r="E11" s="16"/>
      <c r="F11" s="26" t="s">
        <v>46</v>
      </c>
      <c r="G11" s="26"/>
      <c r="H11" s="27">
        <v>600</v>
      </c>
      <c r="I11" s="66" t="s">
        <v>47</v>
      </c>
      <c r="J11" s="36">
        <f t="shared" si="0"/>
        <v>6000</v>
      </c>
      <c r="K11" s="67" t="s">
        <v>48</v>
      </c>
    </row>
    <row r="12" ht="28" spans="1:11">
      <c r="A12" s="13"/>
      <c r="B12" s="14" t="s">
        <v>44</v>
      </c>
      <c r="C12" s="15" t="s">
        <v>49</v>
      </c>
      <c r="D12" s="60">
        <v>2</v>
      </c>
      <c r="E12" s="65"/>
      <c r="F12" s="26" t="s">
        <v>46</v>
      </c>
      <c r="G12" s="26"/>
      <c r="H12" s="27">
        <v>1400</v>
      </c>
      <c r="I12" s="66" t="s">
        <v>47</v>
      </c>
      <c r="J12" s="36">
        <f t="shared" si="0"/>
        <v>2800</v>
      </c>
      <c r="K12" s="67" t="s">
        <v>50</v>
      </c>
    </row>
    <row r="13" ht="24" customHeight="1" spans="1:11">
      <c r="A13" s="13"/>
      <c r="B13" s="14"/>
      <c r="C13" s="15" t="s">
        <v>49</v>
      </c>
      <c r="D13" s="60">
        <v>2</v>
      </c>
      <c r="E13" s="65"/>
      <c r="F13" s="26" t="s">
        <v>46</v>
      </c>
      <c r="G13" s="26"/>
      <c r="H13" s="27">
        <v>1400</v>
      </c>
      <c r="I13" s="66" t="s">
        <v>47</v>
      </c>
      <c r="J13" s="36">
        <f t="shared" si="0"/>
        <v>2800</v>
      </c>
      <c r="K13" s="67" t="s">
        <v>50</v>
      </c>
    </row>
    <row r="14" ht="41" spans="1:11">
      <c r="A14" s="13"/>
      <c r="B14" s="14" t="s">
        <v>51</v>
      </c>
      <c r="C14" s="10" t="s">
        <v>52</v>
      </c>
      <c r="D14" s="16">
        <v>2</v>
      </c>
      <c r="E14" s="16"/>
      <c r="F14" s="26" t="s">
        <v>53</v>
      </c>
      <c r="G14" s="26"/>
      <c r="H14" s="27">
        <v>2400</v>
      </c>
      <c r="I14" s="66" t="s">
        <v>47</v>
      </c>
      <c r="J14" s="36">
        <f t="shared" si="0"/>
        <v>4800</v>
      </c>
      <c r="K14" s="67" t="s">
        <v>54</v>
      </c>
    </row>
    <row r="15" spans="1:11">
      <c r="A15" s="12" t="s">
        <v>41</v>
      </c>
      <c r="B15" s="12"/>
      <c r="C15" s="12"/>
      <c r="D15" s="12"/>
      <c r="E15" s="12"/>
      <c r="F15" s="12"/>
      <c r="G15" s="12"/>
      <c r="H15" s="12" t="s">
        <v>55</v>
      </c>
      <c r="I15" s="12"/>
      <c r="J15" s="38">
        <f>SUM(J10:J14)</f>
        <v>22400</v>
      </c>
      <c r="K15" s="39"/>
    </row>
    <row r="16" spans="1:11">
      <c r="A16" s="7" t="s">
        <v>30</v>
      </c>
      <c r="B16" s="7"/>
      <c r="C16" s="7" t="s">
        <v>56</v>
      </c>
      <c r="D16" s="8" t="s">
        <v>32</v>
      </c>
      <c r="E16" s="8"/>
      <c r="F16" s="8" t="s">
        <v>33</v>
      </c>
      <c r="G16" s="8"/>
      <c r="H16" s="8" t="s">
        <v>34</v>
      </c>
      <c r="I16" s="8"/>
      <c r="J16" s="23" t="s">
        <v>35</v>
      </c>
      <c r="K16" s="35" t="s">
        <v>36</v>
      </c>
    </row>
    <row r="17" ht="17.6" spans="1:11">
      <c r="A17" s="9" t="s">
        <v>57</v>
      </c>
      <c r="B17" s="10" t="s">
        <v>58</v>
      </c>
      <c r="C17" s="11" t="s">
        <v>59</v>
      </c>
      <c r="D17" s="11">
        <v>30</v>
      </c>
      <c r="E17" s="10" t="s">
        <v>60</v>
      </c>
      <c r="F17" s="11">
        <v>1</v>
      </c>
      <c r="G17" s="10" t="s">
        <v>61</v>
      </c>
      <c r="H17" s="28">
        <v>850</v>
      </c>
      <c r="I17" s="30" t="s">
        <v>47</v>
      </c>
      <c r="J17" s="42">
        <f>D17*F17*H17</f>
        <v>25500</v>
      </c>
      <c r="K17" s="68">
        <v>45254</v>
      </c>
    </row>
    <row r="18" ht="17.6" spans="1:11">
      <c r="A18" s="9"/>
      <c r="B18" s="10" t="s">
        <v>58</v>
      </c>
      <c r="C18" s="11" t="s">
        <v>59</v>
      </c>
      <c r="D18" s="11">
        <v>30</v>
      </c>
      <c r="E18" s="10" t="s">
        <v>60</v>
      </c>
      <c r="F18" s="11">
        <v>1</v>
      </c>
      <c r="G18" s="10" t="s">
        <v>61</v>
      </c>
      <c r="H18" s="28">
        <v>850</v>
      </c>
      <c r="I18" s="30" t="s">
        <v>47</v>
      </c>
      <c r="J18" s="42">
        <f>D18*F18*H18</f>
        <v>25500</v>
      </c>
      <c r="K18" s="68">
        <v>45255</v>
      </c>
    </row>
    <row r="19" spans="1:11">
      <c r="A19" s="12" t="s">
        <v>41</v>
      </c>
      <c r="B19" s="12"/>
      <c r="C19" s="12"/>
      <c r="D19" s="12"/>
      <c r="E19" s="12"/>
      <c r="F19" s="12"/>
      <c r="G19" s="12"/>
      <c r="H19" s="12"/>
      <c r="I19" s="12"/>
      <c r="J19" s="38">
        <f>SUM(J17:J18)</f>
        <v>51000</v>
      </c>
      <c r="K19" s="39"/>
    </row>
    <row r="20" spans="1:11">
      <c r="A20" s="7" t="s">
        <v>30</v>
      </c>
      <c r="B20" s="7"/>
      <c r="C20" s="7" t="s">
        <v>62</v>
      </c>
      <c r="D20" s="8" t="s">
        <v>32</v>
      </c>
      <c r="E20" s="8"/>
      <c r="F20" s="8" t="s">
        <v>33</v>
      </c>
      <c r="G20" s="8"/>
      <c r="H20" s="8" t="s">
        <v>34</v>
      </c>
      <c r="I20" s="8"/>
      <c r="J20" s="23" t="s">
        <v>35</v>
      </c>
      <c r="K20" s="35" t="s">
        <v>36</v>
      </c>
    </row>
    <row r="21" ht="17.6" spans="1:11">
      <c r="A21" s="9" t="s">
        <v>63</v>
      </c>
      <c r="B21" s="10" t="s">
        <v>64</v>
      </c>
      <c r="C21" s="10" t="s">
        <v>65</v>
      </c>
      <c r="D21" s="10">
        <v>40</v>
      </c>
      <c r="E21" s="10"/>
      <c r="F21" s="10" t="s">
        <v>40</v>
      </c>
      <c r="G21" s="10"/>
      <c r="H21" s="28">
        <v>68</v>
      </c>
      <c r="I21" s="30" t="s">
        <v>47</v>
      </c>
      <c r="J21" s="42">
        <f>D21*H21</f>
        <v>2720</v>
      </c>
      <c r="K21" s="44"/>
    </row>
    <row r="22" ht="17.6" spans="1:11">
      <c r="A22" s="9"/>
      <c r="B22" s="10" t="s">
        <v>66</v>
      </c>
      <c r="C22" s="10" t="s">
        <v>67</v>
      </c>
      <c r="D22" s="10">
        <v>1</v>
      </c>
      <c r="E22" s="10"/>
      <c r="F22" s="10" t="s">
        <v>68</v>
      </c>
      <c r="G22" s="10"/>
      <c r="H22" s="28">
        <v>5000</v>
      </c>
      <c r="I22" s="30" t="s">
        <v>47</v>
      </c>
      <c r="J22" s="42">
        <f>D22*H22</f>
        <v>5000</v>
      </c>
      <c r="K22" s="44"/>
    </row>
    <row r="23" spans="1:11">
      <c r="A23" s="12" t="s">
        <v>41</v>
      </c>
      <c r="B23" s="12"/>
      <c r="C23" s="12"/>
      <c r="D23" s="12"/>
      <c r="E23" s="12"/>
      <c r="F23" s="12"/>
      <c r="G23" s="12"/>
      <c r="H23" s="12"/>
      <c r="I23" s="12"/>
      <c r="J23" s="38">
        <f>SUM(J21:J22)</f>
        <v>7720</v>
      </c>
      <c r="K23" s="39"/>
    </row>
    <row r="24" spans="1:11">
      <c r="A24" s="7" t="s">
        <v>30</v>
      </c>
      <c r="B24" s="7"/>
      <c r="C24" s="7" t="s">
        <v>62</v>
      </c>
      <c r="D24" s="8" t="s">
        <v>32</v>
      </c>
      <c r="E24" s="8"/>
      <c r="F24" s="8" t="s">
        <v>33</v>
      </c>
      <c r="G24" s="8"/>
      <c r="H24" s="8" t="s">
        <v>34</v>
      </c>
      <c r="I24" s="8"/>
      <c r="J24" s="23" t="s">
        <v>35</v>
      </c>
      <c r="K24" s="35" t="s">
        <v>36</v>
      </c>
    </row>
    <row r="25" spans="1:11">
      <c r="A25" s="9" t="s">
        <v>69</v>
      </c>
      <c r="B25" s="10" t="s">
        <v>58</v>
      </c>
      <c r="C25" s="11" t="s">
        <v>70</v>
      </c>
      <c r="D25" s="11">
        <v>4</v>
      </c>
      <c r="E25" s="11"/>
      <c r="F25" s="26" t="s">
        <v>71</v>
      </c>
      <c r="G25" s="26"/>
      <c r="H25" s="29">
        <v>2088</v>
      </c>
      <c r="I25" s="45" t="s">
        <v>47</v>
      </c>
      <c r="J25" s="42">
        <f>D25*H25</f>
        <v>8352</v>
      </c>
      <c r="K25" s="46"/>
    </row>
    <row r="26" spans="1:11">
      <c r="A26" s="9"/>
      <c r="B26" s="10" t="s">
        <v>58</v>
      </c>
      <c r="C26" s="11" t="s">
        <v>72</v>
      </c>
      <c r="D26" s="11">
        <v>4</v>
      </c>
      <c r="E26" s="11"/>
      <c r="F26" s="26" t="s">
        <v>71</v>
      </c>
      <c r="G26" s="26"/>
      <c r="H26" s="29">
        <v>3000</v>
      </c>
      <c r="I26" s="45" t="s">
        <v>47</v>
      </c>
      <c r="J26" s="42">
        <f>D26*H26</f>
        <v>12000</v>
      </c>
      <c r="K26" s="46"/>
    </row>
    <row r="27" spans="1:11">
      <c r="A27" s="9"/>
      <c r="B27" s="11" t="s">
        <v>73</v>
      </c>
      <c r="C27" s="11" t="s">
        <v>74</v>
      </c>
      <c r="D27" s="11">
        <v>4</v>
      </c>
      <c r="E27" s="11"/>
      <c r="F27" s="26" t="s">
        <v>71</v>
      </c>
      <c r="G27" s="26"/>
      <c r="H27" s="29">
        <v>2000</v>
      </c>
      <c r="I27" s="45" t="s">
        <v>47</v>
      </c>
      <c r="J27" s="42">
        <f>D27*H27</f>
        <v>8000</v>
      </c>
      <c r="K27" s="46"/>
    </row>
    <row r="28" spans="1:11">
      <c r="A28" s="9"/>
      <c r="B28" s="11" t="s">
        <v>73</v>
      </c>
      <c r="C28" s="11" t="s">
        <v>74</v>
      </c>
      <c r="D28" s="11">
        <v>4</v>
      </c>
      <c r="E28" s="11"/>
      <c r="F28" s="26" t="s">
        <v>71</v>
      </c>
      <c r="G28" s="26"/>
      <c r="H28" s="29">
        <v>3000</v>
      </c>
      <c r="I28" s="45" t="s">
        <v>47</v>
      </c>
      <c r="J28" s="42">
        <f>D28*H28</f>
        <v>12000</v>
      </c>
      <c r="K28" s="46"/>
    </row>
    <row r="29" spans="1:11">
      <c r="A29" s="12" t="s">
        <v>41</v>
      </c>
      <c r="B29" s="12"/>
      <c r="C29" s="12"/>
      <c r="D29" s="12"/>
      <c r="E29" s="12"/>
      <c r="F29" s="12"/>
      <c r="G29" s="12"/>
      <c r="H29" s="12" t="s">
        <v>55</v>
      </c>
      <c r="I29" s="12"/>
      <c r="J29" s="38">
        <f>SUM(J25:J28)</f>
        <v>40352</v>
      </c>
      <c r="K29" s="39"/>
    </row>
    <row r="30" spans="1:11">
      <c r="A30" s="7" t="s">
        <v>30</v>
      </c>
      <c r="B30" s="7"/>
      <c r="C30" s="7" t="s">
        <v>62</v>
      </c>
      <c r="D30" s="8" t="s">
        <v>32</v>
      </c>
      <c r="E30" s="8"/>
      <c r="F30" s="8" t="s">
        <v>33</v>
      </c>
      <c r="G30" s="8"/>
      <c r="H30" s="8" t="s">
        <v>34</v>
      </c>
      <c r="I30" s="8"/>
      <c r="J30" s="23" t="s">
        <v>35</v>
      </c>
      <c r="K30" s="35" t="s">
        <v>36</v>
      </c>
    </row>
    <row r="31" spans="1:11">
      <c r="A31" s="9" t="s">
        <v>75</v>
      </c>
      <c r="B31" s="11" t="s">
        <v>76</v>
      </c>
      <c r="C31" s="10" t="s">
        <v>75</v>
      </c>
      <c r="D31" s="11">
        <v>30</v>
      </c>
      <c r="E31" s="11"/>
      <c r="F31" s="11" t="s">
        <v>40</v>
      </c>
      <c r="G31" s="11"/>
      <c r="H31" s="30">
        <v>30</v>
      </c>
      <c r="I31" s="30"/>
      <c r="J31" s="36">
        <f>D31*H31</f>
        <v>900</v>
      </c>
      <c r="K31" s="46"/>
    </row>
    <row r="32" spans="1:11">
      <c r="A32" s="12" t="s">
        <v>41</v>
      </c>
      <c r="B32" s="12"/>
      <c r="C32" s="12"/>
      <c r="D32" s="12"/>
      <c r="E32" s="12"/>
      <c r="F32" s="12"/>
      <c r="G32" s="12"/>
      <c r="H32" s="12" t="s">
        <v>55</v>
      </c>
      <c r="I32" s="12"/>
      <c r="J32" s="38">
        <f>SUM(J31:J31)</f>
        <v>900</v>
      </c>
      <c r="K32" s="39"/>
    </row>
    <row r="33" spans="1:11">
      <c r="A33" s="7" t="s">
        <v>30</v>
      </c>
      <c r="B33" s="7"/>
      <c r="C33" s="7" t="s">
        <v>62</v>
      </c>
      <c r="D33" s="8" t="s">
        <v>32</v>
      </c>
      <c r="E33" s="8"/>
      <c r="F33" s="8" t="s">
        <v>33</v>
      </c>
      <c r="G33" s="8"/>
      <c r="H33" s="8" t="s">
        <v>34</v>
      </c>
      <c r="I33" s="8"/>
      <c r="J33" s="23" t="s">
        <v>35</v>
      </c>
      <c r="K33" s="35" t="s">
        <v>36</v>
      </c>
    </row>
    <row r="34" ht="16.95" customHeight="1" spans="1:11">
      <c r="A34" s="17" t="s">
        <v>77</v>
      </c>
      <c r="B34" s="11" t="s">
        <v>78</v>
      </c>
      <c r="C34" s="15" t="s">
        <v>79</v>
      </c>
      <c r="D34" s="11">
        <v>8</v>
      </c>
      <c r="E34" s="11"/>
      <c r="F34" s="26" t="s">
        <v>80</v>
      </c>
      <c r="G34" s="26"/>
      <c r="H34" s="31">
        <v>800</v>
      </c>
      <c r="I34" s="30" t="s">
        <v>47</v>
      </c>
      <c r="J34" s="36">
        <f>H34*D34</f>
        <v>6400</v>
      </c>
      <c r="K34" s="47" t="s">
        <v>81</v>
      </c>
    </row>
    <row r="35" ht="16.95" customHeight="1" spans="1:11">
      <c r="A35" s="17"/>
      <c r="B35" s="11" t="s">
        <v>82</v>
      </c>
      <c r="C35" s="15" t="s">
        <v>79</v>
      </c>
      <c r="D35" s="11">
        <v>6</v>
      </c>
      <c r="E35" s="11"/>
      <c r="F35" s="26" t="s">
        <v>80</v>
      </c>
      <c r="G35" s="26"/>
      <c r="H35" s="31">
        <v>800</v>
      </c>
      <c r="I35" s="30" t="s">
        <v>47</v>
      </c>
      <c r="J35" s="36">
        <f>H35*D35</f>
        <v>4800</v>
      </c>
      <c r="K35" s="47" t="s">
        <v>9</v>
      </c>
    </row>
    <row r="36" spans="1:11">
      <c r="A36" s="17" t="s">
        <v>83</v>
      </c>
      <c r="B36" s="11" t="s">
        <v>84</v>
      </c>
      <c r="C36" s="15" t="s">
        <v>77</v>
      </c>
      <c r="D36" s="11">
        <v>2</v>
      </c>
      <c r="E36" s="11"/>
      <c r="F36" s="26" t="s">
        <v>40</v>
      </c>
      <c r="G36" s="26"/>
      <c r="H36" s="31">
        <v>100</v>
      </c>
      <c r="I36" s="30" t="s">
        <v>47</v>
      </c>
      <c r="J36" s="36">
        <f t="shared" ref="J36:J45" si="1">H36*D36</f>
        <v>200</v>
      </c>
      <c r="K36" s="47" t="s">
        <v>85</v>
      </c>
    </row>
    <row r="37" spans="1:11">
      <c r="A37" s="17"/>
      <c r="B37" s="11" t="s">
        <v>84</v>
      </c>
      <c r="C37" s="15" t="s">
        <v>77</v>
      </c>
      <c r="D37" s="11">
        <v>4</v>
      </c>
      <c r="E37" s="11"/>
      <c r="F37" s="26" t="s">
        <v>40</v>
      </c>
      <c r="G37" s="26"/>
      <c r="H37" s="31">
        <v>100</v>
      </c>
      <c r="I37" s="30" t="s">
        <v>47</v>
      </c>
      <c r="J37" s="36">
        <f t="shared" si="1"/>
        <v>400</v>
      </c>
      <c r="K37" s="47" t="s">
        <v>85</v>
      </c>
    </row>
    <row r="38" spans="1:11">
      <c r="A38" s="17"/>
      <c r="B38" s="11" t="s">
        <v>84</v>
      </c>
      <c r="C38" s="15" t="s">
        <v>77</v>
      </c>
      <c r="D38" s="11">
        <v>4</v>
      </c>
      <c r="E38" s="11"/>
      <c r="F38" s="26" t="s">
        <v>40</v>
      </c>
      <c r="G38" s="26"/>
      <c r="H38" s="31">
        <v>100</v>
      </c>
      <c r="I38" s="30" t="s">
        <v>47</v>
      </c>
      <c r="J38" s="36">
        <f t="shared" si="1"/>
        <v>400</v>
      </c>
      <c r="K38" s="47" t="s">
        <v>85</v>
      </c>
    </row>
    <row r="39" spans="1:11">
      <c r="A39" s="17"/>
      <c r="B39" s="11" t="s">
        <v>84</v>
      </c>
      <c r="C39" s="15" t="s">
        <v>77</v>
      </c>
      <c r="D39" s="11">
        <v>4</v>
      </c>
      <c r="E39" s="11"/>
      <c r="F39" s="26" t="s">
        <v>40</v>
      </c>
      <c r="G39" s="26"/>
      <c r="H39" s="31">
        <v>100</v>
      </c>
      <c r="I39" s="30" t="s">
        <v>47</v>
      </c>
      <c r="J39" s="36">
        <f t="shared" si="1"/>
        <v>400</v>
      </c>
      <c r="K39" s="47" t="s">
        <v>85</v>
      </c>
    </row>
    <row r="40" spans="1:11">
      <c r="A40" s="17"/>
      <c r="B40" s="11" t="s">
        <v>86</v>
      </c>
      <c r="C40" s="15" t="s">
        <v>77</v>
      </c>
      <c r="D40" s="11">
        <v>2</v>
      </c>
      <c r="E40" s="11"/>
      <c r="F40" s="26" t="s">
        <v>87</v>
      </c>
      <c r="G40" s="26"/>
      <c r="H40" s="31">
        <v>500</v>
      </c>
      <c r="I40" s="30" t="s">
        <v>47</v>
      </c>
      <c r="J40" s="36">
        <f t="shared" si="1"/>
        <v>1000</v>
      </c>
      <c r="K40" s="47" t="s">
        <v>85</v>
      </c>
    </row>
    <row r="41" spans="1:11">
      <c r="A41" s="17"/>
      <c r="B41" s="11" t="s">
        <v>86</v>
      </c>
      <c r="C41" s="15" t="s">
        <v>77</v>
      </c>
      <c r="D41" s="11">
        <v>2</v>
      </c>
      <c r="E41" s="11"/>
      <c r="F41" s="26" t="s">
        <v>87</v>
      </c>
      <c r="G41" s="26"/>
      <c r="H41" s="31">
        <v>500</v>
      </c>
      <c r="I41" s="30" t="s">
        <v>47</v>
      </c>
      <c r="J41" s="36">
        <f t="shared" si="1"/>
        <v>1000</v>
      </c>
      <c r="K41" s="47" t="s">
        <v>85</v>
      </c>
    </row>
    <row r="42" spans="1:11">
      <c r="A42" s="17"/>
      <c r="B42" s="11" t="s">
        <v>86</v>
      </c>
      <c r="C42" s="15" t="s">
        <v>77</v>
      </c>
      <c r="D42" s="11">
        <v>2</v>
      </c>
      <c r="E42" s="11"/>
      <c r="F42" s="26" t="s">
        <v>87</v>
      </c>
      <c r="G42" s="26"/>
      <c r="H42" s="31">
        <v>500</v>
      </c>
      <c r="I42" s="30" t="s">
        <v>47</v>
      </c>
      <c r="J42" s="36">
        <f t="shared" si="1"/>
        <v>1000</v>
      </c>
      <c r="K42" s="47" t="s">
        <v>85</v>
      </c>
    </row>
    <row r="43" spans="1:11">
      <c r="A43" s="17"/>
      <c r="B43" s="11" t="s">
        <v>88</v>
      </c>
      <c r="C43" s="15" t="s">
        <v>77</v>
      </c>
      <c r="D43" s="11">
        <v>2</v>
      </c>
      <c r="E43" s="11"/>
      <c r="F43" s="26" t="s">
        <v>89</v>
      </c>
      <c r="G43" s="26"/>
      <c r="H43" s="31">
        <v>3000</v>
      </c>
      <c r="I43" s="30" t="s">
        <v>47</v>
      </c>
      <c r="J43" s="36">
        <f t="shared" si="1"/>
        <v>6000</v>
      </c>
      <c r="K43" s="47" t="s">
        <v>85</v>
      </c>
    </row>
    <row r="44" spans="1:11">
      <c r="A44" s="17"/>
      <c r="B44" s="11" t="s">
        <v>90</v>
      </c>
      <c r="C44" s="15" t="s">
        <v>77</v>
      </c>
      <c r="D44" s="11">
        <v>14</v>
      </c>
      <c r="E44" s="11"/>
      <c r="F44" s="26" t="s">
        <v>40</v>
      </c>
      <c r="G44" s="26"/>
      <c r="H44" s="31">
        <v>100</v>
      </c>
      <c r="I44" s="30" t="s">
        <v>47</v>
      </c>
      <c r="J44" s="36">
        <f t="shared" si="1"/>
        <v>1400</v>
      </c>
      <c r="K44" s="47" t="s">
        <v>85</v>
      </c>
    </row>
    <row r="45" spans="1:11">
      <c r="A45" s="17"/>
      <c r="B45" s="11" t="s">
        <v>91</v>
      </c>
      <c r="C45" s="15" t="s">
        <v>77</v>
      </c>
      <c r="D45" s="11">
        <v>1</v>
      </c>
      <c r="E45" s="11"/>
      <c r="F45" s="26" t="s">
        <v>92</v>
      </c>
      <c r="G45" s="26"/>
      <c r="H45" s="31">
        <v>20000</v>
      </c>
      <c r="I45" s="30" t="s">
        <v>47</v>
      </c>
      <c r="J45" s="36">
        <f t="shared" si="1"/>
        <v>20000</v>
      </c>
      <c r="K45" s="47" t="s">
        <v>85</v>
      </c>
    </row>
    <row r="46" spans="1:11">
      <c r="A46" s="12" t="s">
        <v>41</v>
      </c>
      <c r="B46" s="12"/>
      <c r="C46" s="12"/>
      <c r="D46" s="12"/>
      <c r="E46" s="12"/>
      <c r="F46" s="12"/>
      <c r="G46" s="12"/>
      <c r="H46" s="12" t="s">
        <v>55</v>
      </c>
      <c r="I46" s="12"/>
      <c r="J46" s="38">
        <f>SUM(J34:J45)</f>
        <v>43000</v>
      </c>
      <c r="K46" s="39"/>
    </row>
    <row r="47" spans="1:11">
      <c r="A47" s="7" t="s">
        <v>30</v>
      </c>
      <c r="B47" s="7"/>
      <c r="C47" s="7" t="s">
        <v>62</v>
      </c>
      <c r="D47" s="8" t="s">
        <v>32</v>
      </c>
      <c r="E47" s="8"/>
      <c r="F47" s="8" t="s">
        <v>33</v>
      </c>
      <c r="G47" s="8"/>
      <c r="H47" s="8" t="s">
        <v>34</v>
      </c>
      <c r="I47" s="8"/>
      <c r="J47" s="23" t="s">
        <v>35</v>
      </c>
      <c r="K47" s="35" t="s">
        <v>36</v>
      </c>
    </row>
    <row r="48" spans="1:11">
      <c r="A48" s="9" t="s">
        <v>93</v>
      </c>
      <c r="B48" s="11" t="s">
        <v>94</v>
      </c>
      <c r="C48" s="10" t="s">
        <v>95</v>
      </c>
      <c r="D48" s="11">
        <v>30</v>
      </c>
      <c r="E48" s="11"/>
      <c r="F48" s="26" t="s">
        <v>96</v>
      </c>
      <c r="G48" s="26"/>
      <c r="H48" s="29">
        <v>358</v>
      </c>
      <c r="I48" s="45" t="s">
        <v>47</v>
      </c>
      <c r="J48" s="42">
        <f>D48*H48</f>
        <v>10740</v>
      </c>
      <c r="K48" s="46"/>
    </row>
    <row r="49" spans="1:11">
      <c r="A49" s="9"/>
      <c r="B49" s="11" t="s">
        <v>97</v>
      </c>
      <c r="C49" s="10" t="s">
        <v>98</v>
      </c>
      <c r="D49" s="11">
        <v>30</v>
      </c>
      <c r="E49" s="11"/>
      <c r="F49" s="26" t="s">
        <v>99</v>
      </c>
      <c r="G49" s="26"/>
      <c r="H49" s="29">
        <v>30</v>
      </c>
      <c r="I49" s="45" t="s">
        <v>47</v>
      </c>
      <c r="J49" s="42">
        <f>D49*H49</f>
        <v>900</v>
      </c>
      <c r="K49" s="46"/>
    </row>
    <row r="50" spans="1:11">
      <c r="A50" s="12" t="s">
        <v>41</v>
      </c>
      <c r="B50" s="12"/>
      <c r="C50" s="12"/>
      <c r="D50" s="12"/>
      <c r="E50" s="12"/>
      <c r="F50" s="12"/>
      <c r="G50" s="12"/>
      <c r="H50" s="12" t="s">
        <v>55</v>
      </c>
      <c r="I50" s="12"/>
      <c r="J50" s="38">
        <f>SUM(J48:J49)</f>
        <v>11640</v>
      </c>
      <c r="K50" s="39"/>
    </row>
    <row r="51" spans="1:11">
      <c r="A51" s="18" t="s">
        <v>100</v>
      </c>
      <c r="B51" s="18"/>
      <c r="C51" s="18"/>
      <c r="D51" s="18"/>
      <c r="E51" s="18"/>
      <c r="F51" s="18"/>
      <c r="G51" s="18"/>
      <c r="H51" s="18"/>
      <c r="I51" s="18"/>
      <c r="J51" s="50">
        <f>J8+J15+J19+J23+J29+J46+J50+J32</f>
        <v>282012</v>
      </c>
      <c r="K51" s="51"/>
    </row>
    <row r="52" spans="1:11">
      <c r="A52" s="19" t="s">
        <v>101</v>
      </c>
      <c r="B52" s="19"/>
      <c r="C52" s="19"/>
      <c r="D52" s="19"/>
      <c r="E52" s="19"/>
      <c r="F52" s="19"/>
      <c r="G52" s="19"/>
      <c r="H52" s="19"/>
      <c r="I52" s="52">
        <v>0.06</v>
      </c>
      <c r="J52" s="53">
        <f>J51*I52</f>
        <v>16920.72</v>
      </c>
      <c r="K52" s="54"/>
    </row>
    <row r="53" spans="1:11">
      <c r="A53" s="20" t="s">
        <v>102</v>
      </c>
      <c r="B53" s="20"/>
      <c r="C53" s="20"/>
      <c r="D53" s="20"/>
      <c r="E53" s="20"/>
      <c r="F53" s="20"/>
      <c r="G53" s="20"/>
      <c r="H53" s="20"/>
      <c r="I53" s="20"/>
      <c r="J53" s="55">
        <f>(J51+J52)*6%</f>
        <v>17935.9632</v>
      </c>
      <c r="K53" s="56"/>
    </row>
    <row r="54" ht="18.35" spans="1:11">
      <c r="A54" s="61" t="s">
        <v>103</v>
      </c>
      <c r="B54" s="62"/>
      <c r="C54" s="62"/>
      <c r="D54" s="62"/>
      <c r="E54" s="62"/>
      <c r="F54" s="62"/>
      <c r="G54" s="62"/>
      <c r="H54" s="62"/>
      <c r="I54" s="69"/>
      <c r="J54" s="70">
        <f>SUM(J51:J53)</f>
        <v>316868.6832</v>
      </c>
      <c r="K54" s="71"/>
    </row>
  </sheetData>
  <mergeCells count="11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A23:I23"/>
    <mergeCell ref="A24:B24"/>
    <mergeCell ref="D24:E24"/>
    <mergeCell ref="F24:G24"/>
    <mergeCell ref="H24:I24"/>
    <mergeCell ref="D25:E25"/>
    <mergeCell ref="F25:G25"/>
    <mergeCell ref="D26:E26"/>
    <mergeCell ref="F26:G26"/>
    <mergeCell ref="D27:E27"/>
    <mergeCell ref="F27:G27"/>
    <mergeCell ref="D28:E28"/>
    <mergeCell ref="F28:G28"/>
    <mergeCell ref="A29:I29"/>
    <mergeCell ref="A30:B30"/>
    <mergeCell ref="D30:E30"/>
    <mergeCell ref="F30:G30"/>
    <mergeCell ref="H30:I30"/>
    <mergeCell ref="D31:E31"/>
    <mergeCell ref="F31:G31"/>
    <mergeCell ref="H31:I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I46"/>
    <mergeCell ref="A47:B47"/>
    <mergeCell ref="D47:E47"/>
    <mergeCell ref="F47:G47"/>
    <mergeCell ref="H47:I47"/>
    <mergeCell ref="D48:E48"/>
    <mergeCell ref="F48:G48"/>
    <mergeCell ref="D49:E49"/>
    <mergeCell ref="F49:G49"/>
    <mergeCell ref="A50:I50"/>
    <mergeCell ref="A51:I51"/>
    <mergeCell ref="A52:H52"/>
    <mergeCell ref="A53:I53"/>
    <mergeCell ref="A54:I54"/>
    <mergeCell ref="A10:A14"/>
    <mergeCell ref="A17:A18"/>
    <mergeCell ref="A21:A22"/>
    <mergeCell ref="A25:A28"/>
    <mergeCell ref="A34:A35"/>
    <mergeCell ref="A36:A45"/>
    <mergeCell ref="A48:A49"/>
    <mergeCell ref="B10:B11"/>
    <mergeCell ref="B12:B13"/>
  </mergeCells>
  <dataValidations count="6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 C13 C14 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">
      <formula1>"签证服务费,旅游签证,商务签证,保险,其他"</formula1>
    </dataValidation>
    <dataValidation type="list" allowBlank="1" showInputMessage="1" showErrorMessage="1" sqref="C44 C45 C34:C35 C36:C43">
      <formula1>"工作人员,餐费,住宿,交通,通信费,导游超时费,其他"</formula1>
    </dataValidation>
    <dataValidation type="list" allowBlank="1" showInputMessage="1" showErrorMessage="1" sqref="C21:C22">
      <formula1>"半日场租,全天场租,半天会议包价,全天会议包价,进场费,茶歇,投影仪,其他"</formula1>
    </dataValidation>
    <dataValidation type="list" allowBlank="1" showInputMessage="1" showErrorMessage="1" sqref="C25:C28">
      <formula1>"酒店早餐,自助午餐,围桌午餐,自助晚餐,围桌晚餐,鸡尾酒会,酒水,特色餐,其他"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opLeftCell="A36" workbookViewId="0">
      <selection activeCell="B3" sqref="B3"/>
    </sheetView>
  </sheetViews>
  <sheetFormatPr defaultColWidth="8.84615384615385" defaultRowHeight="16.8"/>
  <cols>
    <col min="1" max="1" width="15.6923076923077" customWidth="1"/>
    <col min="2" max="2" width="28.0769230769231" customWidth="1"/>
    <col min="3" max="3" width="16.3076923076923" customWidth="1"/>
    <col min="8" max="8" width="16.5" customWidth="1"/>
    <col min="10" max="10" width="16.8461538461538" customWidth="1"/>
    <col min="11" max="11" width="16.7692307692308" customWidth="1"/>
  </cols>
  <sheetData>
    <row r="1" ht="28" spans="1:11">
      <c r="A1" s="1" t="s">
        <v>13</v>
      </c>
      <c r="B1" s="2" t="s">
        <v>104</v>
      </c>
      <c r="C1" s="2"/>
      <c r="D1" s="2"/>
      <c r="E1" s="2"/>
      <c r="F1" s="2"/>
      <c r="G1" s="1" t="s">
        <v>15</v>
      </c>
      <c r="H1" s="2"/>
      <c r="I1" s="2"/>
      <c r="J1" s="1" t="s">
        <v>16</v>
      </c>
      <c r="K1" s="2"/>
    </row>
    <row r="2" ht="28" spans="1:11">
      <c r="A2" s="1" t="s">
        <v>17</v>
      </c>
      <c r="B2" s="2" t="s">
        <v>105</v>
      </c>
      <c r="C2" s="2"/>
      <c r="D2" s="2"/>
      <c r="E2" s="2"/>
      <c r="F2" s="2"/>
      <c r="G2" s="1" t="s">
        <v>18</v>
      </c>
      <c r="H2" s="2" t="s">
        <v>19</v>
      </c>
      <c r="I2" s="2"/>
      <c r="J2" s="1" t="s">
        <v>16</v>
      </c>
      <c r="K2" s="2"/>
    </row>
    <row r="3" spans="1:11">
      <c r="A3" s="1" t="s">
        <v>20</v>
      </c>
      <c r="B3" s="3" t="s">
        <v>11</v>
      </c>
      <c r="C3" s="4" t="s">
        <v>21</v>
      </c>
      <c r="D3" s="3" t="s">
        <v>22</v>
      </c>
      <c r="E3" s="3"/>
      <c r="F3" s="3"/>
      <c r="G3" s="4" t="s">
        <v>23</v>
      </c>
      <c r="H3" s="22"/>
      <c r="I3" s="33"/>
      <c r="J3" s="4" t="s">
        <v>24</v>
      </c>
      <c r="K3" s="3"/>
    </row>
    <row r="4" spans="1:11">
      <c r="A4" s="1" t="s">
        <v>25</v>
      </c>
      <c r="B4" s="3" t="s">
        <v>106</v>
      </c>
      <c r="C4" s="4" t="s">
        <v>27</v>
      </c>
      <c r="D4" s="5" t="s">
        <v>28</v>
      </c>
      <c r="E4" s="3"/>
      <c r="F4" s="3"/>
      <c r="G4" s="4" t="s">
        <v>16</v>
      </c>
      <c r="H4" s="4"/>
      <c r="I4" s="34">
        <v>13810338229</v>
      </c>
      <c r="J4" s="34"/>
      <c r="K4" s="34"/>
    </row>
    <row r="5" spans="1:11">
      <c r="A5" s="6" t="s">
        <v>29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A6" s="7" t="s">
        <v>30</v>
      </c>
      <c r="B6" s="7"/>
      <c r="C6" s="7" t="s">
        <v>31</v>
      </c>
      <c r="D6" s="8" t="s">
        <v>32</v>
      </c>
      <c r="E6" s="8"/>
      <c r="F6" s="8" t="s">
        <v>33</v>
      </c>
      <c r="G6" s="8"/>
      <c r="H6" s="23" t="s">
        <v>34</v>
      </c>
      <c r="I6" s="23"/>
      <c r="J6" s="23" t="s">
        <v>35</v>
      </c>
      <c r="K6" s="35" t="s">
        <v>36</v>
      </c>
    </row>
    <row r="7" spans="1:11">
      <c r="A7" s="9" t="s">
        <v>37</v>
      </c>
      <c r="B7" s="10" t="s">
        <v>38</v>
      </c>
      <c r="C7" s="10" t="s">
        <v>39</v>
      </c>
      <c r="D7" s="11">
        <v>30</v>
      </c>
      <c r="E7" s="11"/>
      <c r="F7" s="24" t="s">
        <v>40</v>
      </c>
      <c r="G7" s="24"/>
      <c r="H7" s="25">
        <v>3500</v>
      </c>
      <c r="I7" s="25"/>
      <c r="J7" s="36">
        <f t="shared" ref="J7:J14" si="0">D7*H7</f>
        <v>105000</v>
      </c>
      <c r="K7" s="37"/>
    </row>
    <row r="8" spans="1:11">
      <c r="A8" s="12" t="s">
        <v>41</v>
      </c>
      <c r="B8" s="12"/>
      <c r="C8" s="12"/>
      <c r="D8" s="12"/>
      <c r="E8" s="12"/>
      <c r="F8" s="12"/>
      <c r="G8" s="12"/>
      <c r="H8" s="12"/>
      <c r="I8" s="12"/>
      <c r="J8" s="38">
        <f>SUM(J7:J7)</f>
        <v>105000</v>
      </c>
      <c r="K8" s="39"/>
    </row>
    <row r="9" spans="1:11">
      <c r="A9" s="7" t="s">
        <v>30</v>
      </c>
      <c r="B9" s="7"/>
      <c r="C9" s="7" t="s">
        <v>42</v>
      </c>
      <c r="D9" s="8" t="s">
        <v>32</v>
      </c>
      <c r="E9" s="8"/>
      <c r="F9" s="8" t="s">
        <v>33</v>
      </c>
      <c r="G9" s="8"/>
      <c r="H9" s="8" t="s">
        <v>34</v>
      </c>
      <c r="I9" s="8"/>
      <c r="J9" s="23" t="s">
        <v>35</v>
      </c>
      <c r="K9" s="35" t="s">
        <v>36</v>
      </c>
    </row>
    <row r="10" ht="28" spans="1:11">
      <c r="A10" s="13" t="s">
        <v>43</v>
      </c>
      <c r="B10" s="14" t="s">
        <v>44</v>
      </c>
      <c r="C10" s="15" t="s">
        <v>45</v>
      </c>
      <c r="D10" s="16">
        <v>10</v>
      </c>
      <c r="E10" s="16"/>
      <c r="F10" s="26" t="s">
        <v>46</v>
      </c>
      <c r="G10" s="26"/>
      <c r="H10" s="27">
        <v>650</v>
      </c>
      <c r="I10" s="27" t="s">
        <v>47</v>
      </c>
      <c r="J10" s="40">
        <f t="shared" si="0"/>
        <v>6500</v>
      </c>
      <c r="K10" s="41" t="s">
        <v>48</v>
      </c>
    </row>
    <row r="11" ht="28" spans="1:11">
      <c r="A11" s="13"/>
      <c r="B11" s="14"/>
      <c r="C11" s="15" t="s">
        <v>45</v>
      </c>
      <c r="D11" s="16">
        <v>10</v>
      </c>
      <c r="E11" s="16"/>
      <c r="F11" s="26" t="s">
        <v>46</v>
      </c>
      <c r="G11" s="26"/>
      <c r="H11" s="27">
        <v>650</v>
      </c>
      <c r="I11" s="27" t="s">
        <v>47</v>
      </c>
      <c r="J11" s="40">
        <f t="shared" si="0"/>
        <v>6500</v>
      </c>
      <c r="K11" s="41" t="s">
        <v>48</v>
      </c>
    </row>
    <row r="12" ht="30" customHeight="1" spans="1:11">
      <c r="A12" s="13"/>
      <c r="B12" s="14" t="s">
        <v>44</v>
      </c>
      <c r="C12" s="15" t="s">
        <v>49</v>
      </c>
      <c r="D12" s="16">
        <v>2</v>
      </c>
      <c r="E12" s="16"/>
      <c r="F12" s="26" t="s">
        <v>46</v>
      </c>
      <c r="G12" s="26"/>
      <c r="H12" s="27">
        <v>1400</v>
      </c>
      <c r="I12" s="27" t="s">
        <v>47</v>
      </c>
      <c r="J12" s="40">
        <f t="shared" si="0"/>
        <v>2800</v>
      </c>
      <c r="K12" s="41" t="s">
        <v>50</v>
      </c>
    </row>
    <row r="13" ht="30" customHeight="1" spans="1:11">
      <c r="A13" s="13"/>
      <c r="B13" s="14"/>
      <c r="C13" s="15" t="s">
        <v>49</v>
      </c>
      <c r="D13" s="16">
        <v>2</v>
      </c>
      <c r="E13" s="16"/>
      <c r="F13" s="26" t="s">
        <v>46</v>
      </c>
      <c r="G13" s="26"/>
      <c r="H13" s="27">
        <v>1400</v>
      </c>
      <c r="I13" s="27" t="s">
        <v>47</v>
      </c>
      <c r="J13" s="40">
        <f t="shared" si="0"/>
        <v>2800</v>
      </c>
      <c r="K13" s="41" t="s">
        <v>50</v>
      </c>
    </row>
    <row r="14" ht="41" spans="1:11">
      <c r="A14" s="13"/>
      <c r="B14" s="14" t="s">
        <v>51</v>
      </c>
      <c r="C14" s="10" t="s">
        <v>52</v>
      </c>
      <c r="D14" s="16">
        <v>2</v>
      </c>
      <c r="E14" s="16"/>
      <c r="F14" s="26" t="s">
        <v>53</v>
      </c>
      <c r="G14" s="26"/>
      <c r="H14" s="27">
        <v>2400</v>
      </c>
      <c r="I14" s="27" t="s">
        <v>47</v>
      </c>
      <c r="J14" s="40">
        <f t="shared" si="0"/>
        <v>4800</v>
      </c>
      <c r="K14" s="41" t="s">
        <v>54</v>
      </c>
    </row>
    <row r="15" spans="1:11">
      <c r="A15" s="12" t="s">
        <v>41</v>
      </c>
      <c r="B15" s="12"/>
      <c r="C15" s="12"/>
      <c r="D15" s="12"/>
      <c r="E15" s="12"/>
      <c r="F15" s="12"/>
      <c r="G15" s="12"/>
      <c r="H15" s="12"/>
      <c r="I15" s="12"/>
      <c r="J15" s="38">
        <f>SUM(J10:J14)</f>
        <v>23400</v>
      </c>
      <c r="K15" s="39"/>
    </row>
    <row r="16" spans="1:11">
      <c r="A16" s="7" t="s">
        <v>30</v>
      </c>
      <c r="B16" s="7"/>
      <c r="C16" s="7" t="s">
        <v>56</v>
      </c>
      <c r="D16" s="8" t="s">
        <v>32</v>
      </c>
      <c r="E16" s="8"/>
      <c r="F16" s="8" t="s">
        <v>33</v>
      </c>
      <c r="G16" s="8"/>
      <c r="H16" s="8" t="s">
        <v>34</v>
      </c>
      <c r="I16" s="8"/>
      <c r="J16" s="23" t="s">
        <v>35</v>
      </c>
      <c r="K16" s="35" t="s">
        <v>36</v>
      </c>
    </row>
    <row r="17" ht="17.6" spans="1:11">
      <c r="A17" s="9" t="s">
        <v>57</v>
      </c>
      <c r="B17" s="10" t="s">
        <v>107</v>
      </c>
      <c r="C17" s="10" t="s">
        <v>108</v>
      </c>
      <c r="D17" s="11">
        <v>30</v>
      </c>
      <c r="E17" s="10" t="s">
        <v>60</v>
      </c>
      <c r="F17" s="11">
        <v>1</v>
      </c>
      <c r="G17" s="10" t="s">
        <v>61</v>
      </c>
      <c r="H17" s="28">
        <v>1100</v>
      </c>
      <c r="I17" s="30" t="s">
        <v>47</v>
      </c>
      <c r="J17" s="42">
        <f>D17*F17*H17</f>
        <v>33000</v>
      </c>
      <c r="K17" s="43">
        <v>45275</v>
      </c>
    </row>
    <row r="18" ht="17.6" spans="1:11">
      <c r="A18" s="9"/>
      <c r="B18" s="10" t="s">
        <v>107</v>
      </c>
      <c r="C18" s="10" t="s">
        <v>108</v>
      </c>
      <c r="D18" s="11">
        <v>30</v>
      </c>
      <c r="E18" s="10" t="s">
        <v>60</v>
      </c>
      <c r="F18" s="11">
        <v>1</v>
      </c>
      <c r="G18" s="10" t="s">
        <v>61</v>
      </c>
      <c r="H18" s="28">
        <v>1100</v>
      </c>
      <c r="I18" s="30" t="s">
        <v>47</v>
      </c>
      <c r="J18" s="42">
        <f>D18*F18*H18</f>
        <v>33000</v>
      </c>
      <c r="K18" s="43">
        <v>45276</v>
      </c>
    </row>
    <row r="19" spans="1:11">
      <c r="A19" s="12" t="s">
        <v>41</v>
      </c>
      <c r="B19" s="12"/>
      <c r="C19" s="12"/>
      <c r="D19" s="12"/>
      <c r="E19" s="12"/>
      <c r="F19" s="12"/>
      <c r="G19" s="12"/>
      <c r="H19" s="12"/>
      <c r="I19" s="12"/>
      <c r="J19" s="38">
        <f>SUM(J17:J18)</f>
        <v>66000</v>
      </c>
      <c r="K19" s="39"/>
    </row>
    <row r="20" spans="1:11">
      <c r="A20" s="7" t="s">
        <v>30</v>
      </c>
      <c r="B20" s="7"/>
      <c r="C20" s="7" t="s">
        <v>62</v>
      </c>
      <c r="D20" s="8" t="s">
        <v>32</v>
      </c>
      <c r="E20" s="8"/>
      <c r="F20" s="8" t="s">
        <v>33</v>
      </c>
      <c r="G20" s="8"/>
      <c r="H20" s="8" t="s">
        <v>34</v>
      </c>
      <c r="I20" s="8"/>
      <c r="J20" s="23" t="s">
        <v>35</v>
      </c>
      <c r="K20" s="35" t="s">
        <v>36</v>
      </c>
    </row>
    <row r="21" ht="17.6" spans="1:11">
      <c r="A21" s="9" t="s">
        <v>63</v>
      </c>
      <c r="B21" s="10" t="s">
        <v>109</v>
      </c>
      <c r="C21" s="10" t="s">
        <v>65</v>
      </c>
      <c r="D21" s="10">
        <v>30</v>
      </c>
      <c r="E21" s="10"/>
      <c r="F21" s="10" t="s">
        <v>40</v>
      </c>
      <c r="G21" s="10"/>
      <c r="H21" s="28">
        <v>98</v>
      </c>
      <c r="I21" s="30" t="s">
        <v>47</v>
      </c>
      <c r="J21" s="42">
        <f t="shared" ref="J21:J23" si="1">D21*H21</f>
        <v>2940</v>
      </c>
      <c r="K21" s="44"/>
    </row>
    <row r="22" ht="17.6" spans="1:11">
      <c r="A22" s="9"/>
      <c r="B22" s="10" t="s">
        <v>110</v>
      </c>
      <c r="C22" s="11" t="s">
        <v>111</v>
      </c>
      <c r="D22" s="10">
        <v>1</v>
      </c>
      <c r="E22" s="10"/>
      <c r="F22" s="10" t="s">
        <v>68</v>
      </c>
      <c r="G22" s="10"/>
      <c r="H22" s="28">
        <v>8000</v>
      </c>
      <c r="I22" s="30" t="s">
        <v>47</v>
      </c>
      <c r="J22" s="42">
        <f t="shared" si="1"/>
        <v>8000</v>
      </c>
      <c r="K22" s="44"/>
    </row>
    <row r="23" ht="17.6" spans="1:11">
      <c r="A23" s="9"/>
      <c r="B23" s="10" t="s">
        <v>112</v>
      </c>
      <c r="C23" s="11" t="s">
        <v>113</v>
      </c>
      <c r="D23" s="10">
        <v>30</v>
      </c>
      <c r="E23" s="10"/>
      <c r="F23" s="10" t="s">
        <v>68</v>
      </c>
      <c r="G23" s="10"/>
      <c r="H23" s="28">
        <v>388</v>
      </c>
      <c r="I23" s="30" t="s">
        <v>47</v>
      </c>
      <c r="J23" s="42">
        <f t="shared" si="1"/>
        <v>11640</v>
      </c>
      <c r="K23" s="44"/>
    </row>
    <row r="24" spans="1:11">
      <c r="A24" s="12" t="s">
        <v>41</v>
      </c>
      <c r="B24" s="12"/>
      <c r="C24" s="12"/>
      <c r="D24" s="12"/>
      <c r="E24" s="12"/>
      <c r="F24" s="12"/>
      <c r="G24" s="12"/>
      <c r="H24" s="12"/>
      <c r="I24" s="12"/>
      <c r="J24" s="38">
        <f>SUM(J21:J23)</f>
        <v>22580</v>
      </c>
      <c r="K24" s="39"/>
    </row>
    <row r="25" spans="1:11">
      <c r="A25" s="7" t="s">
        <v>30</v>
      </c>
      <c r="B25" s="7"/>
      <c r="C25" s="7" t="s">
        <v>62</v>
      </c>
      <c r="D25" s="8" t="s">
        <v>32</v>
      </c>
      <c r="E25" s="8"/>
      <c r="F25" s="8" t="s">
        <v>33</v>
      </c>
      <c r="G25" s="8"/>
      <c r="H25" s="8" t="s">
        <v>34</v>
      </c>
      <c r="I25" s="8"/>
      <c r="J25" s="23" t="s">
        <v>35</v>
      </c>
      <c r="K25" s="35" t="s">
        <v>36</v>
      </c>
    </row>
    <row r="26" spans="1:11">
      <c r="A26" s="9" t="s">
        <v>69</v>
      </c>
      <c r="B26" s="11" t="s">
        <v>107</v>
      </c>
      <c r="C26" s="11" t="s">
        <v>114</v>
      </c>
      <c r="D26" s="11">
        <v>4</v>
      </c>
      <c r="E26" s="11"/>
      <c r="F26" s="11" t="s">
        <v>71</v>
      </c>
      <c r="G26" s="11"/>
      <c r="H26" s="29">
        <v>3000</v>
      </c>
      <c r="I26" s="45" t="s">
        <v>47</v>
      </c>
      <c r="J26" s="42">
        <f t="shared" ref="J26:J29" si="2">D26*H26</f>
        <v>12000</v>
      </c>
      <c r="K26" s="46"/>
    </row>
    <row r="27" spans="1:11">
      <c r="A27" s="9"/>
      <c r="B27" s="11" t="s">
        <v>107</v>
      </c>
      <c r="C27" s="11" t="s">
        <v>72</v>
      </c>
      <c r="D27" s="11">
        <v>4</v>
      </c>
      <c r="E27" s="11"/>
      <c r="F27" s="11" t="s">
        <v>71</v>
      </c>
      <c r="G27" s="11"/>
      <c r="H27" s="29">
        <v>4988</v>
      </c>
      <c r="I27" s="45" t="s">
        <v>47</v>
      </c>
      <c r="J27" s="42">
        <f t="shared" si="2"/>
        <v>19952</v>
      </c>
      <c r="K27" s="46"/>
    </row>
    <row r="28" spans="1:11">
      <c r="A28" s="9"/>
      <c r="B28" s="11" t="s">
        <v>73</v>
      </c>
      <c r="C28" s="11" t="s">
        <v>74</v>
      </c>
      <c r="D28" s="11">
        <v>4</v>
      </c>
      <c r="E28" s="11"/>
      <c r="F28" s="11" t="s">
        <v>71</v>
      </c>
      <c r="G28" s="11"/>
      <c r="H28" s="29">
        <v>3000</v>
      </c>
      <c r="I28" s="45" t="s">
        <v>47</v>
      </c>
      <c r="J28" s="42">
        <f t="shared" si="2"/>
        <v>12000</v>
      </c>
      <c r="K28" s="46"/>
    </row>
    <row r="29" spans="1:11">
      <c r="A29" s="9"/>
      <c r="B29" s="11" t="s">
        <v>73</v>
      </c>
      <c r="C29" s="11" t="s">
        <v>74</v>
      </c>
      <c r="D29" s="11">
        <v>4</v>
      </c>
      <c r="E29" s="11"/>
      <c r="F29" s="11" t="s">
        <v>71</v>
      </c>
      <c r="G29" s="11"/>
      <c r="H29" s="29">
        <v>4000</v>
      </c>
      <c r="I29" s="45" t="s">
        <v>47</v>
      </c>
      <c r="J29" s="42">
        <f t="shared" si="2"/>
        <v>16000</v>
      </c>
      <c r="K29" s="46"/>
    </row>
    <row r="30" spans="1:11">
      <c r="A30" s="12" t="s">
        <v>41</v>
      </c>
      <c r="B30" s="12"/>
      <c r="C30" s="12"/>
      <c r="D30" s="12"/>
      <c r="E30" s="12"/>
      <c r="F30" s="12"/>
      <c r="G30" s="12"/>
      <c r="H30" s="12"/>
      <c r="I30" s="12"/>
      <c r="J30" s="38">
        <f>SUM(J26:J29)</f>
        <v>59952</v>
      </c>
      <c r="K30" s="39"/>
    </row>
    <row r="31" spans="1:11">
      <c r="A31" s="7" t="s">
        <v>30</v>
      </c>
      <c r="B31" s="7"/>
      <c r="C31" s="7" t="s">
        <v>62</v>
      </c>
      <c r="D31" s="8" t="s">
        <v>32</v>
      </c>
      <c r="E31" s="8"/>
      <c r="F31" s="8" t="s">
        <v>33</v>
      </c>
      <c r="G31" s="8"/>
      <c r="H31" s="8" t="s">
        <v>34</v>
      </c>
      <c r="I31" s="8"/>
      <c r="J31" s="23" t="s">
        <v>35</v>
      </c>
      <c r="K31" s="35" t="s">
        <v>36</v>
      </c>
    </row>
    <row r="32" spans="1:11">
      <c r="A32" s="9" t="s">
        <v>75</v>
      </c>
      <c r="B32" s="11" t="s">
        <v>76</v>
      </c>
      <c r="C32" s="10" t="s">
        <v>75</v>
      </c>
      <c r="D32" s="11">
        <v>30</v>
      </c>
      <c r="E32" s="11"/>
      <c r="F32" s="11" t="s">
        <v>40</v>
      </c>
      <c r="G32" s="11"/>
      <c r="H32" s="30">
        <v>40</v>
      </c>
      <c r="I32" s="30"/>
      <c r="J32" s="36">
        <f>D32*H32</f>
        <v>1200</v>
      </c>
      <c r="K32" s="46"/>
    </row>
    <row r="33" spans="1:11">
      <c r="A33" s="12" t="s">
        <v>41</v>
      </c>
      <c r="B33" s="12"/>
      <c r="C33" s="12"/>
      <c r="D33" s="12"/>
      <c r="E33" s="12"/>
      <c r="F33" s="12"/>
      <c r="G33" s="12"/>
      <c r="H33" s="12"/>
      <c r="I33" s="12"/>
      <c r="J33" s="38">
        <f>SUM(J32:J32)</f>
        <v>1200</v>
      </c>
      <c r="K33" s="39"/>
    </row>
    <row r="34" spans="1:11">
      <c r="A34" s="7" t="s">
        <v>30</v>
      </c>
      <c r="B34" s="7"/>
      <c r="C34" s="7" t="s">
        <v>62</v>
      </c>
      <c r="D34" s="8" t="s">
        <v>32</v>
      </c>
      <c r="E34" s="8"/>
      <c r="F34" s="8" t="s">
        <v>33</v>
      </c>
      <c r="G34" s="8"/>
      <c r="H34" s="8" t="s">
        <v>34</v>
      </c>
      <c r="I34" s="8"/>
      <c r="J34" s="23" t="s">
        <v>35</v>
      </c>
      <c r="K34" s="35" t="s">
        <v>36</v>
      </c>
    </row>
    <row r="35" ht="16.95" customHeight="1" spans="1:11">
      <c r="A35" s="17" t="s">
        <v>77</v>
      </c>
      <c r="B35" s="11" t="s">
        <v>78</v>
      </c>
      <c r="C35" s="15" t="s">
        <v>79</v>
      </c>
      <c r="D35" s="11">
        <v>8</v>
      </c>
      <c r="E35" s="11"/>
      <c r="F35" s="11" t="s">
        <v>80</v>
      </c>
      <c r="G35" s="11"/>
      <c r="H35" s="31">
        <v>800</v>
      </c>
      <c r="I35" s="30" t="s">
        <v>47</v>
      </c>
      <c r="J35" s="36">
        <f t="shared" ref="J35:J46" si="3">H35*D35</f>
        <v>6400</v>
      </c>
      <c r="K35" s="47" t="s">
        <v>115</v>
      </c>
    </row>
    <row r="36" ht="16.95" customHeight="1" spans="1:11">
      <c r="A36" s="17"/>
      <c r="B36" s="11" t="s">
        <v>82</v>
      </c>
      <c r="C36" s="15" t="s">
        <v>79</v>
      </c>
      <c r="D36" s="11">
        <v>6</v>
      </c>
      <c r="E36" s="11"/>
      <c r="F36" s="11" t="s">
        <v>80</v>
      </c>
      <c r="G36" s="11"/>
      <c r="H36" s="31">
        <v>800</v>
      </c>
      <c r="I36" s="30" t="s">
        <v>47</v>
      </c>
      <c r="J36" s="36">
        <f t="shared" si="3"/>
        <v>4800</v>
      </c>
      <c r="K36" s="47" t="s">
        <v>11</v>
      </c>
    </row>
    <row r="37" spans="1:11">
      <c r="A37" s="17" t="s">
        <v>83</v>
      </c>
      <c r="B37" s="11" t="s">
        <v>84</v>
      </c>
      <c r="C37" s="15" t="s">
        <v>77</v>
      </c>
      <c r="D37" s="11">
        <v>2</v>
      </c>
      <c r="E37" s="11"/>
      <c r="F37" s="11" t="s">
        <v>40</v>
      </c>
      <c r="G37" s="11"/>
      <c r="H37" s="31">
        <v>100</v>
      </c>
      <c r="I37" s="30" t="s">
        <v>47</v>
      </c>
      <c r="J37" s="36">
        <f t="shared" si="3"/>
        <v>200</v>
      </c>
      <c r="K37" s="47" t="s">
        <v>85</v>
      </c>
    </row>
    <row r="38" spans="1:11">
      <c r="A38" s="17"/>
      <c r="B38" s="11" t="s">
        <v>84</v>
      </c>
      <c r="C38" s="15" t="s">
        <v>77</v>
      </c>
      <c r="D38" s="11">
        <v>4</v>
      </c>
      <c r="E38" s="11"/>
      <c r="F38" s="11" t="s">
        <v>40</v>
      </c>
      <c r="G38" s="11"/>
      <c r="H38" s="31">
        <v>100</v>
      </c>
      <c r="I38" s="30" t="s">
        <v>47</v>
      </c>
      <c r="J38" s="36">
        <f t="shared" si="3"/>
        <v>400</v>
      </c>
      <c r="K38" s="47" t="s">
        <v>85</v>
      </c>
    </row>
    <row r="39" spans="1:11">
      <c r="A39" s="17"/>
      <c r="B39" s="11" t="s">
        <v>84</v>
      </c>
      <c r="C39" s="15" t="s">
        <v>77</v>
      </c>
      <c r="D39" s="11">
        <v>4</v>
      </c>
      <c r="E39" s="11"/>
      <c r="F39" s="11" t="s">
        <v>40</v>
      </c>
      <c r="G39" s="11"/>
      <c r="H39" s="31">
        <v>100</v>
      </c>
      <c r="I39" s="30" t="s">
        <v>47</v>
      </c>
      <c r="J39" s="36">
        <f t="shared" si="3"/>
        <v>400</v>
      </c>
      <c r="K39" s="47" t="s">
        <v>85</v>
      </c>
    </row>
    <row r="40" spans="1:11">
      <c r="A40" s="17"/>
      <c r="B40" s="11" t="s">
        <v>84</v>
      </c>
      <c r="C40" s="15" t="s">
        <v>77</v>
      </c>
      <c r="D40" s="11">
        <v>4</v>
      </c>
      <c r="E40" s="11"/>
      <c r="F40" s="11" t="s">
        <v>40</v>
      </c>
      <c r="G40" s="11"/>
      <c r="H40" s="31">
        <v>100</v>
      </c>
      <c r="I40" s="30" t="s">
        <v>47</v>
      </c>
      <c r="J40" s="36">
        <f t="shared" si="3"/>
        <v>400</v>
      </c>
      <c r="K40" s="47" t="s">
        <v>85</v>
      </c>
    </row>
    <row r="41" spans="1:11">
      <c r="A41" s="17"/>
      <c r="B41" s="11" t="s">
        <v>86</v>
      </c>
      <c r="C41" s="15" t="s">
        <v>77</v>
      </c>
      <c r="D41" s="11">
        <v>2</v>
      </c>
      <c r="E41" s="11"/>
      <c r="F41" s="11" t="s">
        <v>87</v>
      </c>
      <c r="G41" s="11"/>
      <c r="H41" s="31">
        <v>500</v>
      </c>
      <c r="I41" s="30" t="s">
        <v>47</v>
      </c>
      <c r="J41" s="36">
        <f t="shared" si="3"/>
        <v>1000</v>
      </c>
      <c r="K41" s="47" t="s">
        <v>85</v>
      </c>
    </row>
    <row r="42" spans="1:11">
      <c r="A42" s="17"/>
      <c r="B42" s="11" t="s">
        <v>86</v>
      </c>
      <c r="C42" s="15" t="s">
        <v>77</v>
      </c>
      <c r="D42" s="11">
        <v>2</v>
      </c>
      <c r="E42" s="11"/>
      <c r="F42" s="11" t="s">
        <v>87</v>
      </c>
      <c r="G42" s="11"/>
      <c r="H42" s="31">
        <v>500</v>
      </c>
      <c r="I42" s="30" t="s">
        <v>47</v>
      </c>
      <c r="J42" s="36">
        <f t="shared" si="3"/>
        <v>1000</v>
      </c>
      <c r="K42" s="47" t="s">
        <v>85</v>
      </c>
    </row>
    <row r="43" spans="1:11">
      <c r="A43" s="17"/>
      <c r="B43" s="11" t="s">
        <v>86</v>
      </c>
      <c r="C43" s="15" t="s">
        <v>77</v>
      </c>
      <c r="D43" s="11">
        <v>2</v>
      </c>
      <c r="E43" s="11"/>
      <c r="F43" s="11" t="s">
        <v>87</v>
      </c>
      <c r="G43" s="11"/>
      <c r="H43" s="31">
        <v>500</v>
      </c>
      <c r="I43" s="30" t="s">
        <v>47</v>
      </c>
      <c r="J43" s="36">
        <f t="shared" si="3"/>
        <v>1000</v>
      </c>
      <c r="K43" s="47" t="s">
        <v>85</v>
      </c>
    </row>
    <row r="44" spans="1:11">
      <c r="A44" s="17"/>
      <c r="B44" s="11" t="s">
        <v>88</v>
      </c>
      <c r="C44" s="15" t="s">
        <v>77</v>
      </c>
      <c r="D44" s="11">
        <v>2</v>
      </c>
      <c r="E44" s="11"/>
      <c r="F44" s="11" t="s">
        <v>89</v>
      </c>
      <c r="G44" s="11"/>
      <c r="H44" s="31">
        <v>3000</v>
      </c>
      <c r="I44" s="30" t="s">
        <v>47</v>
      </c>
      <c r="J44" s="36">
        <f t="shared" si="3"/>
        <v>6000</v>
      </c>
      <c r="K44" s="47" t="s">
        <v>85</v>
      </c>
    </row>
    <row r="45" spans="1:11">
      <c r="A45" s="17"/>
      <c r="B45" s="11" t="s">
        <v>90</v>
      </c>
      <c r="C45" s="15" t="s">
        <v>77</v>
      </c>
      <c r="D45" s="11">
        <v>14</v>
      </c>
      <c r="E45" s="11"/>
      <c r="F45" s="11" t="s">
        <v>40</v>
      </c>
      <c r="G45" s="11"/>
      <c r="H45" s="31">
        <v>100</v>
      </c>
      <c r="I45" s="30" t="s">
        <v>47</v>
      </c>
      <c r="J45" s="36">
        <f t="shared" si="3"/>
        <v>1400</v>
      </c>
      <c r="K45" s="47" t="s">
        <v>85</v>
      </c>
    </row>
    <row r="46" spans="1:11">
      <c r="A46" s="17"/>
      <c r="B46" s="11" t="s">
        <v>91</v>
      </c>
      <c r="C46" s="15" t="s">
        <v>77</v>
      </c>
      <c r="D46" s="11">
        <v>1</v>
      </c>
      <c r="E46" s="11"/>
      <c r="F46" s="11" t="s">
        <v>92</v>
      </c>
      <c r="G46" s="11"/>
      <c r="H46" s="31">
        <v>20000</v>
      </c>
      <c r="I46" s="30" t="s">
        <v>47</v>
      </c>
      <c r="J46" s="36">
        <f t="shared" si="3"/>
        <v>20000</v>
      </c>
      <c r="K46" s="47" t="s">
        <v>85</v>
      </c>
    </row>
    <row r="47" spans="1:11">
      <c r="A47" s="12" t="s">
        <v>41</v>
      </c>
      <c r="B47" s="12"/>
      <c r="C47" s="12"/>
      <c r="D47" s="12"/>
      <c r="E47" s="12"/>
      <c r="F47" s="12"/>
      <c r="G47" s="12"/>
      <c r="H47" s="12"/>
      <c r="I47" s="12"/>
      <c r="J47" s="38">
        <f>SUM(J35:J46)</f>
        <v>43000</v>
      </c>
      <c r="K47" s="39"/>
    </row>
    <row r="48" spans="1:11">
      <c r="A48" s="7" t="s">
        <v>30</v>
      </c>
      <c r="B48" s="7"/>
      <c r="C48" s="7" t="s">
        <v>62</v>
      </c>
      <c r="D48" s="8" t="s">
        <v>32</v>
      </c>
      <c r="E48" s="8"/>
      <c r="F48" s="8" t="s">
        <v>33</v>
      </c>
      <c r="G48" s="8"/>
      <c r="H48" s="8" t="s">
        <v>34</v>
      </c>
      <c r="I48" s="8"/>
      <c r="J48" s="23" t="s">
        <v>35</v>
      </c>
      <c r="K48" s="35" t="s">
        <v>36</v>
      </c>
    </row>
    <row r="49" spans="1:11">
      <c r="A49" s="9" t="s">
        <v>93</v>
      </c>
      <c r="B49" s="11" t="s">
        <v>116</v>
      </c>
      <c r="C49" s="10" t="s">
        <v>117</v>
      </c>
      <c r="D49" s="11">
        <v>30</v>
      </c>
      <c r="E49" s="11"/>
      <c r="F49" s="11" t="s">
        <v>96</v>
      </c>
      <c r="G49" s="11"/>
      <c r="H49" s="32">
        <v>145</v>
      </c>
      <c r="I49" s="48" t="s">
        <v>47</v>
      </c>
      <c r="J49" s="42">
        <f t="shared" ref="J49:J52" si="4">D49*H49</f>
        <v>4350</v>
      </c>
      <c r="K49" s="46"/>
    </row>
    <row r="50" spans="1:11">
      <c r="A50" s="9"/>
      <c r="B50" s="11" t="s">
        <v>116</v>
      </c>
      <c r="C50" s="10" t="s">
        <v>118</v>
      </c>
      <c r="D50" s="11">
        <v>30</v>
      </c>
      <c r="E50" s="11"/>
      <c r="F50" s="11" t="s">
        <v>119</v>
      </c>
      <c r="G50" s="11"/>
      <c r="H50" s="32">
        <v>198</v>
      </c>
      <c r="I50" s="48" t="s">
        <v>47</v>
      </c>
      <c r="J50" s="42">
        <f t="shared" si="4"/>
        <v>5940</v>
      </c>
      <c r="K50" s="46"/>
    </row>
    <row r="51" spans="1:11">
      <c r="A51" s="9"/>
      <c r="B51" s="11" t="s">
        <v>116</v>
      </c>
      <c r="C51" s="10" t="s">
        <v>120</v>
      </c>
      <c r="D51" s="11">
        <v>30</v>
      </c>
      <c r="E51" s="11"/>
      <c r="F51" s="11" t="s">
        <v>119</v>
      </c>
      <c r="G51" s="11"/>
      <c r="H51" s="32">
        <v>500</v>
      </c>
      <c r="I51" s="48" t="s">
        <v>47</v>
      </c>
      <c r="J51" s="42">
        <f t="shared" si="4"/>
        <v>15000</v>
      </c>
      <c r="K51" s="49" t="s">
        <v>121</v>
      </c>
    </row>
    <row r="52" spans="1:11">
      <c r="A52" s="9"/>
      <c r="B52" s="11" t="s">
        <v>122</v>
      </c>
      <c r="C52" s="10" t="s">
        <v>123</v>
      </c>
      <c r="D52" s="11">
        <v>3</v>
      </c>
      <c r="E52" s="11"/>
      <c r="F52" s="11" t="s">
        <v>124</v>
      </c>
      <c r="G52" s="11"/>
      <c r="H52" s="32">
        <v>6000</v>
      </c>
      <c r="I52" s="48" t="s">
        <v>47</v>
      </c>
      <c r="J52" s="42">
        <f t="shared" si="4"/>
        <v>18000</v>
      </c>
      <c r="K52" s="46"/>
    </row>
    <row r="53" spans="1:11">
      <c r="A53" s="12" t="s">
        <v>41</v>
      </c>
      <c r="B53" s="12"/>
      <c r="C53" s="12"/>
      <c r="D53" s="12"/>
      <c r="E53" s="12"/>
      <c r="F53" s="12"/>
      <c r="G53" s="12"/>
      <c r="H53" s="12"/>
      <c r="I53" s="12"/>
      <c r="J53" s="38">
        <f>SUM(J49:J52)</f>
        <v>43290</v>
      </c>
      <c r="K53" s="39"/>
    </row>
    <row r="54" spans="1:11">
      <c r="A54" s="18" t="s">
        <v>100</v>
      </c>
      <c r="B54" s="18"/>
      <c r="C54" s="18"/>
      <c r="D54" s="18"/>
      <c r="E54" s="18"/>
      <c r="F54" s="18"/>
      <c r="G54" s="18"/>
      <c r="H54" s="18"/>
      <c r="I54" s="18"/>
      <c r="J54" s="50">
        <f>J8+J15+J19+J24+J30+J47+J53+J33</f>
        <v>364422</v>
      </c>
      <c r="K54" s="51"/>
    </row>
    <row r="55" spans="1:11">
      <c r="A55" s="19" t="s">
        <v>101</v>
      </c>
      <c r="B55" s="19"/>
      <c r="C55" s="19"/>
      <c r="D55" s="19"/>
      <c r="E55" s="19"/>
      <c r="F55" s="19"/>
      <c r="G55" s="19"/>
      <c r="H55" s="19"/>
      <c r="I55" s="52">
        <v>0.06</v>
      </c>
      <c r="J55" s="53">
        <f>J54*I55</f>
        <v>21865.32</v>
      </c>
      <c r="K55" s="54"/>
    </row>
    <row r="56" spans="1:11">
      <c r="A56" s="20" t="s">
        <v>102</v>
      </c>
      <c r="B56" s="20"/>
      <c r="C56" s="20"/>
      <c r="D56" s="20"/>
      <c r="E56" s="20"/>
      <c r="F56" s="20"/>
      <c r="G56" s="20"/>
      <c r="H56" s="20"/>
      <c r="I56" s="20"/>
      <c r="J56" s="55">
        <f>(J54+J55)*6%</f>
        <v>23177.2392</v>
      </c>
      <c r="K56" s="56"/>
    </row>
    <row r="57" ht="17.6" spans="1:11">
      <c r="A57" s="21" t="s">
        <v>103</v>
      </c>
      <c r="B57" s="21"/>
      <c r="C57" s="21"/>
      <c r="D57" s="21"/>
      <c r="E57" s="21"/>
      <c r="F57" s="21"/>
      <c r="G57" s="21"/>
      <c r="H57" s="21"/>
      <c r="I57" s="21"/>
      <c r="J57" s="57">
        <f>SUM(J54:J56)</f>
        <v>409464.5592</v>
      </c>
      <c r="K57" s="58"/>
    </row>
  </sheetData>
  <mergeCells count="12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A24:I24"/>
    <mergeCell ref="A25:B25"/>
    <mergeCell ref="D25:E25"/>
    <mergeCell ref="F25:G25"/>
    <mergeCell ref="H25:I25"/>
    <mergeCell ref="D26:E26"/>
    <mergeCell ref="F26:G26"/>
    <mergeCell ref="D27:E27"/>
    <mergeCell ref="F27:G27"/>
    <mergeCell ref="D28:E28"/>
    <mergeCell ref="F28:G28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H32:I32"/>
    <mergeCell ref="A33:I33"/>
    <mergeCell ref="A34:B34"/>
    <mergeCell ref="D34:E34"/>
    <mergeCell ref="F34:G34"/>
    <mergeCell ref="H34:I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A47:I47"/>
    <mergeCell ref="A48:B48"/>
    <mergeCell ref="D48:E48"/>
    <mergeCell ref="F48:G48"/>
    <mergeCell ref="H48:I48"/>
    <mergeCell ref="D49:E49"/>
    <mergeCell ref="F49:G49"/>
    <mergeCell ref="D50:E50"/>
    <mergeCell ref="F50:G50"/>
    <mergeCell ref="D51:E51"/>
    <mergeCell ref="F51:G51"/>
    <mergeCell ref="D52:E52"/>
    <mergeCell ref="F52:G52"/>
    <mergeCell ref="A53:I53"/>
    <mergeCell ref="A54:I54"/>
    <mergeCell ref="A55:H55"/>
    <mergeCell ref="A56:I56"/>
    <mergeCell ref="A57:I57"/>
    <mergeCell ref="A10:A14"/>
    <mergeCell ref="A17:A18"/>
    <mergeCell ref="A21:A23"/>
    <mergeCell ref="A26:A29"/>
    <mergeCell ref="A35:A36"/>
    <mergeCell ref="A37:A46"/>
    <mergeCell ref="A49:A52"/>
    <mergeCell ref="B10:B11"/>
    <mergeCell ref="B12:B13"/>
  </mergeCells>
  <dataValidations count="7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 C13 C14 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 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1">
      <formula1>"半日场租,全天场租,半天会议包价,全天会议包价,进场费,茶歇,投影仪,其他"</formula1>
    </dataValidation>
    <dataValidation type="list" allowBlank="1" showInputMessage="1" showErrorMessage="1" sqref="C26 C27 C28:C29">
      <formula1>"酒店早餐,自助午餐,围桌午餐,自助晚餐,围桌晚餐,鸡尾酒会,酒水,特色餐,其他"</formula1>
    </dataValidation>
    <dataValidation type="list" allowBlank="1" showInputMessage="1" showErrorMessage="1" sqref="C32">
      <formula1>"签证服务费,旅游签证,商务签证,保险,其他"</formula1>
    </dataValidation>
    <dataValidation type="list" allowBlank="1" showInputMessage="1" showErrorMessage="1" sqref="C45 C46 C35:C36 C37:C44">
      <formula1>"工作人员,餐费,住宿,交通,通信费,导游超时费,其他"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北海报价单 </vt:lpstr>
      <vt:lpstr>三亚报价单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Jessie</cp:lastModifiedBy>
  <dcterms:created xsi:type="dcterms:W3CDTF">2023-11-08T14:11:00Z</dcterms:created>
  <dcterms:modified xsi:type="dcterms:W3CDTF">2023-12-01T12:54:24Z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62F3602667BF4653B9FDCB2628DF23F2_13</vt:lpwstr>
  </property>
  <property fmtid="{D5CDD505-2E9C-101B-9397-08002B2CF9AE}" pid="3" name="KSOProductBuildVer">
    <vt:lpwstr>2052-6.3.0.8471</vt:lpwstr>
  </property>
</Properties>
</file>