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79D86C2A-8433-44C8-A569-30564094B784}" xr6:coauthVersionLast="47" xr6:coauthVersionMax="47" xr10:uidLastSave="{00000000-0000-0000-0000-000000000000}"/>
  <bookViews>
    <workbookView xWindow="-103" yWindow="-103" windowWidth="16663" windowHeight="8863" activeTab="1" xr2:uid="{00000000-000D-0000-FFFF-FFFF00000000}"/>
  </bookViews>
  <sheets>
    <sheet name="PO1" sheetId="2" r:id="rId1"/>
    <sheet name="PO 2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E7" i="2"/>
  <c r="E8" i="2" s="1"/>
  <c r="F13" i="3"/>
  <c r="F14" i="3" s="1"/>
  <c r="F11" i="2"/>
  <c r="F4" i="2"/>
  <c r="F16" i="3"/>
  <c r="F15" i="3"/>
  <c r="F10" i="3"/>
  <c r="F9" i="3"/>
  <c r="F8" i="3"/>
  <c r="F6" i="3"/>
  <c r="F5" i="3"/>
  <c r="F3" i="3"/>
  <c r="F2" i="3"/>
  <c r="F3" i="2"/>
  <c r="F5" i="2"/>
  <c r="F2" i="2"/>
  <c r="F4" i="3" l="1"/>
  <c r="F11" i="3"/>
  <c r="E9" i="2"/>
  <c r="E10" i="2"/>
  <c r="F17" i="3"/>
  <c r="F7" i="3"/>
  <c r="F6" i="2"/>
  <c r="F7" i="2" s="1"/>
  <c r="F8" i="2" s="1"/>
  <c r="F9" i="2" s="1"/>
  <c r="F10" i="2" s="1"/>
  <c r="F18" i="3" l="1"/>
  <c r="F19" i="3" s="1"/>
  <c r="F20" i="3" s="1"/>
  <c r="F21" i="3" s="1"/>
</calcChain>
</file>

<file path=xl/sharedStrings.xml><?xml version="1.0" encoding="utf-8"?>
<sst xmlns="http://schemas.openxmlformats.org/spreadsheetml/2006/main" count="63" uniqueCount="40">
  <si>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</si>
  <si>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</si>
  <si>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</si>
  <si>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</si>
  <si>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</si>
  <si>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</si>
  <si>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</si>
  <si>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</si>
  <si>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</si>
  <si>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服务费8%</t>
    <phoneticPr fontId="1" type="noConversion"/>
  </si>
  <si>
    <t>增值税专票6%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</si>
  <si>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</si>
  <si>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</si>
  <si>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用餐</t>
    <phoneticPr fontId="1" type="noConversion"/>
  </si>
  <si>
    <t>广州日航酒店</t>
    <phoneticPr fontId="1" type="noConversion"/>
  </si>
  <si>
    <t>茶歇费</t>
    <phoneticPr fontId="1" type="noConversion"/>
  </si>
  <si>
    <t>三天一共</t>
    <phoneticPr fontId="1" type="noConversion"/>
  </si>
  <si>
    <t>上海美豪酒店</t>
    <phoneticPr fontId="1" type="noConversion"/>
  </si>
  <si>
    <t xml:space="preserve">午餐 </t>
    <phoneticPr fontId="1" type="noConversion"/>
  </si>
  <si>
    <t>成都锦江铂韵酒店</t>
    <phoneticPr fontId="1" type="noConversion"/>
  </si>
  <si>
    <t>杭州福朋喜来登酒店</t>
    <phoneticPr fontId="1" type="noConversion"/>
  </si>
  <si>
    <t>9月13-15日</t>
    <phoneticPr fontId="1" type="noConversion"/>
  </si>
  <si>
    <t>北京临空皇冠假日酒店</t>
    <phoneticPr fontId="1" type="noConversion"/>
  </si>
  <si>
    <t>9月14-16日</t>
    <phoneticPr fontId="1" type="noConversion"/>
  </si>
  <si>
    <t>9月7-9号</t>
    <phoneticPr fontId="1" type="noConversion"/>
  </si>
  <si>
    <t>9月7-9号，11号</t>
    <phoneticPr fontId="1" type="noConversion"/>
  </si>
  <si>
    <t>9月22-24日</t>
    <phoneticPr fontId="1" type="noConversion"/>
  </si>
  <si>
    <t xml:space="preserve">9.13-15 </t>
    <phoneticPr fontId="1" type="noConversion"/>
  </si>
  <si>
    <t>合同88195.39</t>
    <phoneticPr fontId="1" type="noConversion"/>
  </si>
  <si>
    <t>7号175，8号169，9号167，10号138</t>
    <phoneticPr fontId="1" type="noConversion"/>
  </si>
  <si>
    <t>会议室</t>
    <phoneticPr fontId="1" type="noConversion"/>
  </si>
  <si>
    <t>13日44，14日45，15日47</t>
    <phoneticPr fontId="1" type="noConversion"/>
  </si>
  <si>
    <t>每天35人</t>
    <phoneticPr fontId="1" type="noConversion"/>
  </si>
  <si>
    <t>北京临空皇冠假日酒店</t>
    <phoneticPr fontId="1" type="noConversion"/>
  </si>
  <si>
    <t>用餐</t>
    <phoneticPr fontId="1" type="noConversion"/>
  </si>
  <si>
    <t>汇总</t>
    <phoneticPr fontId="1" type="noConversion"/>
  </si>
  <si>
    <t>会议室</t>
    <phoneticPr fontId="1" type="noConversion"/>
  </si>
  <si>
    <t>8号69，9号50，10号50</t>
    <phoneticPr fontId="1" type="noConversion"/>
  </si>
  <si>
    <t>22号31人，23号31人，24号35人</t>
    <phoneticPr fontId="1" type="noConversion"/>
  </si>
  <si>
    <t>14号46，15号46，16号48人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</si>
</sst>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/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left"/>
    </xf>
    <xf numFmtId="176" fontId="0" fillId="0" borderId="0" xfId="0" applyNumberFormat="1"/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topLeftCell="B1" zoomScaleNormal="100" workbookViewId="0">
      <selection activeCell="G5" sqref="G5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11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6" customFormat="1" x14ac:dyDescent="0.35">
      <c r="A2" s="14"/>
      <c r="B2" s="20" t="s">
        <v>22</v>
      </c>
      <c r="C2" s="9" t="s">
        <v>1</v>
      </c>
      <c r="D2" s="12">
        <v>3</v>
      </c>
      <c r="E2" s="15">
        <v>4800</v>
      </c>
      <c r="F2" s="9">
        <f>D2*E2</f>
        <v>14400</v>
      </c>
      <c r="G2" s="9" t="s">
        <v>24</v>
      </c>
    </row>
    <row r="3" spans="1:7" s="6" customFormat="1" x14ac:dyDescent="0.35">
      <c r="A3" s="14"/>
      <c r="B3" s="21"/>
      <c r="C3" s="9" t="s">
        <v>1</v>
      </c>
      <c r="D3" s="12">
        <v>4</v>
      </c>
      <c r="E3" s="15">
        <v>7500</v>
      </c>
      <c r="F3" s="9">
        <f t="shared" ref="F3:F5" si="0">D3*E3</f>
        <v>30000</v>
      </c>
      <c r="G3" s="9" t="s">
        <v>25</v>
      </c>
    </row>
    <row r="4" spans="1:7" s="6" customFormat="1" x14ac:dyDescent="0.35">
      <c r="A4" s="14"/>
      <c r="B4" s="21"/>
      <c r="C4" s="9" t="s">
        <v>30</v>
      </c>
      <c r="D4" s="12">
        <v>1</v>
      </c>
      <c r="E4" s="15">
        <v>1500</v>
      </c>
      <c r="F4" s="9">
        <f t="shared" si="0"/>
        <v>1500</v>
      </c>
      <c r="G4" s="13">
        <v>44447</v>
      </c>
    </row>
    <row r="5" spans="1:7" s="6" customFormat="1" x14ac:dyDescent="0.35">
      <c r="A5" s="14"/>
      <c r="B5" s="21"/>
      <c r="C5" s="9" t="s">
        <v>18</v>
      </c>
      <c r="D5" s="12">
        <v>649</v>
      </c>
      <c r="E5" s="9">
        <v>68</v>
      </c>
      <c r="F5" s="9">
        <f t="shared" si="0"/>
        <v>44132</v>
      </c>
      <c r="G5" s="17" t="s">
        <v>29</v>
      </c>
    </row>
    <row r="6" spans="1:7" s="6" customFormat="1" x14ac:dyDescent="0.35">
      <c r="A6" s="14"/>
      <c r="B6" s="22"/>
      <c r="C6" s="9" t="s">
        <v>8</v>
      </c>
      <c r="D6" s="12"/>
      <c r="E6" s="9">
        <v>12992</v>
      </c>
      <c r="F6" s="9">
        <f>SUM(F2:F5)</f>
        <v>90032</v>
      </c>
      <c r="G6" s="9"/>
    </row>
    <row r="7" spans="1:7" x14ac:dyDescent="0.35">
      <c r="A7" s="23" t="s">
        <v>9</v>
      </c>
      <c r="B7" s="23"/>
      <c r="C7" s="23"/>
      <c r="D7" s="10"/>
      <c r="E7" s="4">
        <f>(E6)*0.08</f>
        <v>1039.3600000000001</v>
      </c>
      <c r="F7" s="4">
        <f>(F6)*0.08</f>
        <v>7202.56</v>
      </c>
      <c r="G7" s="1"/>
    </row>
    <row r="8" spans="1:7" x14ac:dyDescent="0.35">
      <c r="A8" s="24" t="s">
        <v>12</v>
      </c>
      <c r="B8" s="25"/>
      <c r="C8" s="25"/>
      <c r="D8" s="10"/>
      <c r="E8" s="4">
        <f>E7+E6</f>
        <v>14031.36</v>
      </c>
      <c r="F8" s="4">
        <f>F7+F6</f>
        <v>97234.559999999998</v>
      </c>
      <c r="G8" s="8"/>
    </row>
    <row r="9" spans="1:7" x14ac:dyDescent="0.35">
      <c r="A9" s="23" t="s">
        <v>10</v>
      </c>
      <c r="B9" s="23"/>
      <c r="C9" s="23"/>
      <c r="D9" s="3"/>
      <c r="E9" s="7">
        <f>E8*0.06</f>
        <v>841.88160000000005</v>
      </c>
      <c r="F9" s="7">
        <f>F8*0.06</f>
        <v>5834.0735999999997</v>
      </c>
      <c r="G9" s="7"/>
    </row>
    <row r="10" spans="1:7" x14ac:dyDescent="0.35">
      <c r="A10" s="23" t="s">
        <v>11</v>
      </c>
      <c r="B10" s="23"/>
      <c r="C10" s="23"/>
      <c r="D10" s="10"/>
      <c r="E10" s="4">
        <f>E8+E9</f>
        <v>14873.241600000001</v>
      </c>
      <c r="F10" s="4">
        <f>F8+F9</f>
        <v>103068.6336</v>
      </c>
      <c r="G10" s="7" t="s">
        <v>28</v>
      </c>
    </row>
    <row r="11" spans="1:7" x14ac:dyDescent="0.35">
      <c r="F11" s="18">
        <f>F10-88195.39</f>
        <v>14873.243600000002</v>
      </c>
    </row>
  </sheetData>
  <mergeCells count="5">
    <mergeCell ref="B2:B6"/>
    <mergeCell ref="A10:C10"/>
    <mergeCell ref="A7:C7"/>
    <mergeCell ref="A9:C9"/>
    <mergeCell ref="A8:C8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4B56-B959-4EEE-93B2-7EDCBA10FA9E}">
  <sheetPr>
    <pageSetUpPr fitToPage="1"/>
  </sheetPr>
  <dimension ref="A1:G21"/>
  <sheetViews>
    <sheetView tabSelected="1" topLeftCell="B1" zoomScaleNormal="100" workbookViewId="0">
      <selection activeCell="C5" sqref="C5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9.35546875" style="11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6" customFormat="1" x14ac:dyDescent="0.35">
      <c r="A2" s="19"/>
      <c r="B2" s="20" t="s">
        <v>19</v>
      </c>
      <c r="C2" s="9" t="s">
        <v>1</v>
      </c>
      <c r="D2" s="12">
        <v>3</v>
      </c>
      <c r="E2" s="9">
        <v>4000</v>
      </c>
      <c r="F2" s="9">
        <f>D2*E2</f>
        <v>12000</v>
      </c>
      <c r="G2" s="13" t="s">
        <v>21</v>
      </c>
    </row>
    <row r="3" spans="1:7" s="6" customFormat="1" x14ac:dyDescent="0.35">
      <c r="A3" s="19"/>
      <c r="B3" s="21"/>
      <c r="C3" s="9" t="s">
        <v>13</v>
      </c>
      <c r="D3" s="12">
        <v>136</v>
      </c>
      <c r="E3" s="9">
        <v>45</v>
      </c>
      <c r="F3" s="9">
        <f>D3*E3</f>
        <v>6120</v>
      </c>
      <c r="G3" s="9" t="s">
        <v>31</v>
      </c>
    </row>
    <row r="4" spans="1:7" s="6" customFormat="1" x14ac:dyDescent="0.35">
      <c r="A4" s="19"/>
      <c r="B4" s="21"/>
      <c r="C4" s="9" t="s">
        <v>8</v>
      </c>
      <c r="D4" s="12"/>
      <c r="E4" s="9"/>
      <c r="F4" s="9">
        <f>F2+F3</f>
        <v>18120</v>
      </c>
      <c r="G4" s="9"/>
    </row>
    <row r="5" spans="1:7" s="6" customFormat="1" x14ac:dyDescent="0.35">
      <c r="A5" s="19"/>
      <c r="B5" s="20" t="s">
        <v>20</v>
      </c>
      <c r="C5" s="9" t="s">
        <v>1</v>
      </c>
      <c r="D5" s="12">
        <v>3</v>
      </c>
      <c r="E5" s="9">
        <v>3600</v>
      </c>
      <c r="F5" s="9">
        <f>D5*E5</f>
        <v>10800</v>
      </c>
      <c r="G5" s="13" t="s">
        <v>27</v>
      </c>
    </row>
    <row r="6" spans="1:7" s="6" customFormat="1" x14ac:dyDescent="0.35">
      <c r="A6" s="19"/>
      <c r="B6" s="21"/>
      <c r="C6" s="9" t="s">
        <v>13</v>
      </c>
      <c r="D6" s="12">
        <v>105</v>
      </c>
      <c r="E6" s="9">
        <v>50</v>
      </c>
      <c r="F6" s="9">
        <f>D6*E6</f>
        <v>5250</v>
      </c>
      <c r="G6" s="9" t="s">
        <v>32</v>
      </c>
    </row>
    <row r="7" spans="1:7" s="6" customFormat="1" x14ac:dyDescent="0.35">
      <c r="A7" s="19"/>
      <c r="B7" s="21"/>
      <c r="C7" s="9" t="s">
        <v>8</v>
      </c>
      <c r="D7" s="12"/>
      <c r="E7" s="9"/>
      <c r="F7" s="9">
        <f>F5+F6</f>
        <v>16050</v>
      </c>
      <c r="G7" s="9"/>
    </row>
    <row r="8" spans="1:7" s="6" customFormat="1" x14ac:dyDescent="0.35">
      <c r="A8" s="19"/>
      <c r="B8" s="20" t="s">
        <v>14</v>
      </c>
      <c r="C8" s="9" t="s">
        <v>1</v>
      </c>
      <c r="D8" s="12">
        <v>3</v>
      </c>
      <c r="E8" s="9">
        <v>4500</v>
      </c>
      <c r="F8" s="9">
        <f>D8*E8</f>
        <v>13500</v>
      </c>
      <c r="G8" s="13" t="s">
        <v>26</v>
      </c>
    </row>
    <row r="9" spans="1:7" s="6" customFormat="1" x14ac:dyDescent="0.35">
      <c r="A9" s="19"/>
      <c r="B9" s="21"/>
      <c r="C9" s="9" t="s">
        <v>13</v>
      </c>
      <c r="D9" s="12">
        <v>97</v>
      </c>
      <c r="E9" s="9">
        <v>58</v>
      </c>
      <c r="F9" s="9">
        <f t="shared" ref="F9:F10" si="0">D9*E9</f>
        <v>5626</v>
      </c>
      <c r="G9" s="9" t="s">
        <v>38</v>
      </c>
    </row>
    <row r="10" spans="1:7" s="6" customFormat="1" x14ac:dyDescent="0.35">
      <c r="A10" s="19"/>
      <c r="B10" s="21"/>
      <c r="C10" s="9" t="s">
        <v>15</v>
      </c>
      <c r="D10" s="12">
        <v>1</v>
      </c>
      <c r="E10" s="9">
        <v>200</v>
      </c>
      <c r="F10" s="9">
        <f t="shared" si="0"/>
        <v>200</v>
      </c>
      <c r="G10" s="9" t="s">
        <v>16</v>
      </c>
    </row>
    <row r="11" spans="1:7" s="6" customFormat="1" x14ac:dyDescent="0.35">
      <c r="A11" s="19"/>
      <c r="B11" s="21"/>
      <c r="C11" s="9" t="s">
        <v>8</v>
      </c>
      <c r="D11" s="12"/>
      <c r="E11" s="9"/>
      <c r="F11" s="9">
        <f>SUM(F8:F10)</f>
        <v>19326</v>
      </c>
      <c r="G11" s="9"/>
    </row>
    <row r="12" spans="1:7" s="6" customFormat="1" x14ac:dyDescent="0.35">
      <c r="A12" s="19"/>
      <c r="B12" s="26" t="s">
        <v>33</v>
      </c>
      <c r="C12" s="27" t="s">
        <v>36</v>
      </c>
      <c r="D12" s="28">
        <v>1</v>
      </c>
      <c r="E12" s="27">
        <v>1500</v>
      </c>
      <c r="F12" s="9">
        <f>D12*E12</f>
        <v>1500</v>
      </c>
      <c r="G12" s="9"/>
    </row>
    <row r="13" spans="1:7" s="6" customFormat="1" x14ac:dyDescent="0.35">
      <c r="A13" s="19"/>
      <c r="B13" s="26"/>
      <c r="C13" s="9" t="s">
        <v>34</v>
      </c>
      <c r="D13" s="12">
        <v>169</v>
      </c>
      <c r="E13" s="9">
        <v>68</v>
      </c>
      <c r="F13" s="9">
        <f>D13*E13</f>
        <v>11492</v>
      </c>
      <c r="G13" s="9" t="s">
        <v>37</v>
      </c>
    </row>
    <row r="14" spans="1:7" s="6" customFormat="1" x14ac:dyDescent="0.35">
      <c r="A14" s="19"/>
      <c r="B14" s="26"/>
      <c r="C14" s="9" t="s">
        <v>35</v>
      </c>
      <c r="D14" s="12"/>
      <c r="E14" s="9"/>
      <c r="F14" s="9">
        <f>F13+F12</f>
        <v>12992</v>
      </c>
      <c r="G14" s="9"/>
    </row>
    <row r="15" spans="1:7" s="6" customFormat="1" x14ac:dyDescent="0.35">
      <c r="A15" s="19"/>
      <c r="B15" s="20" t="s">
        <v>17</v>
      </c>
      <c r="C15" s="9" t="s">
        <v>1</v>
      </c>
      <c r="D15" s="12">
        <v>3</v>
      </c>
      <c r="E15" s="9">
        <v>2900</v>
      </c>
      <c r="F15" s="9">
        <f>D15*E15</f>
        <v>8700</v>
      </c>
      <c r="G15" s="9" t="s">
        <v>23</v>
      </c>
    </row>
    <row r="16" spans="1:7" s="6" customFormat="1" x14ac:dyDescent="0.35">
      <c r="A16" s="19"/>
      <c r="B16" s="21"/>
      <c r="C16" s="9" t="s">
        <v>13</v>
      </c>
      <c r="D16" s="12">
        <v>140</v>
      </c>
      <c r="E16" s="9">
        <v>50</v>
      </c>
      <c r="F16" s="9">
        <f>D16*E16</f>
        <v>7000</v>
      </c>
      <c r="G16" s="9" t="s">
        <v>39</v>
      </c>
    </row>
    <row r="17" spans="1:7" s="6" customFormat="1" x14ac:dyDescent="0.35">
      <c r="A17" s="19"/>
      <c r="B17" s="21"/>
      <c r="C17" s="9" t="s">
        <v>8</v>
      </c>
      <c r="D17" s="12"/>
      <c r="E17" s="9"/>
      <c r="F17" s="9">
        <f>F15+F16</f>
        <v>15700</v>
      </c>
      <c r="G17" s="9"/>
    </row>
    <row r="18" spans="1:7" x14ac:dyDescent="0.35">
      <c r="A18" s="23" t="s">
        <v>9</v>
      </c>
      <c r="B18" s="23"/>
      <c r="C18" s="23"/>
      <c r="D18" s="16"/>
      <c r="E18" s="16"/>
      <c r="F18" s="4">
        <f>(F4+F17+F7+F11+F14)*0.08</f>
        <v>6575.04</v>
      </c>
      <c r="G18" s="1"/>
    </row>
    <row r="19" spans="1:7" x14ac:dyDescent="0.35">
      <c r="A19" s="24" t="s">
        <v>12</v>
      </c>
      <c r="B19" s="25"/>
      <c r="C19" s="25"/>
      <c r="D19" s="16"/>
      <c r="E19" s="5"/>
      <c r="F19" s="4">
        <f>F18+F17+F4+F7+F11+F14</f>
        <v>88763.040000000008</v>
      </c>
      <c r="G19" s="8"/>
    </row>
    <row r="20" spans="1:7" x14ac:dyDescent="0.35">
      <c r="A20" s="23" t="s">
        <v>10</v>
      </c>
      <c r="B20" s="23"/>
      <c r="C20" s="23"/>
      <c r="D20" s="3"/>
      <c r="E20" s="16"/>
      <c r="F20" s="7">
        <f>F19*0.06</f>
        <v>5325.7824000000001</v>
      </c>
      <c r="G20" s="7"/>
    </row>
    <row r="21" spans="1:7" x14ac:dyDescent="0.35">
      <c r="A21" s="23" t="s">
        <v>11</v>
      </c>
      <c r="B21" s="23"/>
      <c r="C21" s="23"/>
      <c r="D21" s="16"/>
      <c r="E21" s="16"/>
      <c r="F21" s="4">
        <f>F19+F20</f>
        <v>94088.822400000005</v>
      </c>
      <c r="G21" s="7"/>
    </row>
  </sheetData>
  <mergeCells count="9">
    <mergeCell ref="A19:C19"/>
    <mergeCell ref="A20:C20"/>
    <mergeCell ref="A21:C21"/>
    <mergeCell ref="B2:B4"/>
    <mergeCell ref="B5:B7"/>
    <mergeCell ref="B8:B11"/>
    <mergeCell ref="B15:B17"/>
    <mergeCell ref="A18:C18"/>
    <mergeCell ref="B12:B14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PO1</vt:lpstr>
      <vt:lpstr>PO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2021-09-24T07:32:30Z</dcterms:modified>
</cp:coreProperties>
</file>