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37" windowHeight="957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<sst xmlns="http://schemas.openxmlformats.org/spreadsheetml/2006/main" count="136" uniqueCount="99">
  <si>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</si>
  <si>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</si>
  <si>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</si>
  <si>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</si>
  <si>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</si>
  <si>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</si>
  <si>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</si>
  <si>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</si>
  <si>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</si>
  <si>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</si>
  <si>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酒店部分</t>
  </si>
  <si>
    <t>大床房</t>
  </si>
  <si>
    <t>三亚嘉佩乐度假酒店-聆海阁</t>
  </si>
  <si>
    <t>间</t>
  </si>
  <si>
    <t>Day1欢迎晚餐</t>
  </si>
  <si>
    <t>中式围桌晚宴</t>
  </si>
  <si>
    <t>人</t>
  </si>
  <si>
    <t>品牌分享沙龙场地</t>
  </si>
  <si>
    <t>棕榈厅</t>
  </si>
  <si>
    <t>场</t>
  </si>
  <si>
    <t>Day2自助午餐</t>
  </si>
  <si>
    <t>酒店自助午餐</t>
  </si>
  <si>
    <t>Day3晚餐&amp;泳池派对</t>
  </si>
  <si>
    <t>四卧别墅租赁</t>
  </si>
  <si>
    <t>BBQ</t>
  </si>
  <si>
    <t>氛围布置</t>
  </si>
  <si>
    <t>小计</t>
  </si>
  <si>
    <t>车辆</t>
  </si>
  <si>
    <t>GL8接机</t>
  </si>
  <si>
    <t>三亚凤凰机场 - 三亚嘉佩乐度假酒店 - 三亚凤凰机场</t>
  </si>
  <si>
    <t>趟</t>
  </si>
  <si>
    <t>GL8包车</t>
  </si>
  <si>
    <t>8小时内</t>
  </si>
  <si>
    <t>辆</t>
  </si>
  <si>
    <t>物料采购</t>
  </si>
  <si>
    <t>花环</t>
  </si>
  <si>
    <t>接机用</t>
  </si>
  <si>
    <t>串</t>
  </si>
  <si>
    <t>接机牌</t>
  </si>
  <si>
    <t>手举接机牌制作</t>
  </si>
  <si>
    <t>块</t>
  </si>
  <si>
    <t>防疫包</t>
  </si>
  <si>
    <t>一次性独立包装口罩10片、免洗手抑菌喷雾1瓶、免洗除菌消毒凝胶1瓶、酒精消毒湿巾1包</t>
  </si>
  <si>
    <t>份</t>
  </si>
  <si>
    <t>欢迎水果</t>
  </si>
  <si>
    <t>三亚当地特色水果</t>
  </si>
  <si>
    <t>椰子</t>
  </si>
  <si>
    <t>定制LOGO</t>
  </si>
  <si>
    <t>只</t>
  </si>
  <si>
    <t>餐饮</t>
  </si>
  <si>
    <t>Dya2晚餐</t>
  </si>
  <si>
    <t>東榕囍家大都市会客餐厅（暂定）</t>
  </si>
  <si>
    <t>Day2游艇观光</t>
  </si>
  <si>
    <t>茶歇点心、啤酒、香槟、软饮</t>
  </si>
  <si>
    <t>Day3茶歇</t>
  </si>
  <si>
    <t>下午茶茶点</t>
  </si>
  <si>
    <t>Day3午餐</t>
  </si>
  <si>
    <t>沿江海南鸡饭店·中华老字号（百花谷店）（暂定）</t>
  </si>
  <si>
    <t>三亚特别活动</t>
  </si>
  <si>
    <t>Day3御马汇国际马术中心</t>
  </si>
  <si>
    <t>马术体验+网红打卡点拍照</t>
  </si>
  <si>
    <t>二选一</t>
  </si>
  <si>
    <t>Day3鉴湖湾高尔夫球场</t>
  </si>
  <si>
    <t>练习场</t>
  </si>
  <si>
    <t>球童</t>
  </si>
  <si>
    <t>摄影摄像</t>
  </si>
  <si>
    <t>摄影师</t>
  </si>
  <si>
    <t>全程活动跟拍</t>
  </si>
  <si>
    <t>摄像师</t>
  </si>
  <si>
    <t>接机跟拍</t>
  </si>
  <si>
    <t>云相册</t>
  </si>
  <si>
    <t>实时更新上传</t>
  </si>
  <si>
    <t>项</t>
  </si>
  <si>
    <t>视频剪辑</t>
  </si>
  <si>
    <t>3min长视频+15s朋友圈短视频各一条</t>
  </si>
  <si>
    <t>人员</t>
  </si>
  <si>
    <t>礼仪</t>
  </si>
  <si>
    <t>身穿黎族服装，在机场为客人佩戴花环</t>
  </si>
  <si>
    <t>接机工作人员</t>
  </si>
  <si>
    <t>与礼仪一起在机场，手举接机牌接机</t>
  </si>
  <si>
    <t>品牌分享沙龙</t>
  </si>
  <si>
    <t>分享嘉宾</t>
  </si>
  <si>
    <t>项目经理</t>
  </si>
  <si>
    <t>高级项目经理负责项目整体管控</t>
  </si>
  <si>
    <t>项目执行人员</t>
  </si>
  <si>
    <t>高级执行经理负责项目现场管理</t>
  </si>
  <si>
    <t>视觉设计</t>
  </si>
  <si>
    <t>活动视觉设计</t>
  </si>
  <si>
    <t>城际交通</t>
  </si>
  <si>
    <t>目的地城市往返</t>
  </si>
  <si>
    <t>市内交通</t>
  </si>
  <si>
    <t>住宿</t>
  </si>
  <si>
    <t>兼职</t>
  </si>
  <si>
    <t>搭建管理+物料管理+签到管理+车辆管理+现场执行</t>
  </si>
  <si>
    <t>以上合计</t>
  </si>
  <si>
    <t>服务费10%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</si>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</sst>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43" formatCode="_ * #,##0.00_ ;_ * \-#,##0.00_ ;_ * &quot;-&quot;??_ ;_ @_ "/>
  </numFmts>
  <fonts count="24">
    <font>
      <sz val="18"/>
      <color theme="1"/>
      <name val="MicrosoftYaHei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6" fillId="5" borderId="18" applyNumberFormat="0" applyAlignment="0" applyProtection="0">
      <alignment vertical="center"/>
    </xf>
    <xf numFmtId="0" fontId="16" fillId="14" borderId="2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176" fontId="2" fillId="0" borderId="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zoomScale="85" zoomScaleNormal="85" topLeftCell="B22" workbookViewId="0">
      <selection activeCell="K47" sqref="K47"/>
    </sheetView>
  </sheetViews>
  <sheetFormatPr defaultColWidth="8.64532019704433" defaultRowHeight="15" customHeight="1"/>
  <cols>
    <col min="1" max="1" width="2.66502463054187" style="1"/>
    <col min="2" max="2" width="2.66502463054187" style="2" customWidth="1"/>
    <col min="3" max="3" width="7.72906403940887" style="2" customWidth="1"/>
    <col min="4" max="4" width="17.7931034482759" style="2" customWidth="1"/>
    <col min="5" max="5" width="26.4187192118227" style="1" customWidth="1"/>
    <col min="6" max="9" width="8.64532019704433" style="1"/>
    <col min="10" max="10" width="8.78325123152709" style="1"/>
    <col min="11" max="11" width="15.4630541871921" style="1" customWidth="1"/>
    <col min="12" max="16384" width="8.64532019704433" style="1"/>
  </cols>
  <sheetData>
    <row r="1" customHeight="1" spans="1:12">
      <c r="A1" s="2"/>
      <c r="E1" s="2"/>
      <c r="F1" s="2"/>
      <c r="G1" s="2"/>
      <c r="H1" s="2"/>
      <c r="I1" s="2"/>
      <c r="J1" s="2"/>
      <c r="K1" s="2"/>
      <c r="L1" s="2"/>
    </row>
    <row r="2" customHeight="1" spans="1:11">
      <c r="A2" s="2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18" t="s">
        <v>7</v>
      </c>
      <c r="J2" s="18" t="s">
        <v>8</v>
      </c>
      <c r="K2" s="19" t="s">
        <v>9</v>
      </c>
    </row>
    <row r="3" customHeight="1" spans="1:11">
      <c r="A3" s="2"/>
      <c r="B3" s="5">
        <v>1</v>
      </c>
      <c r="C3" s="6" t="s">
        <v>10</v>
      </c>
      <c r="D3" s="7" t="s">
        <v>11</v>
      </c>
      <c r="E3" s="7" t="s">
        <v>12</v>
      </c>
      <c r="F3" s="7">
        <v>20</v>
      </c>
      <c r="G3" s="7" t="s">
        <v>13</v>
      </c>
      <c r="H3" s="7">
        <v>3</v>
      </c>
      <c r="I3" s="20">
        <v>3700</v>
      </c>
      <c r="J3" s="20">
        <f t="shared" ref="J3:J9" si="0">F3*H3*I3</f>
        <v>222000</v>
      </c>
      <c r="K3" s="21"/>
    </row>
    <row r="4" customHeight="1" spans="1:11">
      <c r="A4" s="2"/>
      <c r="B4" s="8">
        <v>3</v>
      </c>
      <c r="C4" s="6"/>
      <c r="D4" s="9" t="s">
        <v>14</v>
      </c>
      <c r="E4" s="9" t="s">
        <v>15</v>
      </c>
      <c r="F4" s="9">
        <v>20</v>
      </c>
      <c r="G4" s="9" t="s">
        <v>16</v>
      </c>
      <c r="H4" s="9">
        <v>1</v>
      </c>
      <c r="I4" s="22">
        <v>1088</v>
      </c>
      <c r="J4" s="22">
        <f t="shared" si="0"/>
        <v>21760</v>
      </c>
      <c r="K4" s="23"/>
    </row>
    <row r="5" customHeight="1" spans="1:11">
      <c r="A5" s="2"/>
      <c r="B5" s="8">
        <v>4</v>
      </c>
      <c r="C5" s="6"/>
      <c r="D5" s="9" t="s">
        <v>17</v>
      </c>
      <c r="E5" s="9" t="s">
        <v>18</v>
      </c>
      <c r="F5" s="9">
        <v>1</v>
      </c>
      <c r="G5" s="9" t="s">
        <v>19</v>
      </c>
      <c r="H5" s="9">
        <v>1</v>
      </c>
      <c r="I5" s="22">
        <v>25000</v>
      </c>
      <c r="J5" s="22">
        <f t="shared" si="0"/>
        <v>25000</v>
      </c>
      <c r="K5" s="23"/>
    </row>
    <row r="6" customHeight="1" spans="1:11">
      <c r="A6" s="2"/>
      <c r="B6" s="8">
        <v>5</v>
      </c>
      <c r="C6" s="6"/>
      <c r="D6" s="9" t="s">
        <v>20</v>
      </c>
      <c r="E6" s="9" t="s">
        <v>21</v>
      </c>
      <c r="F6" s="9">
        <v>20</v>
      </c>
      <c r="G6" s="9" t="s">
        <v>16</v>
      </c>
      <c r="H6" s="9">
        <v>1</v>
      </c>
      <c r="I6" s="22">
        <v>458</v>
      </c>
      <c r="J6" s="22">
        <f t="shared" si="0"/>
        <v>9160</v>
      </c>
      <c r="K6" s="23"/>
    </row>
    <row r="7" customHeight="1" spans="1:11">
      <c r="A7" s="2"/>
      <c r="B7" s="8">
        <v>6</v>
      </c>
      <c r="C7" s="6"/>
      <c r="D7" s="9" t="s">
        <v>22</v>
      </c>
      <c r="E7" s="9" t="s">
        <v>23</v>
      </c>
      <c r="F7" s="9">
        <v>1</v>
      </c>
      <c r="G7" s="9" t="s">
        <v>13</v>
      </c>
      <c r="H7" s="9">
        <v>1</v>
      </c>
      <c r="I7" s="22">
        <v>11000</v>
      </c>
      <c r="J7" s="22">
        <f t="shared" si="0"/>
        <v>11000</v>
      </c>
      <c r="K7" s="23"/>
    </row>
    <row r="8" customHeight="1" spans="1:11">
      <c r="A8" s="2"/>
      <c r="B8" s="8">
        <v>7</v>
      </c>
      <c r="C8" s="6"/>
      <c r="D8" s="9"/>
      <c r="E8" s="9" t="s">
        <v>24</v>
      </c>
      <c r="F8" s="9">
        <v>20</v>
      </c>
      <c r="G8" s="9" t="s">
        <v>16</v>
      </c>
      <c r="H8" s="9">
        <v>1</v>
      </c>
      <c r="I8" s="22">
        <f>2280+388</f>
        <v>2668</v>
      </c>
      <c r="J8" s="22">
        <f t="shared" si="0"/>
        <v>53360</v>
      </c>
      <c r="K8" s="23"/>
    </row>
    <row r="9" customHeight="1" spans="1:11">
      <c r="A9" s="2"/>
      <c r="B9" s="8">
        <v>8</v>
      </c>
      <c r="C9" s="6"/>
      <c r="D9" s="9"/>
      <c r="E9" s="9" t="s">
        <v>25</v>
      </c>
      <c r="F9" s="9">
        <v>1</v>
      </c>
      <c r="G9" s="9" t="s">
        <v>19</v>
      </c>
      <c r="H9" s="9">
        <v>1</v>
      </c>
      <c r="I9" s="22">
        <v>4500</v>
      </c>
      <c r="J9" s="22">
        <f t="shared" si="0"/>
        <v>4500</v>
      </c>
      <c r="K9" s="23"/>
    </row>
    <row r="10" customHeight="1" spans="1:11">
      <c r="A10" s="2"/>
      <c r="B10" s="8">
        <v>11</v>
      </c>
      <c r="C10" s="10" t="s">
        <v>26</v>
      </c>
      <c r="D10" s="10"/>
      <c r="E10" s="10"/>
      <c r="F10" s="10"/>
      <c r="G10" s="10"/>
      <c r="H10" s="10"/>
      <c r="I10" s="10"/>
      <c r="J10" s="24">
        <f>SUM(J3:J9)</f>
        <v>346780</v>
      </c>
      <c r="K10" s="23"/>
    </row>
    <row r="11" customHeight="1" spans="1:11">
      <c r="A11" s="2"/>
      <c r="B11" s="8">
        <v>12</v>
      </c>
      <c r="C11" s="11" t="s">
        <v>27</v>
      </c>
      <c r="D11" s="9" t="s">
        <v>28</v>
      </c>
      <c r="E11" s="9" t="s">
        <v>29</v>
      </c>
      <c r="F11" s="9">
        <v>2</v>
      </c>
      <c r="G11" s="9" t="s">
        <v>30</v>
      </c>
      <c r="H11" s="9">
        <v>10</v>
      </c>
      <c r="I11" s="22">
        <v>600</v>
      </c>
      <c r="J11" s="22">
        <f t="shared" ref="J11:J19" si="1">F11*H11*I11</f>
        <v>12000</v>
      </c>
      <c r="K11" s="23"/>
    </row>
    <row r="12" customHeight="1" spans="1:11">
      <c r="A12" s="2"/>
      <c r="B12" s="8">
        <v>13</v>
      </c>
      <c r="C12" s="11"/>
      <c r="D12" s="9" t="s">
        <v>31</v>
      </c>
      <c r="E12" s="9" t="s">
        <v>32</v>
      </c>
      <c r="F12" s="9">
        <v>4</v>
      </c>
      <c r="G12" s="9" t="s">
        <v>33</v>
      </c>
      <c r="H12" s="9">
        <v>2</v>
      </c>
      <c r="I12" s="22">
        <v>1300</v>
      </c>
      <c r="J12" s="22">
        <f t="shared" si="1"/>
        <v>10400</v>
      </c>
      <c r="K12" s="23"/>
    </row>
    <row r="13" customHeight="1" spans="1:11">
      <c r="A13" s="2"/>
      <c r="B13" s="8">
        <v>14</v>
      </c>
      <c r="C13" s="10" t="s">
        <v>26</v>
      </c>
      <c r="D13" s="10"/>
      <c r="E13" s="10"/>
      <c r="F13" s="10"/>
      <c r="G13" s="10"/>
      <c r="H13" s="10"/>
      <c r="I13" s="10"/>
      <c r="J13" s="24">
        <f>SUM(J11:J12)</f>
        <v>22400</v>
      </c>
      <c r="K13" s="23"/>
    </row>
    <row r="14" customHeight="1" spans="1:11">
      <c r="A14" s="2"/>
      <c r="B14" s="8">
        <v>15</v>
      </c>
      <c r="C14" s="11" t="s">
        <v>34</v>
      </c>
      <c r="D14" s="9" t="s">
        <v>35</v>
      </c>
      <c r="E14" s="9" t="s">
        <v>36</v>
      </c>
      <c r="F14" s="9">
        <v>20</v>
      </c>
      <c r="G14" s="9" t="s">
        <v>37</v>
      </c>
      <c r="H14" s="9">
        <v>1</v>
      </c>
      <c r="I14" s="22">
        <v>50</v>
      </c>
      <c r="J14" s="22">
        <f t="shared" si="1"/>
        <v>1000</v>
      </c>
      <c r="K14" s="23"/>
    </row>
    <row r="15" customHeight="1" spans="1:11">
      <c r="A15" s="2"/>
      <c r="B15" s="8">
        <v>16</v>
      </c>
      <c r="C15" s="11"/>
      <c r="D15" s="9" t="s">
        <v>38</v>
      </c>
      <c r="E15" s="9" t="s">
        <v>39</v>
      </c>
      <c r="F15" s="9">
        <v>2</v>
      </c>
      <c r="G15" s="9" t="s">
        <v>40</v>
      </c>
      <c r="H15" s="9">
        <v>1</v>
      </c>
      <c r="I15" s="22">
        <v>300</v>
      </c>
      <c r="J15" s="22">
        <f t="shared" si="1"/>
        <v>600</v>
      </c>
      <c r="K15" s="23"/>
    </row>
    <row r="16" customHeight="1" spans="1:11">
      <c r="A16" s="2"/>
      <c r="B16" s="8">
        <v>17</v>
      </c>
      <c r="C16" s="11"/>
      <c r="D16" s="9" t="s">
        <v>41</v>
      </c>
      <c r="E16" s="9" t="s">
        <v>42</v>
      </c>
      <c r="F16" s="9">
        <v>20</v>
      </c>
      <c r="G16" s="9" t="s">
        <v>43</v>
      </c>
      <c r="H16" s="9">
        <v>1</v>
      </c>
      <c r="I16" s="22">
        <v>150</v>
      </c>
      <c r="J16" s="22">
        <f t="shared" si="1"/>
        <v>3000</v>
      </c>
      <c r="K16" s="23"/>
    </row>
    <row r="17" customHeight="1" spans="1:11">
      <c r="A17" s="2"/>
      <c r="B17" s="8">
        <v>18</v>
      </c>
      <c r="C17" s="11"/>
      <c r="D17" s="9" t="s">
        <v>44</v>
      </c>
      <c r="E17" s="9" t="s">
        <v>45</v>
      </c>
      <c r="F17" s="9">
        <v>20</v>
      </c>
      <c r="G17" s="9" t="s">
        <v>43</v>
      </c>
      <c r="H17" s="9">
        <v>1</v>
      </c>
      <c r="I17" s="22">
        <v>100</v>
      </c>
      <c r="J17" s="22">
        <f t="shared" si="1"/>
        <v>2000</v>
      </c>
      <c r="K17" s="23"/>
    </row>
    <row r="18" customHeight="1" spans="1:11">
      <c r="A18" s="2"/>
      <c r="B18" s="8">
        <v>19</v>
      </c>
      <c r="C18" s="11"/>
      <c r="D18" s="9" t="s">
        <v>46</v>
      </c>
      <c r="E18" s="9" t="s">
        <v>47</v>
      </c>
      <c r="F18" s="9">
        <v>20</v>
      </c>
      <c r="G18" s="9" t="s">
        <v>48</v>
      </c>
      <c r="H18" s="9">
        <v>1</v>
      </c>
      <c r="I18" s="22">
        <v>100</v>
      </c>
      <c r="J18" s="22">
        <f t="shared" si="1"/>
        <v>2000</v>
      </c>
      <c r="K18" s="23"/>
    </row>
    <row r="19" customHeight="1" spans="1:11">
      <c r="A19" s="2"/>
      <c r="B19" s="8">
        <v>21</v>
      </c>
      <c r="C19" s="10" t="s">
        <v>26</v>
      </c>
      <c r="D19" s="10"/>
      <c r="E19" s="10"/>
      <c r="F19" s="10"/>
      <c r="G19" s="10"/>
      <c r="H19" s="10"/>
      <c r="I19" s="10"/>
      <c r="J19" s="24">
        <f>SUM(J14:J18)</f>
        <v>8600</v>
      </c>
      <c r="K19" s="23"/>
    </row>
    <row r="20" customHeight="1" spans="1:11">
      <c r="A20" s="2"/>
      <c r="B20" s="8">
        <v>22</v>
      </c>
      <c r="C20" s="11" t="s">
        <v>49</v>
      </c>
      <c r="D20" s="9" t="s">
        <v>50</v>
      </c>
      <c r="E20" s="9" t="s">
        <v>51</v>
      </c>
      <c r="F20" s="9">
        <v>20</v>
      </c>
      <c r="G20" s="9" t="s">
        <v>16</v>
      </c>
      <c r="H20" s="9">
        <v>1</v>
      </c>
      <c r="I20" s="22">
        <v>350</v>
      </c>
      <c r="J20" s="22">
        <f>F20*H20*I20</f>
        <v>7000</v>
      </c>
      <c r="K20" s="23"/>
    </row>
    <row r="21" customHeight="1" spans="1:11">
      <c r="A21" s="2"/>
      <c r="B21" s="8">
        <v>24</v>
      </c>
      <c r="C21" s="11"/>
      <c r="D21" s="9" t="s">
        <v>52</v>
      </c>
      <c r="E21" s="9" t="s">
        <v>53</v>
      </c>
      <c r="F21" s="9">
        <v>1</v>
      </c>
      <c r="G21" s="9" t="s">
        <v>19</v>
      </c>
      <c r="H21" s="9">
        <v>1</v>
      </c>
      <c r="I21" s="22">
        <v>7500</v>
      </c>
      <c r="J21" s="22">
        <f>F21*H21*I21</f>
        <v>7500</v>
      </c>
      <c r="K21" s="23"/>
    </row>
    <row r="22" customHeight="1" spans="1:11">
      <c r="A22" s="2"/>
      <c r="B22" s="8">
        <v>25</v>
      </c>
      <c r="C22" s="11"/>
      <c r="D22" s="9" t="s">
        <v>54</v>
      </c>
      <c r="E22" s="9" t="s">
        <v>55</v>
      </c>
      <c r="F22" s="9">
        <v>20</v>
      </c>
      <c r="G22" s="9" t="s">
        <v>16</v>
      </c>
      <c r="H22" s="9">
        <v>1</v>
      </c>
      <c r="I22" s="22">
        <v>280</v>
      </c>
      <c r="J22" s="22">
        <f>F22*H22*I22</f>
        <v>5600</v>
      </c>
      <c r="K22" s="23"/>
    </row>
    <row r="23" customHeight="1" spans="1:11">
      <c r="A23" s="2"/>
      <c r="B23" s="8">
        <v>26</v>
      </c>
      <c r="C23" s="11"/>
      <c r="D23" s="9" t="s">
        <v>56</v>
      </c>
      <c r="E23" s="9" t="s">
        <v>57</v>
      </c>
      <c r="F23" s="9">
        <v>20</v>
      </c>
      <c r="G23" s="9" t="s">
        <v>16</v>
      </c>
      <c r="H23" s="9">
        <v>1</v>
      </c>
      <c r="I23" s="22">
        <v>350</v>
      </c>
      <c r="J23" s="22">
        <f>F23*H23*I23</f>
        <v>7000</v>
      </c>
      <c r="K23" s="23"/>
    </row>
    <row r="24" customHeight="1" spans="1:11">
      <c r="A24" s="2"/>
      <c r="B24" s="8">
        <v>27</v>
      </c>
      <c r="C24" s="10" t="s">
        <v>26</v>
      </c>
      <c r="D24" s="10"/>
      <c r="E24" s="10"/>
      <c r="F24" s="10"/>
      <c r="G24" s="10"/>
      <c r="H24" s="10"/>
      <c r="I24" s="10"/>
      <c r="J24" s="24">
        <f>SUM(J20:J23)</f>
        <v>27100</v>
      </c>
      <c r="K24" s="23"/>
    </row>
    <row r="25" customHeight="1" spans="1:11">
      <c r="A25" s="2"/>
      <c r="B25" s="8">
        <v>28</v>
      </c>
      <c r="C25" s="11" t="s">
        <v>58</v>
      </c>
      <c r="D25" s="11" t="s">
        <v>59</v>
      </c>
      <c r="E25" s="9" t="s">
        <v>60</v>
      </c>
      <c r="F25" s="9">
        <v>20</v>
      </c>
      <c r="G25" s="9" t="s">
        <v>16</v>
      </c>
      <c r="H25" s="9">
        <v>1</v>
      </c>
      <c r="I25" s="22">
        <v>500</v>
      </c>
      <c r="J25" s="22">
        <f>F25*H25*I25</f>
        <v>10000</v>
      </c>
      <c r="K25" s="25" t="s">
        <v>61</v>
      </c>
    </row>
    <row r="26" customHeight="1" spans="1:11">
      <c r="A26" s="2"/>
      <c r="B26" s="8">
        <v>30</v>
      </c>
      <c r="C26" s="11"/>
      <c r="D26" s="9" t="s">
        <v>62</v>
      </c>
      <c r="E26" s="9" t="s">
        <v>63</v>
      </c>
      <c r="F26" s="9">
        <v>20</v>
      </c>
      <c r="G26" s="9" t="s">
        <v>16</v>
      </c>
      <c r="H26" s="9">
        <v>1</v>
      </c>
      <c r="I26" s="22">
        <v>1500</v>
      </c>
      <c r="J26" s="22">
        <f>F26*H26*I26</f>
        <v>30000</v>
      </c>
      <c r="K26" s="26"/>
    </row>
    <row r="27" customHeight="1" spans="1:11">
      <c r="A27" s="2"/>
      <c r="B27" s="8">
        <v>31</v>
      </c>
      <c r="C27" s="11"/>
      <c r="D27" s="9" t="s">
        <v>64</v>
      </c>
      <c r="E27" s="9"/>
      <c r="F27" s="9">
        <v>20</v>
      </c>
      <c r="G27" s="9" t="s">
        <v>16</v>
      </c>
      <c r="H27" s="9">
        <v>1</v>
      </c>
      <c r="I27" s="22">
        <v>200</v>
      </c>
      <c r="J27" s="22">
        <f>F27*H27*I27</f>
        <v>4000</v>
      </c>
      <c r="K27" s="21"/>
    </row>
    <row r="28" customHeight="1" spans="1:11">
      <c r="A28" s="2"/>
      <c r="B28" s="8">
        <v>32</v>
      </c>
      <c r="C28" s="10" t="s">
        <v>26</v>
      </c>
      <c r="D28" s="10"/>
      <c r="E28" s="10"/>
      <c r="F28" s="10"/>
      <c r="G28" s="10"/>
      <c r="H28" s="10"/>
      <c r="I28" s="10"/>
      <c r="J28" s="24">
        <f>SUM(J25:J27)</f>
        <v>44000</v>
      </c>
      <c r="K28" s="23"/>
    </row>
    <row r="29" customHeight="1" spans="1:11">
      <c r="A29" s="2"/>
      <c r="B29" s="8">
        <v>33</v>
      </c>
      <c r="C29" s="12" t="s">
        <v>65</v>
      </c>
      <c r="D29" s="9" t="s">
        <v>66</v>
      </c>
      <c r="E29" s="9" t="s">
        <v>67</v>
      </c>
      <c r="F29" s="9">
        <v>2</v>
      </c>
      <c r="G29" s="9" t="s">
        <v>16</v>
      </c>
      <c r="H29" s="9">
        <v>3</v>
      </c>
      <c r="I29" s="22">
        <v>6000</v>
      </c>
      <c r="J29" s="22">
        <f t="shared" ref="J29:J34" si="2">F29*H29*I29</f>
        <v>36000</v>
      </c>
      <c r="K29" s="23"/>
    </row>
    <row r="30" customHeight="1" spans="1:11">
      <c r="A30" s="2"/>
      <c r="B30" s="8">
        <v>34</v>
      </c>
      <c r="C30" s="6"/>
      <c r="D30" s="9" t="s">
        <v>68</v>
      </c>
      <c r="E30" s="9" t="s">
        <v>67</v>
      </c>
      <c r="F30" s="9">
        <v>2</v>
      </c>
      <c r="G30" s="9" t="s">
        <v>16</v>
      </c>
      <c r="H30" s="9">
        <v>3</v>
      </c>
      <c r="I30" s="22">
        <v>6000</v>
      </c>
      <c r="J30" s="22">
        <f t="shared" si="2"/>
        <v>36000</v>
      </c>
      <c r="K30" s="23"/>
    </row>
    <row r="31" customHeight="1" spans="1:11">
      <c r="A31" s="2"/>
      <c r="B31" s="8">
        <v>35</v>
      </c>
      <c r="C31" s="6"/>
      <c r="D31" s="9" t="s">
        <v>66</v>
      </c>
      <c r="E31" s="9" t="s">
        <v>69</v>
      </c>
      <c r="F31" s="9">
        <v>2</v>
      </c>
      <c r="G31" s="9" t="s">
        <v>16</v>
      </c>
      <c r="H31" s="9">
        <v>1</v>
      </c>
      <c r="I31" s="22">
        <v>2800</v>
      </c>
      <c r="J31" s="22">
        <f t="shared" si="2"/>
        <v>5600</v>
      </c>
      <c r="K31" s="27"/>
    </row>
    <row r="32" customHeight="1" spans="1:11">
      <c r="A32" s="2"/>
      <c r="B32" s="8">
        <v>36</v>
      </c>
      <c r="C32" s="6"/>
      <c r="D32" s="9" t="s">
        <v>68</v>
      </c>
      <c r="E32" s="9" t="s">
        <v>69</v>
      </c>
      <c r="F32" s="9">
        <v>2</v>
      </c>
      <c r="G32" s="9" t="s">
        <v>16</v>
      </c>
      <c r="H32" s="9">
        <v>1</v>
      </c>
      <c r="I32" s="22">
        <v>3200</v>
      </c>
      <c r="J32" s="22">
        <f t="shared" si="2"/>
        <v>6400</v>
      </c>
      <c r="K32" s="27"/>
    </row>
    <row r="33" customHeight="1" spans="1:11">
      <c r="A33" s="2"/>
      <c r="B33" s="8">
        <v>37</v>
      </c>
      <c r="C33" s="6"/>
      <c r="D33" s="9" t="s">
        <v>70</v>
      </c>
      <c r="E33" s="9" t="s">
        <v>71</v>
      </c>
      <c r="F33" s="9">
        <v>1</v>
      </c>
      <c r="G33" s="9" t="s">
        <v>72</v>
      </c>
      <c r="H33" s="9">
        <v>3</v>
      </c>
      <c r="I33" s="22">
        <v>2500</v>
      </c>
      <c r="J33" s="22">
        <f t="shared" si="2"/>
        <v>7500</v>
      </c>
      <c r="K33" s="23"/>
    </row>
    <row r="34" customHeight="1" spans="1:11">
      <c r="A34" s="2"/>
      <c r="B34" s="8">
        <v>38</v>
      </c>
      <c r="C34" s="13"/>
      <c r="D34" s="9" t="s">
        <v>73</v>
      </c>
      <c r="E34" s="9" t="s">
        <v>74</v>
      </c>
      <c r="F34" s="9">
        <v>1</v>
      </c>
      <c r="G34" s="9" t="s">
        <v>72</v>
      </c>
      <c r="H34" s="9">
        <v>4</v>
      </c>
      <c r="I34" s="22">
        <v>2800</v>
      </c>
      <c r="J34" s="22">
        <f t="shared" si="2"/>
        <v>11200</v>
      </c>
      <c r="K34" s="23"/>
    </row>
    <row r="35" customHeight="1" spans="1:11">
      <c r="A35" s="2"/>
      <c r="B35" s="8">
        <v>39</v>
      </c>
      <c r="C35" s="10" t="s">
        <v>26</v>
      </c>
      <c r="D35" s="10"/>
      <c r="E35" s="10"/>
      <c r="F35" s="10"/>
      <c r="G35" s="10"/>
      <c r="H35" s="10"/>
      <c r="I35" s="10"/>
      <c r="J35" s="24">
        <f>SUM(J29:J34)</f>
        <v>102700</v>
      </c>
      <c r="K35" s="23"/>
    </row>
    <row r="36" customHeight="1" spans="1:11">
      <c r="A36" s="2"/>
      <c r="B36" s="8">
        <v>40</v>
      </c>
      <c r="C36" s="12" t="s">
        <v>75</v>
      </c>
      <c r="D36" s="9" t="s">
        <v>76</v>
      </c>
      <c r="E36" s="9" t="s">
        <v>77</v>
      </c>
      <c r="F36" s="9">
        <v>2</v>
      </c>
      <c r="G36" s="9" t="s">
        <v>16</v>
      </c>
      <c r="H36" s="9">
        <v>1</v>
      </c>
      <c r="I36" s="22">
        <v>800</v>
      </c>
      <c r="J36" s="22">
        <f>F36*H36*I36</f>
        <v>1600</v>
      </c>
      <c r="K36" s="27"/>
    </row>
    <row r="37" customHeight="1" spans="1:11">
      <c r="A37" s="2"/>
      <c r="B37" s="8">
        <v>41</v>
      </c>
      <c r="C37" s="6"/>
      <c r="D37" s="9" t="s">
        <v>78</v>
      </c>
      <c r="E37" s="9" t="s">
        <v>79</v>
      </c>
      <c r="F37" s="9">
        <v>2</v>
      </c>
      <c r="G37" s="9" t="s">
        <v>16</v>
      </c>
      <c r="H37" s="9">
        <v>1</v>
      </c>
      <c r="I37" s="22">
        <v>600</v>
      </c>
      <c r="J37" s="22">
        <f>F37*H37*I37</f>
        <v>1200</v>
      </c>
      <c r="K37" s="27"/>
    </row>
    <row r="38" customHeight="1" spans="1:11">
      <c r="A38" s="2"/>
      <c r="B38" s="8">
        <v>42</v>
      </c>
      <c r="C38" s="6"/>
      <c r="D38" s="11" t="s">
        <v>80</v>
      </c>
      <c r="E38" s="9" t="s">
        <v>81</v>
      </c>
      <c r="F38" s="9">
        <v>1</v>
      </c>
      <c r="G38" s="9" t="s">
        <v>19</v>
      </c>
      <c r="H38" s="9">
        <v>1</v>
      </c>
      <c r="I38" s="22">
        <v>300000</v>
      </c>
      <c r="J38" s="22">
        <f>F38*H38*I38</f>
        <v>300000</v>
      </c>
      <c r="K38" s="27"/>
    </row>
    <row r="39" customHeight="1" spans="1:11">
      <c r="A39" s="2"/>
      <c r="B39" s="8">
        <v>44</v>
      </c>
      <c r="C39" s="6"/>
      <c r="D39" s="9" t="s">
        <v>82</v>
      </c>
      <c r="E39" s="9" t="s">
        <v>83</v>
      </c>
      <c r="F39" s="9">
        <v>1</v>
      </c>
      <c r="G39" s="9" t="s">
        <v>16</v>
      </c>
      <c r="H39" s="9">
        <v>1</v>
      </c>
      <c r="I39" s="22">
        <v>800</v>
      </c>
      <c r="J39" s="22">
        <f t="shared" ref="J39:J45" si="3">F39*H39*I39</f>
        <v>800</v>
      </c>
      <c r="K39" s="23"/>
    </row>
    <row r="40" customHeight="1" spans="1:11">
      <c r="A40" s="2"/>
      <c r="B40" s="8">
        <v>45</v>
      </c>
      <c r="C40" s="6"/>
      <c r="D40" s="9" t="s">
        <v>84</v>
      </c>
      <c r="E40" s="9" t="s">
        <v>85</v>
      </c>
      <c r="F40" s="9">
        <v>4</v>
      </c>
      <c r="G40" s="9" t="s">
        <v>16</v>
      </c>
      <c r="H40" s="9">
        <v>1</v>
      </c>
      <c r="I40" s="22">
        <v>600</v>
      </c>
      <c r="J40" s="22">
        <f t="shared" si="3"/>
        <v>2400</v>
      </c>
      <c r="K40" s="23"/>
    </row>
    <row r="41" customHeight="1" spans="1:11">
      <c r="A41" s="2"/>
      <c r="B41" s="8">
        <v>46</v>
      </c>
      <c r="C41" s="6"/>
      <c r="D41" s="9" t="s">
        <v>86</v>
      </c>
      <c r="E41" s="9" t="s">
        <v>87</v>
      </c>
      <c r="F41" s="9">
        <v>1</v>
      </c>
      <c r="G41" s="9" t="s">
        <v>72</v>
      </c>
      <c r="H41" s="9">
        <v>1</v>
      </c>
      <c r="I41" s="22">
        <v>7500</v>
      </c>
      <c r="J41" s="22">
        <f t="shared" si="3"/>
        <v>7500</v>
      </c>
      <c r="K41" s="23"/>
    </row>
    <row r="42" customHeight="1" spans="1:11">
      <c r="A42" s="2"/>
      <c r="B42" s="8">
        <v>47</v>
      </c>
      <c r="C42" s="6"/>
      <c r="D42" s="9" t="s">
        <v>88</v>
      </c>
      <c r="E42" s="9" t="s">
        <v>89</v>
      </c>
      <c r="F42" s="9">
        <v>5</v>
      </c>
      <c r="G42" s="9" t="s">
        <v>16</v>
      </c>
      <c r="H42" s="9">
        <v>2</v>
      </c>
      <c r="I42" s="22">
        <v>3500</v>
      </c>
      <c r="J42" s="22">
        <f t="shared" si="3"/>
        <v>35000</v>
      </c>
      <c r="K42" s="23"/>
    </row>
    <row r="43" customHeight="1" spans="1:11">
      <c r="A43" s="2"/>
      <c r="B43" s="8">
        <v>48</v>
      </c>
      <c r="C43" s="6"/>
      <c r="D43" s="9" t="s">
        <v>90</v>
      </c>
      <c r="E43" s="9"/>
      <c r="F43" s="9">
        <v>1</v>
      </c>
      <c r="G43" s="9" t="s">
        <v>72</v>
      </c>
      <c r="H43" s="9">
        <v>4</v>
      </c>
      <c r="I43" s="22">
        <v>800</v>
      </c>
      <c r="J43" s="22">
        <f t="shared" si="3"/>
        <v>3200</v>
      </c>
      <c r="K43" s="23"/>
    </row>
    <row r="44" customHeight="1" spans="1:11">
      <c r="A44" s="2"/>
      <c r="B44" s="8">
        <v>49</v>
      </c>
      <c r="C44" s="6"/>
      <c r="D44" s="9" t="s">
        <v>91</v>
      </c>
      <c r="E44" s="9"/>
      <c r="F44" s="9">
        <v>5</v>
      </c>
      <c r="G44" s="9" t="s">
        <v>13</v>
      </c>
      <c r="H44" s="9">
        <v>7</v>
      </c>
      <c r="I44" s="22">
        <v>1200</v>
      </c>
      <c r="J44" s="22">
        <f t="shared" si="3"/>
        <v>42000</v>
      </c>
      <c r="K44" s="23"/>
    </row>
    <row r="45" customHeight="1" spans="1:11">
      <c r="A45" s="2"/>
      <c r="B45" s="8">
        <v>50</v>
      </c>
      <c r="C45" s="13"/>
      <c r="D45" s="9" t="s">
        <v>92</v>
      </c>
      <c r="E45" s="11" t="s">
        <v>93</v>
      </c>
      <c r="F45" s="9">
        <v>5</v>
      </c>
      <c r="G45" s="9" t="s">
        <v>16</v>
      </c>
      <c r="H45" s="9">
        <v>4</v>
      </c>
      <c r="I45" s="22">
        <v>600</v>
      </c>
      <c r="J45" s="22">
        <f t="shared" si="3"/>
        <v>12000</v>
      </c>
      <c r="K45" s="23"/>
    </row>
    <row r="46" customHeight="1" spans="1:11">
      <c r="A46" s="2"/>
      <c r="B46" s="8">
        <v>51</v>
      </c>
      <c r="C46" s="10" t="s">
        <v>26</v>
      </c>
      <c r="D46" s="10"/>
      <c r="E46" s="10"/>
      <c r="F46" s="10"/>
      <c r="G46" s="10"/>
      <c r="H46" s="10"/>
      <c r="I46" s="10"/>
      <c r="J46" s="24">
        <f>SUM(J36:J45)</f>
        <v>405700</v>
      </c>
      <c r="K46" s="23"/>
    </row>
    <row r="47" ht="16" customHeight="1" spans="1:11">
      <c r="A47" s="2"/>
      <c r="B47" s="14">
        <v>52</v>
      </c>
      <c r="C47" s="15" t="s">
        <v>94</v>
      </c>
      <c r="D47" s="15"/>
      <c r="E47" s="15"/>
      <c r="F47" s="15"/>
      <c r="G47" s="15"/>
      <c r="H47" s="15"/>
      <c r="I47" s="15"/>
      <c r="J47" s="28">
        <f>J10+J13+J19+J24+J28+J35+J46</f>
        <v>957280</v>
      </c>
      <c r="K47" s="29"/>
    </row>
    <row r="48" ht="16" customHeight="1" spans="1:11">
      <c r="A48" s="2"/>
      <c r="B48" s="14">
        <v>53</v>
      </c>
      <c r="C48" s="15" t="s">
        <v>95</v>
      </c>
      <c r="D48" s="15"/>
      <c r="E48" s="15"/>
      <c r="F48" s="15"/>
      <c r="G48" s="15"/>
      <c r="H48" s="15"/>
      <c r="I48" s="15"/>
      <c r="J48" s="30">
        <f>J47*0.1</f>
        <v>95728</v>
      </c>
      <c r="K48" s="29"/>
    </row>
    <row r="49" ht="16" customHeight="1" spans="1:11">
      <c r="A49" s="2"/>
      <c r="B49" s="14">
        <v>54</v>
      </c>
      <c r="C49" s="15" t="s">
        <v>96</v>
      </c>
      <c r="D49" s="15"/>
      <c r="E49" s="15"/>
      <c r="F49" s="15"/>
      <c r="G49" s="15"/>
      <c r="H49" s="15"/>
      <c r="I49" s="15"/>
      <c r="J49" s="30">
        <f>J47+J48</f>
        <v>1053008</v>
      </c>
      <c r="K49" s="29"/>
    </row>
    <row r="50" ht="16" customHeight="1" spans="1:11">
      <c r="A50" s="2"/>
      <c r="B50" s="14">
        <v>55</v>
      </c>
      <c r="C50" s="15" t="s">
        <v>97</v>
      </c>
      <c r="D50" s="15"/>
      <c r="E50" s="15"/>
      <c r="F50" s="15"/>
      <c r="G50" s="15"/>
      <c r="H50" s="15"/>
      <c r="I50" s="15"/>
      <c r="J50" s="30">
        <f>J49*0.06</f>
        <v>63180.48</v>
      </c>
      <c r="K50" s="29"/>
    </row>
    <row r="51" ht="15.75" spans="1:11">
      <c r="A51" s="2"/>
      <c r="B51" s="16">
        <v>56</v>
      </c>
      <c r="C51" s="17" t="s">
        <v>98</v>
      </c>
      <c r="D51" s="17"/>
      <c r="E51" s="17"/>
      <c r="F51" s="17"/>
      <c r="G51" s="17"/>
      <c r="H51" s="17"/>
      <c r="I51" s="17"/>
      <c r="J51" s="31">
        <f>J49+J50</f>
        <v>1116188.48</v>
      </c>
      <c r="K51" s="32"/>
    </row>
    <row r="52" customHeight="1" spans="1:12">
      <c r="A52" s="2"/>
      <c r="E52" s="2"/>
      <c r="F52" s="2"/>
      <c r="G52" s="2"/>
      <c r="H52" s="2"/>
      <c r="I52" s="2"/>
      <c r="J52" s="2"/>
      <c r="K52" s="2"/>
      <c r="L52" s="2"/>
    </row>
  </sheetData>
  <mergeCells count="24">
    <mergeCell ref="B1:L1"/>
    <mergeCell ref="C10:I10"/>
    <mergeCell ref="C13:I13"/>
    <mergeCell ref="C19:I19"/>
    <mergeCell ref="C24:I24"/>
    <mergeCell ref="C28:I28"/>
    <mergeCell ref="C35:I35"/>
    <mergeCell ref="C46:I46"/>
    <mergeCell ref="C47:I47"/>
    <mergeCell ref="C48:I48"/>
    <mergeCell ref="C49:I49"/>
    <mergeCell ref="C50:I50"/>
    <mergeCell ref="C51:I51"/>
    <mergeCell ref="B52:L52"/>
    <mergeCell ref="A1:A52"/>
    <mergeCell ref="C3:C9"/>
    <mergeCell ref="C11:C12"/>
    <mergeCell ref="C14:C18"/>
    <mergeCell ref="C20:C23"/>
    <mergeCell ref="C25:C27"/>
    <mergeCell ref="C29:C34"/>
    <mergeCell ref="C36:C45"/>
    <mergeCell ref="D7:D9"/>
    <mergeCell ref="K25:K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jia</cp:lastModifiedBy>
  <dcterms:created xsi:type="dcterms:W3CDTF">2021-07-30T02:21:00Z</dcterms:created>
  <dcterms:modified xsi:type="dcterms:W3CDTF">2021-11-23T05:08:32Z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C0893EC482AA45B7BC851FE368000B49</vt:lpwstr>
  </property>
  <property fmtid="{D5CDD505-2E9C-101B-9397-08002B2CF9AE}" pid="3" name="KSOProductBuildVer">
    <vt:lpwstr>2052-11.1.0.11045</vt:lpwstr>
  </property>
</Properties>
</file>