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 tabRatio="395"/>
  </bookViews>
  <sheets>
    <sheet name="结算-地接社" sheetId="18" r:id="rId1"/>
  </sheets>
  <definedNames>
    <definedName name="_xlnm.Print_Area" localSheetId="0">'结算-地接社'!$A$1:$G$53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<sst xmlns="http://schemas.openxmlformats.org/spreadsheetml/2006/main" count="87" uniqueCount="83">
  <si>
    <t>先声药业会务服务报价表</t>
  </si>
  <si>
    <t>项目名称：11.18西安韩艳艳-流程号PUR2311032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</si>
  <si>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</si>
  <si>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</si>
  <si>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活动时间：11月18日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</si>
  <si>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</si>
  <si>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</si>
  <si>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活动地点：西安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</si>
  <si>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</si>
  <si>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</si>
  <si>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预计参加人数：20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</si>
  <si>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</si>
  <si>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</si>
  <si>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</si>
  <si>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</si>
  <si>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</si>
  <si>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</si>
  <si>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</si>
  <si>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</si>
  <si>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</si>
  <si>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</si>
  <si>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</si>
  <si>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</si>
  <si>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</si>
  <si>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</t>
  </si>
  <si>
    <t>预估费用，以实际出票为准。</t>
  </si>
  <si>
    <t>小车</t>
  </si>
  <si>
    <t>接送机（5座儿车，40公里内）</t>
  </si>
  <si>
    <t>接送机（7座儿车，40公里内）</t>
  </si>
  <si>
    <t>大巴</t>
  </si>
  <si>
    <t>11.19  38座儿大巴用车</t>
  </si>
  <si>
    <t>酒水</t>
  </si>
  <si>
    <t>预估费用，按实际费用结算</t>
  </si>
  <si>
    <t>11月19日午餐</t>
  </si>
  <si>
    <t>大秦小宴</t>
  </si>
  <si>
    <t>桌餐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</si>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</sst>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3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41" applyNumberFormat="0" applyAlignment="0" applyProtection="0">
      <alignment vertical="center"/>
    </xf>
    <xf numFmtId="0" fontId="21" fillId="13" borderId="42" applyNumberFormat="0" applyAlignment="0" applyProtection="0">
      <alignment vertical="center"/>
    </xf>
    <xf numFmtId="0" fontId="22" fillId="13" borderId="41" applyNumberFormat="0" applyAlignment="0" applyProtection="0">
      <alignment vertical="center"/>
    </xf>
    <xf numFmtId="0" fontId="23" fillId="14" borderId="43" applyNumberFormat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58" fontId="7" fillId="2" borderId="19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/>
    </xf>
    <xf numFmtId="9" fontId="2" fillId="2" borderId="31" xfId="0" applyNumberFormat="1" applyFont="1" applyFill="1" applyBorder="1" applyAlignment="1">
      <alignment horizontal="center"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22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10" fontId="2" fillId="2" borderId="31" xfId="0" applyNumberFormat="1" applyFont="1" applyFill="1" applyBorder="1" applyAlignment="1">
      <alignment horizontal="center" vertical="center"/>
    </xf>
    <xf numFmtId="10" fontId="2" fillId="2" borderId="32" xfId="0" applyNumberFormat="1" applyFont="1" applyFill="1" applyBorder="1" applyAlignment="1">
      <alignment horizontal="center" vertical="center"/>
    </xf>
    <xf numFmtId="10" fontId="2" fillId="2" borderId="33" xfId="0" applyNumberFormat="1" applyFont="1" applyFill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7" fontId="2" fillId="10" borderId="35" xfId="0" applyNumberFormat="1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right" vertical="center" wrapText="1"/>
    </xf>
    <xf numFmtId="0" fontId="2" fillId="6" borderId="37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83134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3"/>
  <sheetViews>
    <sheetView tabSelected="1" zoomScale="85" zoomScaleNormal="85" workbookViewId="0">
      <selection activeCell="K15" sqref="K15"/>
    </sheetView>
  </sheetViews>
  <sheetFormatPr defaultColWidth="9" defaultRowHeight="12.5"/>
  <cols>
    <col min="1" max="1" width="13.0333333333333" style="3" customWidth="1"/>
    <col min="2" max="2" width="9.875" style="3" customWidth="1"/>
    <col min="3" max="3" width="40.6833333333333" style="4" customWidth="1"/>
    <col min="4" max="4" width="9.30833333333333" style="5" customWidth="1"/>
    <col min="5" max="7" width="11.1666666666667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0" t="s">
        <v>2</v>
      </c>
      <c r="E4" s="12" t="s">
        <v>3</v>
      </c>
    </row>
    <row r="5" s="1" customFormat="1" ht="17.25" customHeight="1" spans="1:11">
      <c r="A5" s="10" t="s">
        <v>4</v>
      </c>
      <c r="B5" s="10"/>
      <c r="C5" s="13"/>
      <c r="D5" s="10" t="s">
        <v>5</v>
      </c>
      <c r="E5" s="12" t="s">
        <v>6</v>
      </c>
      <c r="K5" s="1">
        <v>2</v>
      </c>
    </row>
    <row r="6" s="1" customFormat="1" ht="17.25" customHeight="1" spans="1:5">
      <c r="A6" s="10" t="s">
        <v>7</v>
      </c>
      <c r="B6" s="10"/>
      <c r="C6" s="14"/>
      <c r="D6" s="10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3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spans="1:7">
      <c r="A11" s="26" t="s">
        <v>20</v>
      </c>
      <c r="B11" s="27"/>
      <c r="C11" s="28"/>
      <c r="D11" s="29"/>
      <c r="E11" s="29"/>
      <c r="F11" s="29"/>
      <c r="G11" s="30">
        <f t="shared" ref="G11:G19" si="0">D11*E11*F11</f>
        <v>0</v>
      </c>
    </row>
    <row r="12" s="1" customFormat="1" ht="17.25" customHeight="1" spans="1:7">
      <c r="A12" s="31" t="s">
        <v>21</v>
      </c>
      <c r="B12" s="32"/>
      <c r="C12" s="32"/>
      <c r="D12" s="32"/>
      <c r="E12" s="32"/>
      <c r="F12" s="33"/>
      <c r="G12" s="34">
        <f>SUM(G11:G11)</f>
        <v>0</v>
      </c>
    </row>
    <row r="13" s="2" customFormat="1" ht="17.25" customHeight="1" spans="1:7">
      <c r="A13" s="35" t="s">
        <v>22</v>
      </c>
      <c r="B13" s="36"/>
      <c r="C13" s="36"/>
      <c r="D13" s="36"/>
      <c r="E13" s="36"/>
      <c r="F13" s="36"/>
      <c r="G13" s="37"/>
    </row>
    <row r="14" s="1" customFormat="1" ht="17.25" customHeight="1" spans="1:7">
      <c r="A14" s="38" t="s">
        <v>23</v>
      </c>
      <c r="B14" s="39" t="s">
        <v>24</v>
      </c>
      <c r="C14" s="40" t="s">
        <v>25</v>
      </c>
      <c r="D14" s="41">
        <v>770</v>
      </c>
      <c r="E14" s="41">
        <v>13</v>
      </c>
      <c r="F14" s="41">
        <v>1</v>
      </c>
      <c r="G14" s="42">
        <f t="shared" si="0"/>
        <v>10010</v>
      </c>
    </row>
    <row r="15" s="1" customFormat="1" ht="17.25" customHeight="1" spans="1:7">
      <c r="A15" s="43"/>
      <c r="B15" s="44" t="s">
        <v>26</v>
      </c>
      <c r="C15" s="45" t="s">
        <v>27</v>
      </c>
      <c r="D15" s="46">
        <v>200</v>
      </c>
      <c r="E15" s="46">
        <v>16</v>
      </c>
      <c r="F15" s="46">
        <v>1</v>
      </c>
      <c r="G15" s="42">
        <f t="shared" si="0"/>
        <v>3200</v>
      </c>
    </row>
    <row r="16" s="1" customFormat="1" ht="17.25" customHeight="1" spans="1:7">
      <c r="A16" s="43"/>
      <c r="B16" s="44" t="s">
        <v>26</v>
      </c>
      <c r="C16" s="39" t="s">
        <v>28</v>
      </c>
      <c r="D16" s="46">
        <v>290</v>
      </c>
      <c r="E16" s="46">
        <v>1</v>
      </c>
      <c r="F16" s="46">
        <v>1</v>
      </c>
      <c r="G16" s="42">
        <f t="shared" si="0"/>
        <v>290</v>
      </c>
    </row>
    <row r="17" s="1" customFormat="1" ht="15.75" customHeight="1" spans="1:7">
      <c r="A17" s="47"/>
      <c r="B17" s="44" t="s">
        <v>29</v>
      </c>
      <c r="C17" s="39" t="s">
        <v>30</v>
      </c>
      <c r="D17" s="46">
        <v>1800</v>
      </c>
      <c r="E17" s="46">
        <v>1</v>
      </c>
      <c r="F17" s="46">
        <v>1</v>
      </c>
      <c r="G17" s="42">
        <f t="shared" si="0"/>
        <v>1800</v>
      </c>
    </row>
    <row r="18" s="1" customFormat="1" ht="15.75" customHeight="1" spans="1:7">
      <c r="A18" s="48">
        <v>45248</v>
      </c>
      <c r="B18" s="44" t="s">
        <v>31</v>
      </c>
      <c r="C18" s="39" t="s">
        <v>32</v>
      </c>
      <c r="D18" s="49">
        <v>3000</v>
      </c>
      <c r="E18" s="50">
        <v>1</v>
      </c>
      <c r="F18" s="50">
        <v>1</v>
      </c>
      <c r="G18" s="42">
        <f t="shared" si="0"/>
        <v>3000</v>
      </c>
    </row>
    <row r="19" s="1" customFormat="1" ht="15.75" customHeight="1" spans="1:7">
      <c r="A19" s="47" t="s">
        <v>33</v>
      </c>
      <c r="B19" s="44" t="s">
        <v>34</v>
      </c>
      <c r="C19" s="39" t="s">
        <v>35</v>
      </c>
      <c r="D19" s="49">
        <v>200</v>
      </c>
      <c r="E19" s="50">
        <v>20</v>
      </c>
      <c r="F19" s="50">
        <v>1</v>
      </c>
      <c r="G19" s="42">
        <f t="shared" si="0"/>
        <v>4000</v>
      </c>
    </row>
    <row r="20" s="1" customFormat="1" ht="17.25" customHeight="1" spans="1:7">
      <c r="A20" s="51" t="s">
        <v>36</v>
      </c>
      <c r="B20" s="52"/>
      <c r="C20" s="52"/>
      <c r="D20" s="52"/>
      <c r="E20" s="52"/>
      <c r="F20" s="52"/>
      <c r="G20" s="53">
        <f>SUM(G14:G19)</f>
        <v>22300</v>
      </c>
    </row>
    <row r="21" s="2" customFormat="1" ht="17.25" hidden="1" customHeight="1" spans="1:7">
      <c r="A21" s="35" t="s">
        <v>37</v>
      </c>
      <c r="B21" s="36"/>
      <c r="C21" s="36"/>
      <c r="D21" s="36"/>
      <c r="E21" s="36"/>
      <c r="F21" s="36"/>
      <c r="G21" s="36"/>
    </row>
    <row r="22" s="1" customFormat="1" ht="17.1" hidden="1" customHeight="1" spans="1:7">
      <c r="A22" s="54" t="s">
        <v>38</v>
      </c>
      <c r="B22" s="55"/>
      <c r="C22" s="56" t="s">
        <v>39</v>
      </c>
      <c r="D22" s="57">
        <v>15</v>
      </c>
      <c r="E22" s="50"/>
      <c r="F22" s="50"/>
      <c r="G22" s="58">
        <f>D22*E22*F22</f>
        <v>0</v>
      </c>
    </row>
    <row r="23" s="1" customFormat="1" ht="17.1" hidden="1" customHeight="1" spans="1:7">
      <c r="A23" s="59" t="s">
        <v>40</v>
      </c>
      <c r="B23" s="60"/>
      <c r="C23" s="56" t="s">
        <v>41</v>
      </c>
      <c r="D23" s="57">
        <v>60</v>
      </c>
      <c r="E23" s="50"/>
      <c r="F23" s="50"/>
      <c r="G23" s="58">
        <f t="shared" ref="G23:G31" si="1">D23*E23*F23</f>
        <v>0</v>
      </c>
    </row>
    <row r="24" s="1" customFormat="1" ht="17.1" hidden="1" customHeight="1" spans="1:7">
      <c r="A24" s="61"/>
      <c r="B24" s="62"/>
      <c r="C24" s="56" t="s">
        <v>42</v>
      </c>
      <c r="D24" s="57">
        <v>80</v>
      </c>
      <c r="E24" s="50"/>
      <c r="F24" s="50"/>
      <c r="G24" s="58">
        <f t="shared" si="1"/>
        <v>0</v>
      </c>
    </row>
    <row r="25" s="1" customFormat="1" ht="17.1" hidden="1" customHeight="1" spans="1:7">
      <c r="A25" s="59" t="s">
        <v>43</v>
      </c>
      <c r="B25" s="60"/>
      <c r="C25" s="56" t="s">
        <v>44</v>
      </c>
      <c r="D25" s="63">
        <v>20</v>
      </c>
      <c r="E25" s="50"/>
      <c r="F25" s="50"/>
      <c r="G25" s="58">
        <f t="shared" si="1"/>
        <v>0</v>
      </c>
    </row>
    <row r="26" s="1" customFormat="1" ht="17.1" hidden="1" customHeight="1" spans="1:7">
      <c r="A26" s="61"/>
      <c r="B26" s="62"/>
      <c r="C26" s="56" t="s">
        <v>45</v>
      </c>
      <c r="D26" s="63">
        <v>40</v>
      </c>
      <c r="E26" s="50"/>
      <c r="F26" s="50"/>
      <c r="G26" s="58">
        <f t="shared" si="1"/>
        <v>0</v>
      </c>
    </row>
    <row r="27" s="1" customFormat="1" ht="17.1" hidden="1" customHeight="1" spans="1:7">
      <c r="A27" s="54" t="s">
        <v>46</v>
      </c>
      <c r="B27" s="55"/>
      <c r="C27" s="56" t="s">
        <v>47</v>
      </c>
      <c r="D27" s="63">
        <v>200</v>
      </c>
      <c r="E27" s="50"/>
      <c r="F27" s="50"/>
      <c r="G27" s="58">
        <f t="shared" si="1"/>
        <v>0</v>
      </c>
    </row>
    <row r="28" s="1" customFormat="1" ht="17.1" hidden="1" customHeight="1" spans="1:7">
      <c r="A28" s="54" t="s">
        <v>48</v>
      </c>
      <c r="B28" s="55"/>
      <c r="C28" s="56" t="s">
        <v>49</v>
      </c>
      <c r="D28" s="63">
        <v>200</v>
      </c>
      <c r="E28" s="50"/>
      <c r="F28" s="50"/>
      <c r="G28" s="58">
        <f t="shared" si="1"/>
        <v>0</v>
      </c>
    </row>
    <row r="29" s="1" customFormat="1" ht="17.1" hidden="1" customHeight="1" spans="1:7">
      <c r="A29" s="54" t="s">
        <v>50</v>
      </c>
      <c r="B29" s="55"/>
      <c r="C29" s="56" t="s">
        <v>51</v>
      </c>
      <c r="D29" s="63">
        <v>180</v>
      </c>
      <c r="E29" s="50"/>
      <c r="F29" s="50"/>
      <c r="G29" s="58">
        <f t="shared" si="1"/>
        <v>0</v>
      </c>
    </row>
    <row r="30" s="1" customFormat="1" ht="17.1" hidden="1" customHeight="1" spans="1:7">
      <c r="A30" s="64" t="s">
        <v>52</v>
      </c>
      <c r="B30" s="65"/>
      <c r="C30" s="56" t="s">
        <v>53</v>
      </c>
      <c r="D30" s="63">
        <v>200</v>
      </c>
      <c r="E30" s="50"/>
      <c r="F30" s="50"/>
      <c r="G30" s="58">
        <f t="shared" ref="G30:G42" si="2">D30*E30*F30</f>
        <v>0</v>
      </c>
    </row>
    <row r="31" s="1" customFormat="1" ht="17.1" hidden="1" customHeight="1" spans="1:7">
      <c r="A31" s="54" t="s">
        <v>54</v>
      </c>
      <c r="B31" s="55"/>
      <c r="C31" s="66" t="s">
        <v>55</v>
      </c>
      <c r="D31" s="57">
        <v>300</v>
      </c>
      <c r="E31" s="50"/>
      <c r="F31" s="50"/>
      <c r="G31" s="58">
        <f t="shared" si="2"/>
        <v>0</v>
      </c>
    </row>
    <row r="32" s="1" customFormat="1" ht="17.1" hidden="1" customHeight="1" spans="1:7">
      <c r="A32" s="54" t="s">
        <v>56</v>
      </c>
      <c r="B32" s="55"/>
      <c r="C32" s="66" t="s">
        <v>57</v>
      </c>
      <c r="D32" s="57">
        <v>200</v>
      </c>
      <c r="E32" s="50"/>
      <c r="F32" s="50"/>
      <c r="G32" s="58">
        <f t="shared" si="2"/>
        <v>0</v>
      </c>
    </row>
    <row r="33" s="1" customFormat="1" ht="17.1" hidden="1" customHeight="1" spans="1:7">
      <c r="A33" s="54" t="s">
        <v>58</v>
      </c>
      <c r="B33" s="55"/>
      <c r="C33" s="66" t="s">
        <v>59</v>
      </c>
      <c r="D33" s="57">
        <v>5</v>
      </c>
      <c r="E33" s="50"/>
      <c r="F33" s="50"/>
      <c r="G33" s="58">
        <f t="shared" si="2"/>
        <v>0</v>
      </c>
    </row>
    <row r="34" s="1" customFormat="1" ht="17.1" hidden="1" customHeight="1" spans="1:7">
      <c r="A34" s="54" t="s">
        <v>60</v>
      </c>
      <c r="B34" s="55"/>
      <c r="C34" s="66" t="s">
        <v>61</v>
      </c>
      <c r="D34" s="57">
        <v>0.8</v>
      </c>
      <c r="E34" s="50"/>
      <c r="F34" s="50"/>
      <c r="G34" s="58">
        <f t="shared" si="2"/>
        <v>0</v>
      </c>
    </row>
    <row r="35" s="1" customFormat="1" ht="17.1" hidden="1" customHeight="1" spans="1:7">
      <c r="A35" s="54" t="s">
        <v>62</v>
      </c>
      <c r="B35" s="55"/>
      <c r="C35" s="66" t="s">
        <v>61</v>
      </c>
      <c r="D35" s="57">
        <v>1.2</v>
      </c>
      <c r="E35" s="50"/>
      <c r="F35" s="50"/>
      <c r="G35" s="58">
        <f t="shared" si="2"/>
        <v>0</v>
      </c>
    </row>
    <row r="36" s="1" customFormat="1" ht="17.1" hidden="1" customHeight="1" spans="1:7">
      <c r="A36" s="54" t="s">
        <v>63</v>
      </c>
      <c r="B36" s="55"/>
      <c r="C36" s="66" t="s">
        <v>64</v>
      </c>
      <c r="D36" s="67">
        <v>1500</v>
      </c>
      <c r="E36" s="50"/>
      <c r="F36" s="50"/>
      <c r="G36" s="58">
        <f t="shared" si="2"/>
        <v>0</v>
      </c>
    </row>
    <row r="37" s="1" customFormat="1" ht="17.1" hidden="1" customHeight="1" spans="1:7">
      <c r="A37" s="54" t="s">
        <v>65</v>
      </c>
      <c r="B37" s="55"/>
      <c r="C37" s="66" t="s">
        <v>66</v>
      </c>
      <c r="D37" s="57">
        <v>5</v>
      </c>
      <c r="E37" s="50"/>
      <c r="F37" s="50"/>
      <c r="G37" s="58">
        <f t="shared" si="2"/>
        <v>0</v>
      </c>
    </row>
    <row r="38" s="1" customFormat="1" ht="17.1" hidden="1" customHeight="1" spans="1:7">
      <c r="A38" s="54" t="s">
        <v>67</v>
      </c>
      <c r="B38" s="55"/>
      <c r="C38" s="66" t="s">
        <v>68</v>
      </c>
      <c r="D38" s="57">
        <v>10</v>
      </c>
      <c r="E38" s="50"/>
      <c r="F38" s="50"/>
      <c r="G38" s="58">
        <f t="shared" si="2"/>
        <v>0</v>
      </c>
    </row>
    <row r="39" s="1" customFormat="1" ht="17.1" hidden="1" customHeight="1" spans="1:7">
      <c r="A39" s="54" t="s">
        <v>69</v>
      </c>
      <c r="B39" s="55"/>
      <c r="C39" s="66" t="s">
        <v>70</v>
      </c>
      <c r="D39" s="63">
        <v>8</v>
      </c>
      <c r="E39" s="50"/>
      <c r="F39" s="50"/>
      <c r="G39" s="58">
        <f t="shared" si="2"/>
        <v>0</v>
      </c>
    </row>
    <row r="40" s="1" customFormat="1" ht="17.1" hidden="1" customHeight="1" spans="1:7">
      <c r="A40" s="54" t="s">
        <v>71</v>
      </c>
      <c r="B40" s="55"/>
      <c r="C40" s="66" t="s">
        <v>70</v>
      </c>
      <c r="D40" s="63">
        <v>8</v>
      </c>
      <c r="E40" s="50"/>
      <c r="F40" s="50"/>
      <c r="G40" s="58">
        <f t="shared" si="2"/>
        <v>0</v>
      </c>
    </row>
    <row r="41" s="1" customFormat="1" ht="17.1" hidden="1" customHeight="1" spans="1:7">
      <c r="A41" s="54" t="s">
        <v>72</v>
      </c>
      <c r="B41" s="55"/>
      <c r="C41" s="66" t="s">
        <v>73</v>
      </c>
      <c r="D41" s="67">
        <v>3500</v>
      </c>
      <c r="E41" s="50"/>
      <c r="F41" s="50"/>
      <c r="G41" s="58">
        <f t="shared" si="2"/>
        <v>0</v>
      </c>
    </row>
    <row r="42" s="1" customFormat="1" ht="15.75" hidden="1" customHeight="1" spans="1:7">
      <c r="A42" s="68" t="s">
        <v>74</v>
      </c>
      <c r="B42" s="69"/>
      <c r="C42" s="39" t="s">
        <v>75</v>
      </c>
      <c r="D42" s="49">
        <v>20</v>
      </c>
      <c r="E42" s="70"/>
      <c r="F42" s="46"/>
      <c r="G42" s="58">
        <f t="shared" si="2"/>
        <v>0</v>
      </c>
    </row>
    <row r="43" s="1" customFormat="1" ht="17.25" hidden="1" customHeight="1" spans="1:7">
      <c r="A43" s="51" t="s">
        <v>76</v>
      </c>
      <c r="B43" s="52"/>
      <c r="C43" s="52"/>
      <c r="D43" s="52"/>
      <c r="E43" s="52"/>
      <c r="F43" s="52"/>
      <c r="G43" s="53">
        <f>SUM(G22:G42)</f>
        <v>0</v>
      </c>
    </row>
    <row r="44" s="2" customFormat="1" ht="17.25" customHeight="1" spans="1:7">
      <c r="A44" s="35" t="s">
        <v>77</v>
      </c>
      <c r="B44" s="36"/>
      <c r="C44" s="36"/>
      <c r="D44" s="36"/>
      <c r="E44" s="36"/>
      <c r="F44" s="36"/>
      <c r="G44" s="37"/>
    </row>
    <row r="45" s="1" customFormat="1" ht="17.25" customHeight="1" spans="1:7">
      <c r="A45" s="71" t="s">
        <v>78</v>
      </c>
      <c r="B45" s="72"/>
      <c r="C45" s="73">
        <v>0.06</v>
      </c>
      <c r="D45" s="74"/>
      <c r="E45" s="74"/>
      <c r="F45" s="75"/>
      <c r="G45" s="76">
        <f>(G12+G20+G43)*C45</f>
        <v>1338</v>
      </c>
    </row>
    <row r="46" s="1" customFormat="1" ht="17.25" customHeight="1" spans="1:7">
      <c r="A46" s="77" t="s">
        <v>36</v>
      </c>
      <c r="B46" s="78"/>
      <c r="C46" s="78"/>
      <c r="D46" s="78"/>
      <c r="E46" s="78"/>
      <c r="F46" s="78"/>
      <c r="G46" s="79">
        <f>G12+G20+G43+G45</f>
        <v>23638</v>
      </c>
    </row>
    <row r="47" s="2" customFormat="1" ht="17.25" customHeight="1" spans="1:7">
      <c r="A47" s="80" t="s">
        <v>79</v>
      </c>
      <c r="B47" s="81"/>
      <c r="C47" s="81"/>
      <c r="D47" s="81"/>
      <c r="E47" s="81"/>
      <c r="F47" s="81"/>
      <c r="G47" s="82"/>
    </row>
    <row r="48" s="1" customFormat="1" ht="17.25" customHeight="1" spans="1:7">
      <c r="A48" s="83" t="s">
        <v>80</v>
      </c>
      <c r="B48" s="84"/>
      <c r="C48" s="85">
        <v>0.06</v>
      </c>
      <c r="D48" s="86"/>
      <c r="E48" s="86"/>
      <c r="F48" s="87"/>
      <c r="G48" s="88">
        <f>G46*C48</f>
        <v>1418.28</v>
      </c>
    </row>
    <row r="49" s="1" customFormat="1" ht="17.25" customHeight="1" spans="1:7">
      <c r="A49" s="89" t="s">
        <v>81</v>
      </c>
      <c r="B49" s="78"/>
      <c r="C49" s="78"/>
      <c r="D49" s="78"/>
      <c r="E49" s="78"/>
      <c r="F49" s="78"/>
      <c r="G49" s="90">
        <f>G46+G48</f>
        <v>25056.28</v>
      </c>
    </row>
    <row r="50" s="1" customFormat="1" ht="17.25" customHeight="1" spans="1:7">
      <c r="A50" s="91" t="s">
        <v>82</v>
      </c>
      <c r="B50" s="92"/>
      <c r="C50" s="92"/>
      <c r="D50" s="92"/>
      <c r="E50" s="92"/>
      <c r="F50" s="92"/>
      <c r="G50" s="90">
        <f>G49/20</f>
        <v>1252.814</v>
      </c>
    </row>
    <row r="51" s="1" customFormat="1" spans="1:7">
      <c r="A51" s="3"/>
      <c r="B51" s="3"/>
      <c r="C51" s="3"/>
      <c r="D51" s="3"/>
      <c r="E51" s="3"/>
      <c r="F51" s="3"/>
      <c r="G51" s="3"/>
    </row>
    <row r="52" s="1" customFormat="1" ht="12.75" customHeight="1" spans="1:7">
      <c r="A52" s="93"/>
      <c r="B52" s="93"/>
      <c r="C52" s="93"/>
      <c r="D52" s="93"/>
      <c r="E52" s="93"/>
      <c r="F52" s="93"/>
      <c r="G52" s="93"/>
    </row>
    <row r="53" s="1" customFormat="1" spans="1:7">
      <c r="A53" s="93"/>
      <c r="B53" s="93"/>
      <c r="C53" s="93"/>
      <c r="D53" s="93"/>
      <c r="E53" s="93"/>
      <c r="F53" s="93"/>
      <c r="G53" s="93"/>
    </row>
  </sheetData>
  <mergeCells count="38">
    <mergeCell ref="A3:G3"/>
    <mergeCell ref="A9:B9"/>
    <mergeCell ref="A10:G10"/>
    <mergeCell ref="A12:F12"/>
    <mergeCell ref="A13:G13"/>
    <mergeCell ref="A20:F20"/>
    <mergeCell ref="A21:G21"/>
    <mergeCell ref="A22:B22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F43"/>
    <mergeCell ref="A44:G44"/>
    <mergeCell ref="A45:B45"/>
    <mergeCell ref="C45:F45"/>
    <mergeCell ref="A46:F46"/>
    <mergeCell ref="A47:G47"/>
    <mergeCell ref="A48:B48"/>
    <mergeCell ref="C48:F48"/>
    <mergeCell ref="A49:F49"/>
    <mergeCell ref="A50:F50"/>
    <mergeCell ref="A14:A17"/>
    <mergeCell ref="A23:B24"/>
    <mergeCell ref="A52:G53"/>
    <mergeCell ref="A25:B26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2023-11-15T08:11:57Z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2052-12.1.0.15712</vt:lpwstr>
  </property>
</Properties>
</file>