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F:\上海软时动力科技有限公司\业务\2019\二哥\杨岩\"/>
    </mc:Choice>
  </mc:AlternateContent>
  <xr:revisionPtr revIDLastSave="0" documentId="13_ncr:1_{0763C80D-DC33-42F1-8BEA-6F6E57D7FF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搭建" sheetId="3" r:id="rId1"/>
    <sheet name="av" sheetId="1" r:id="rId2"/>
    <sheet name="Sheet1" sheetId="2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3" l="1"/>
  <c r="J49" i="3"/>
  <c r="J27" i="3"/>
  <c r="J37" i="3"/>
  <c r="G32" i="3"/>
  <c r="G31" i="3"/>
  <c r="G30" i="3"/>
  <c r="J23" i="3"/>
  <c r="G20" i="3"/>
  <c r="G18" i="3"/>
  <c r="G16" i="3"/>
  <c r="J17" i="3"/>
  <c r="J18" i="3"/>
  <c r="J19" i="3"/>
  <c r="J20" i="3"/>
  <c r="J21" i="3"/>
  <c r="J22" i="3"/>
  <c r="J24" i="3"/>
  <c r="J25" i="3"/>
  <c r="J16" i="3"/>
  <c r="J26" i="3"/>
  <c r="J30" i="3"/>
  <c r="J31" i="3"/>
  <c r="J32" i="3"/>
  <c r="J33" i="3"/>
  <c r="J34" i="3"/>
  <c r="J35" i="3"/>
  <c r="J36" i="3"/>
  <c r="J41" i="3"/>
  <c r="J42" i="3"/>
  <c r="J43" i="3"/>
  <c r="J44" i="3"/>
  <c r="J45" i="3"/>
  <c r="J47" i="3"/>
  <c r="J52" i="3"/>
  <c r="J53" i="3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21" i="1"/>
  <c r="J22" i="1"/>
  <c r="J23" i="1"/>
  <c r="J24" i="1"/>
  <c r="J25" i="1"/>
  <c r="J26" i="1"/>
  <c r="J27" i="1"/>
  <c r="J28" i="1"/>
  <c r="J29" i="1"/>
  <c r="J30" i="1"/>
  <c r="J31" i="1"/>
  <c r="J16" i="1"/>
  <c r="J17" i="1"/>
  <c r="J18" i="1"/>
  <c r="J65" i="1"/>
  <c r="J70" i="1"/>
  <c r="J71" i="1"/>
  <c r="J72" i="1"/>
  <c r="J73" i="1"/>
  <c r="J74" i="1"/>
  <c r="J76" i="1"/>
  <c r="J78" i="1"/>
  <c r="J80" i="1"/>
  <c r="J81" i="1"/>
  <c r="J82" i="1"/>
</calcChain>
</file>

<file path=xl/sharedStrings.xml><?xml version="1.0" encoding="utf-8"?>
<sst xmlns="http://schemas.openxmlformats.org/spreadsheetml/2006/main" count="169" uniqueCount="107">
  <si>
    <t>QUOTATION</t>
  </si>
  <si>
    <t>To:</t>
  </si>
  <si>
    <t>From:</t>
  </si>
  <si>
    <t>Attn:</t>
  </si>
  <si>
    <t>Tel:</t>
  </si>
  <si>
    <t>Date:</t>
  </si>
  <si>
    <t>Email:</t>
  </si>
  <si>
    <t>Ref:</t>
  </si>
  <si>
    <t>Event:</t>
  </si>
  <si>
    <t>Venue:</t>
  </si>
  <si>
    <t>嘉定蓝大酒店</t>
  </si>
  <si>
    <t>Set up:</t>
  </si>
  <si>
    <r>
      <rPr>
        <sz val="10"/>
        <color indexed="8"/>
        <rFont val="Tahoma"/>
        <family val="2"/>
      </rPr>
      <t xml:space="preserve">2020/1/16  </t>
    </r>
    <r>
      <rPr>
        <sz val="10"/>
        <color indexed="8"/>
        <rFont val="宋体"/>
        <charset val="134"/>
      </rPr>
      <t>晚上</t>
    </r>
  </si>
  <si>
    <t>Event Time:</t>
  </si>
  <si>
    <r>
      <rPr>
        <sz val="10"/>
        <color indexed="8"/>
        <rFont val="Tahoma"/>
        <family val="2"/>
      </rPr>
      <t xml:space="preserve">2020/1/17  </t>
    </r>
    <r>
      <rPr>
        <sz val="10"/>
        <color indexed="8"/>
        <rFont val="宋体"/>
        <charset val="134"/>
      </rPr>
      <t>下午</t>
    </r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</si>
  <si>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</si>
  <si>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</si>
  <si>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</si>
  <si>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</si>
  <si>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</si>
  <si>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</si>
  <si>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</si>
  <si>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外场区</t>
  </si>
  <si>
    <r>
      <rPr>
        <b/>
        <sz val="10"/>
        <rFont val="Arial"/>
        <family val="2"/>
      </rPr>
      <t xml:space="preserve">LIGHTING EQUIPMENT </t>
    </r>
    <r>
      <rPr>
        <b/>
        <sz val="10"/>
        <rFont val="宋体"/>
        <charset val="134"/>
      </rPr>
      <t xml:space="preserve">灯光设备 </t>
    </r>
  </si>
  <si>
    <t>COB 面光灯</t>
  </si>
  <si>
    <r>
      <rPr>
        <sz val="10"/>
        <color indexed="8"/>
        <rFont val="宋体"/>
        <charset val="134"/>
      </rPr>
      <t>Truss  灯光架</t>
    </r>
    <r>
      <rPr>
        <sz val="10"/>
        <color indexed="8"/>
        <rFont val="Arial"/>
        <family val="2"/>
      </rPr>
      <t xml:space="preserve"> (300mmx300mm) </t>
    </r>
  </si>
  <si>
    <t>Subtotal(¥):</t>
  </si>
  <si>
    <t>内场区</t>
  </si>
  <si>
    <r>
      <rPr>
        <b/>
        <sz val="10"/>
        <rFont val="Arial"/>
        <family val="2"/>
      </rPr>
      <t xml:space="preserve">VIDEO EQUIPMENT </t>
    </r>
    <r>
      <rPr>
        <b/>
        <sz val="10"/>
        <rFont val="宋体"/>
        <charset val="134"/>
      </rPr>
      <t>视频设备</t>
    </r>
  </si>
  <si>
    <t>LED 屏 3.5m x 2m x 2组</t>
  </si>
  <si>
    <t>LED处理器  LED  Processor</t>
  </si>
  <si>
    <t>680控制台</t>
  </si>
  <si>
    <t>DATATON WATCHOUT 视频处理器</t>
  </si>
  <si>
    <t>DELL  Monitor  监视器(液晶  ，22")</t>
  </si>
  <si>
    <t>Laptop  笔记本电脑(APPLE , MACBOOK)</t>
  </si>
  <si>
    <t>EXTRON DVI104 Tx/Rx DVI Fiber Optic Extender 光纤延长器</t>
  </si>
  <si>
    <t xml:space="preserve">D’SAN  PC-433  PerfectCue  Light  Kit   翻页提示器套装(带PC-AS4遥控器)         </t>
  </si>
  <si>
    <t>50"  LCD Monitor   50寸电视机</t>
  </si>
  <si>
    <t>Power  Distributor  Cabinet  配电箱(单相，32 A)</t>
  </si>
  <si>
    <r>
      <rPr>
        <b/>
        <sz val="10"/>
        <rFont val="Arial"/>
        <family val="2"/>
      </rPr>
      <t xml:space="preserve">AUDIO EQUIPMENT </t>
    </r>
    <r>
      <rPr>
        <b/>
        <sz val="10"/>
        <rFont val="宋体"/>
        <charset val="134"/>
      </rPr>
      <t>音响设备</t>
    </r>
  </si>
  <si>
    <t>d&amp;b  V8  Loudspeaker  全频音箱</t>
  </si>
  <si>
    <t>d&amp;b  Y7P  Loudspeaker  全频音箱</t>
  </si>
  <si>
    <t>d&amp;b  V-SUB  Subwoofer  低音音箱</t>
  </si>
  <si>
    <t>d&amp;b  MAX2  Monitor  返送音箱(线阵列系列)</t>
  </si>
  <si>
    <t>d&amp;b  D80  Power Amplifier  功放</t>
  </si>
  <si>
    <t xml:space="preserve">YAMAHA  CL5 -32  Digital  Mixing Console  数字调音台(32路)     </t>
  </si>
  <si>
    <t>SHURE  Beta 58  Handheld  Microphone  手持话筒</t>
  </si>
  <si>
    <t>SHURE  U2/WH 20  Headset  头戴话筒</t>
  </si>
  <si>
    <t>SHURE  UA845E  UHF  Antenna  Distribution  System  U段天线放大传输系统</t>
  </si>
  <si>
    <t>对讲机</t>
  </si>
  <si>
    <t xml:space="preserve">Clear Com PRDUCTION INTERCOM  Master  Station  MS702  有线对讲系统主机 </t>
  </si>
  <si>
    <t>Clear Com PRDUCTION INTERCOM  Receiver  RS702  有线对讲系统接收点</t>
  </si>
  <si>
    <t>Clear Com Master  Station  BS210  无线对讲系统基站</t>
  </si>
  <si>
    <t>Clear Com Receiver  WH210  无线对讲系统接收点</t>
  </si>
  <si>
    <t>Spot Moving  Heads  Light  电脑图案切割灯</t>
  </si>
  <si>
    <t>Beam Moving  Heads  Light  电脑光速灯</t>
  </si>
  <si>
    <t>LED Moving  Heads Light 摇头变色灯</t>
  </si>
  <si>
    <t>LEDPAR Light 变色灯</t>
  </si>
  <si>
    <t>MA  grandMA2  Light  Console  调光台</t>
  </si>
  <si>
    <t>ANTARI HZ-500 Haze Machine 雾化机(带轴流风机)</t>
  </si>
  <si>
    <t>Glass Gobo  玻璃图案片</t>
  </si>
  <si>
    <t xml:space="preserve">AURORA  HMI-2500  Follow Spot  追光灯      </t>
  </si>
  <si>
    <t xml:space="preserve">雷亚架 4m x 6m高 </t>
  </si>
  <si>
    <t>Truss 架 300*400</t>
  </si>
  <si>
    <t>手拉葫芦</t>
  </si>
  <si>
    <r>
      <rPr>
        <b/>
        <sz val="11"/>
        <color indexed="8"/>
        <rFont val="Arial"/>
        <family val="2"/>
      </rPr>
      <t>AV Equipment(¥):</t>
    </r>
  </si>
  <si>
    <t>PROSONNEL COMPOSING AND TRANSPORTATION</t>
  </si>
  <si>
    <t>TECHNICIAN SERVICE CHARGES</t>
  </si>
  <si>
    <r>
      <rPr>
        <sz val="10"/>
        <color indexed="8"/>
        <rFont val="Arial"/>
        <family val="2"/>
      </rPr>
      <t xml:space="preserve">Project Manager  </t>
    </r>
    <r>
      <rPr>
        <sz val="10"/>
        <color indexed="8"/>
        <rFont val="宋体"/>
        <charset val="134"/>
      </rPr>
      <t>项目经理</t>
    </r>
  </si>
  <si>
    <r>
      <rPr>
        <sz val="10"/>
        <color indexed="8"/>
        <rFont val="Arial"/>
        <family val="2"/>
      </rPr>
      <t xml:space="preserve">Chief  Video  Technician  </t>
    </r>
    <r>
      <rPr>
        <sz val="10"/>
        <color indexed="8"/>
        <rFont val="宋体"/>
        <charset val="134"/>
      </rPr>
      <t>视频主控</t>
    </r>
  </si>
  <si>
    <r>
      <rPr>
        <sz val="10"/>
        <color indexed="8"/>
        <rFont val="Arial"/>
        <family val="2"/>
      </rPr>
      <t xml:space="preserve">Chief  Audio  Technician  </t>
    </r>
    <r>
      <rPr>
        <sz val="10"/>
        <color indexed="8"/>
        <rFont val="宋体"/>
        <charset val="134"/>
      </rPr>
      <t>音响主控</t>
    </r>
  </si>
  <si>
    <r>
      <rPr>
        <sz val="10"/>
        <color indexed="8"/>
        <rFont val="Arial"/>
        <family val="2"/>
      </rPr>
      <t xml:space="preserve">Chief  Lighting  Technician  </t>
    </r>
    <r>
      <rPr>
        <sz val="10"/>
        <color indexed="8"/>
        <rFont val="宋体"/>
        <charset val="134"/>
      </rPr>
      <t>灯光主控</t>
    </r>
  </si>
  <si>
    <r>
      <rPr>
        <sz val="10"/>
        <color indexed="8"/>
        <rFont val="Arial"/>
        <family val="2"/>
      </rPr>
      <t xml:space="preserve">Technician Crew  </t>
    </r>
    <r>
      <rPr>
        <sz val="10"/>
        <color indexed="8"/>
        <rFont val="宋体"/>
        <charset val="134"/>
      </rPr>
      <t>技术人员</t>
    </r>
  </si>
  <si>
    <t>Transportation上海市内运输（往返）</t>
  </si>
  <si>
    <t>Grand Total (¥):</t>
  </si>
  <si>
    <t>Gov tax 6%(¥):</t>
  </si>
  <si>
    <t>Total  Amount (¥):</t>
  </si>
  <si>
    <r>
      <rPr>
        <b/>
        <sz val="11"/>
        <color indexed="8"/>
        <rFont val="宋体"/>
        <charset val="134"/>
      </rPr>
      <t>优惠价</t>
    </r>
    <r>
      <rPr>
        <b/>
        <sz val="11"/>
        <color indexed="8"/>
        <rFont val="Arial"/>
        <family val="2"/>
      </rPr>
      <t xml:space="preserve"> (RMB):</t>
    </r>
  </si>
  <si>
    <t>搭建</t>
    <phoneticPr fontId="21" type="noConversion"/>
  </si>
  <si>
    <t>签到处</t>
    <phoneticPr fontId="21" type="noConversion"/>
  </si>
  <si>
    <t>文化墙</t>
    <phoneticPr fontId="21" type="noConversion"/>
  </si>
  <si>
    <t>享道先生</t>
    <phoneticPr fontId="21" type="noConversion"/>
  </si>
  <si>
    <t>拍照区背板</t>
    <phoneticPr fontId="21" type="noConversion"/>
  </si>
  <si>
    <t>拍照区地台</t>
    <phoneticPr fontId="21" type="noConversion"/>
  </si>
  <si>
    <t>拍照区灯光</t>
    <phoneticPr fontId="21" type="noConversion"/>
  </si>
  <si>
    <t>互动游戏大转盘</t>
    <phoneticPr fontId="21" type="noConversion"/>
  </si>
  <si>
    <t>签到用品</t>
    <phoneticPr fontId="21" type="noConversion"/>
  </si>
  <si>
    <t>舞台</t>
    <phoneticPr fontId="21" type="noConversion"/>
  </si>
  <si>
    <t>舞台围边</t>
    <phoneticPr fontId="21" type="noConversion"/>
  </si>
  <si>
    <t>舞台地毯</t>
    <phoneticPr fontId="21" type="noConversion"/>
  </si>
  <si>
    <t>导师席</t>
    <phoneticPr fontId="21" type="noConversion"/>
  </si>
  <si>
    <t>白色沙发</t>
    <phoneticPr fontId="21" type="noConversion"/>
  </si>
  <si>
    <t>茶几</t>
    <phoneticPr fontId="21" type="noConversion"/>
  </si>
  <si>
    <t>鲜花</t>
    <phoneticPr fontId="21" type="noConversion"/>
  </si>
  <si>
    <t>签到簿、签到笔</t>
    <phoneticPr fontId="21" type="noConversion"/>
  </si>
  <si>
    <r>
      <rPr>
        <sz val="11"/>
        <color indexed="8"/>
        <rFont val="宋体"/>
        <family val="3"/>
        <charset val="134"/>
      </rPr>
      <t>木质背板</t>
    </r>
    <r>
      <rPr>
        <sz val="11"/>
        <color indexed="8"/>
        <rFont val="Arial"/>
        <family val="2"/>
      </rPr>
      <t>+</t>
    </r>
    <r>
      <rPr>
        <sz val="11"/>
        <color indexed="8"/>
        <rFont val="宋体"/>
        <family val="3"/>
        <charset val="134"/>
      </rPr>
      <t>写真，尺寸：</t>
    </r>
    <r>
      <rPr>
        <sz val="11"/>
        <color indexed="8"/>
        <rFont val="Arial"/>
        <family val="2"/>
      </rPr>
      <t xml:space="preserve">5m+1.2m*3m      </t>
    </r>
    <phoneticPr fontId="21" type="noConversion"/>
  </si>
  <si>
    <t>绗架高清背黑喷绘5m+1.2m*3m</t>
    <phoneticPr fontId="21" type="noConversion"/>
  </si>
  <si>
    <t>玩具</t>
    <phoneticPr fontId="21" type="noConversion"/>
  </si>
  <si>
    <t>拍照区雕刻</t>
    <phoneticPr fontId="21" type="noConversion"/>
  </si>
  <si>
    <t>5m*3m*0.1m</t>
    <phoneticPr fontId="21" type="noConversion"/>
  </si>
  <si>
    <t>照明灯带</t>
    <phoneticPr fontId="21" type="noConversion"/>
  </si>
  <si>
    <t>异形雪弗板雕刻</t>
    <phoneticPr fontId="21" type="noConversion"/>
  </si>
  <si>
    <t>16*6m*0.6m</t>
    <phoneticPr fontId="21" type="noConversion"/>
  </si>
  <si>
    <t>四周木结构围边</t>
    <phoneticPr fontId="21" type="noConversion"/>
  </si>
  <si>
    <t>全新拉绒加厚地毯</t>
    <phoneticPr fontId="21" type="noConversion"/>
  </si>
  <si>
    <t>木结构舞台2*6m</t>
    <phoneticPr fontId="21" type="noConversion"/>
  </si>
  <si>
    <t>单人白色沙发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</si>
</sst>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;[Red]#,##0"/>
  </numFmts>
  <fonts count="26" x14ac:knownFonts="1">
    <font>
      <sz val="11"/>
      <color theme="1"/>
      <name val="宋体"/>
      <charset val="134"/>
      <scheme val="minor"/>
    </font>
    <font>
      <b/>
      <sz val="10"/>
      <name val="Tahoma"/>
      <family val="2"/>
    </font>
    <font>
      <sz val="12"/>
      <name val="Dotum"/>
      <charset val="134"/>
    </font>
    <font>
      <b/>
      <sz val="10"/>
      <color indexed="8"/>
      <name val="Arial"/>
      <family val="2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b/>
      <sz val="12"/>
      <color rgb="FFFF0000"/>
      <name val="宋体"/>
      <charset val="134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6"/>
      <color indexed="8"/>
      <name val="Tahoma"/>
      <family val="2"/>
    </font>
    <font>
      <b/>
      <sz val="10"/>
      <color indexed="8"/>
      <name val="宋体"/>
      <charset val="134"/>
    </font>
    <font>
      <b/>
      <sz val="10"/>
      <color indexed="8"/>
      <name val="Tahoma"/>
      <family val="2"/>
    </font>
    <font>
      <u/>
      <sz val="11"/>
      <color indexed="12"/>
      <name val="宋体"/>
      <charset val="134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Arial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3" borderId="4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1" fillId="5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3" borderId="4" xfId="0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176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22" fillId="5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3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77" fontId="6" fillId="6" borderId="0" xfId="0" applyNumberFormat="1" applyFont="1" applyFill="1" applyBorder="1" applyAlignment="1">
      <alignment vertical="center"/>
    </xf>
    <xf numFmtId="3" fontId="6" fillId="6" borderId="0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1739-FDAB-4A0A-B2E4-8FAC458ABB02}">
  <dimension ref="A1:J54"/>
  <sheetViews>
    <sheetView tabSelected="1" topLeftCell="A9" workbookViewId="0">
      <selection activeCell="L44" sqref="L44"/>
    </sheetView>
  </sheetViews>
  <sheetFormatPr defaultColWidth="8.875" defaultRowHeight="13.5" x14ac:dyDescent="0.15"/>
  <cols>
    <col min="1" max="1" width="11.875" style="18" customWidth="1"/>
    <col min="2" max="2" width="8.875" style="18"/>
    <col min="3" max="3" width="9.875" style="18" customWidth="1"/>
    <col min="4" max="4" width="8.625" style="18" customWidth="1"/>
    <col min="5" max="5" width="11.125" style="18" customWidth="1"/>
    <col min="6" max="6" width="25.625" style="18" customWidth="1"/>
    <col min="7" max="8" width="7.375" style="3" customWidth="1"/>
    <col min="9" max="9" width="10.375" style="18" customWidth="1"/>
    <col min="10" max="10" width="10.625" style="18" customWidth="1"/>
    <col min="11" max="11" width="10.875" style="18" customWidth="1"/>
    <col min="12" max="16384" width="8.875" style="18"/>
  </cols>
  <sheetData>
    <row r="1" spans="1:10" ht="8.1" customHeight="1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7.100000000000001" customHeight="1" thickBot="1" x14ac:dyDescent="0.2">
      <c r="A2" s="4"/>
      <c r="B2" s="4"/>
      <c r="C2" s="4"/>
      <c r="D2" s="4"/>
      <c r="E2" s="42" t="s">
        <v>0</v>
      </c>
      <c r="F2" s="42"/>
      <c r="G2" s="42"/>
      <c r="H2" s="42"/>
      <c r="I2" s="42"/>
      <c r="J2" s="42"/>
    </row>
    <row r="3" spans="1:10" ht="15" customHeight="1" x14ac:dyDescent="0.15">
      <c r="A3" s="5" t="s">
        <v>1</v>
      </c>
      <c r="B3" s="43"/>
      <c r="C3" s="44"/>
      <c r="D3" s="44"/>
      <c r="E3" s="44"/>
      <c r="F3" s="5" t="s">
        <v>2</v>
      </c>
      <c r="G3" s="45"/>
      <c r="H3" s="46"/>
      <c r="I3" s="46"/>
      <c r="J3" s="46"/>
    </row>
    <row r="4" spans="1:10" ht="15" customHeight="1" x14ac:dyDescent="0.15">
      <c r="A4" s="5" t="s">
        <v>3</v>
      </c>
      <c r="B4" s="47"/>
      <c r="C4" s="48"/>
      <c r="D4" s="48"/>
      <c r="E4" s="48"/>
      <c r="F4" s="5" t="s">
        <v>4</v>
      </c>
      <c r="G4" s="49"/>
      <c r="H4" s="49"/>
      <c r="I4" s="49"/>
      <c r="J4" s="49"/>
    </row>
    <row r="5" spans="1:10" ht="15" customHeight="1" thickBot="1" x14ac:dyDescent="0.2">
      <c r="A5" s="6" t="s">
        <v>5</v>
      </c>
      <c r="B5" s="36"/>
      <c r="C5" s="37"/>
      <c r="D5" s="37"/>
      <c r="E5" s="37"/>
      <c r="F5" s="6" t="s">
        <v>6</v>
      </c>
      <c r="G5" s="38"/>
      <c r="H5" s="39"/>
      <c r="I5" s="39"/>
      <c r="J5" s="39"/>
    </row>
    <row r="6" spans="1:10" ht="15" customHeight="1" x14ac:dyDescent="0.15">
      <c r="A6" s="7" t="s">
        <v>7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5" customHeight="1" x14ac:dyDescent="0.15">
      <c r="A7" s="7" t="s">
        <v>8</v>
      </c>
      <c r="B7" s="40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15">
      <c r="A8" s="7" t="s">
        <v>9</v>
      </c>
      <c r="B8" s="40" t="s">
        <v>10</v>
      </c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15">
      <c r="A9" s="7" t="s">
        <v>11</v>
      </c>
      <c r="B9" s="33" t="s">
        <v>12</v>
      </c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15">
      <c r="A10" s="7" t="s">
        <v>13</v>
      </c>
      <c r="B10" s="33" t="s">
        <v>14</v>
      </c>
      <c r="C10" s="33"/>
      <c r="D10" s="33"/>
      <c r="E10" s="33"/>
      <c r="F10" s="33"/>
      <c r="G10" s="33"/>
      <c r="H10" s="33"/>
      <c r="I10" s="33"/>
      <c r="J10" s="33"/>
    </row>
    <row r="11" spans="1:10" ht="15" customHeight="1" x14ac:dyDescent="0.15">
      <c r="A11" s="34" t="s">
        <v>15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5" customHeight="1" x14ac:dyDescent="0.15">
      <c r="A12" s="35" t="s">
        <v>16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s="1" customFormat="1" ht="12.75" x14ac:dyDescent="0.15">
      <c r="A13" s="28" t="s">
        <v>17</v>
      </c>
      <c r="B13" s="28"/>
      <c r="C13" s="28"/>
      <c r="D13" s="28"/>
      <c r="E13" s="28"/>
      <c r="F13" s="28"/>
      <c r="G13" s="8" t="s">
        <v>18</v>
      </c>
      <c r="H13" s="8" t="s">
        <v>19</v>
      </c>
      <c r="I13" s="8" t="s">
        <v>20</v>
      </c>
      <c r="J13" s="8" t="s">
        <v>21</v>
      </c>
    </row>
    <row r="14" spans="1:10" s="2" customFormat="1" ht="15" customHeight="1" x14ac:dyDescent="0.15">
      <c r="A14" s="31" t="s">
        <v>22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ht="14.25" customHeight="1" x14ac:dyDescent="0.15">
      <c r="A15" s="50" t="s">
        <v>78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4.25" customHeight="1" x14ac:dyDescent="0.15">
      <c r="A16" s="51" t="s">
        <v>79</v>
      </c>
      <c r="B16" s="54" t="s">
        <v>96</v>
      </c>
      <c r="C16" s="55"/>
      <c r="D16" s="55"/>
      <c r="E16" s="55"/>
      <c r="F16" s="55"/>
      <c r="G16" s="9">
        <f>6.2*3.1</f>
        <v>19.220000000000002</v>
      </c>
      <c r="H16" s="9">
        <v>1</v>
      </c>
      <c r="I16" s="10">
        <v>120</v>
      </c>
      <c r="J16" s="11">
        <f t="shared" ref="J16:J26" si="0">G16*I16*H16</f>
        <v>2306.4</v>
      </c>
    </row>
    <row r="17" spans="1:10" ht="14.25" customHeight="1" x14ac:dyDescent="0.15">
      <c r="A17" s="51" t="s">
        <v>86</v>
      </c>
      <c r="B17" s="54" t="s">
        <v>94</v>
      </c>
      <c r="C17" s="55"/>
      <c r="D17" s="55"/>
      <c r="E17" s="55"/>
      <c r="F17" s="55"/>
      <c r="G17" s="9">
        <v>2</v>
      </c>
      <c r="H17" s="9">
        <v>1</v>
      </c>
      <c r="I17" s="10">
        <v>200</v>
      </c>
      <c r="J17" s="11">
        <f t="shared" si="0"/>
        <v>400</v>
      </c>
    </row>
    <row r="18" spans="1:10" ht="14.25" customHeight="1" x14ac:dyDescent="0.15">
      <c r="A18" s="51" t="s">
        <v>80</v>
      </c>
      <c r="B18" s="57" t="s">
        <v>95</v>
      </c>
      <c r="C18" s="55"/>
      <c r="D18" s="55"/>
      <c r="E18" s="55"/>
      <c r="F18" s="55"/>
      <c r="G18" s="9">
        <f>6.2*3</f>
        <v>18.600000000000001</v>
      </c>
      <c r="H18" s="9">
        <v>1</v>
      </c>
      <c r="I18" s="10">
        <v>380</v>
      </c>
      <c r="J18" s="11">
        <f t="shared" si="0"/>
        <v>7068.0000000000009</v>
      </c>
    </row>
    <row r="19" spans="1:10" s="63" customFormat="1" ht="14.25" customHeight="1" x14ac:dyDescent="0.15">
      <c r="A19" s="58" t="s">
        <v>81</v>
      </c>
      <c r="B19" s="59"/>
      <c r="C19" s="59"/>
      <c r="D19" s="59"/>
      <c r="E19" s="59"/>
      <c r="F19" s="59"/>
      <c r="G19" s="60"/>
      <c r="H19" s="60"/>
      <c r="I19" s="61"/>
      <c r="J19" s="62">
        <f t="shared" si="0"/>
        <v>0</v>
      </c>
    </row>
    <row r="20" spans="1:10" ht="14.25" customHeight="1" x14ac:dyDescent="0.15">
      <c r="A20" s="51" t="s">
        <v>82</v>
      </c>
      <c r="B20" s="56" t="s">
        <v>95</v>
      </c>
      <c r="C20" s="52"/>
      <c r="D20" s="52"/>
      <c r="E20" s="52"/>
      <c r="F20" s="52"/>
      <c r="G20" s="9">
        <f>6.2*3</f>
        <v>18.600000000000001</v>
      </c>
      <c r="H20" s="9">
        <v>1</v>
      </c>
      <c r="I20" s="10">
        <v>380</v>
      </c>
      <c r="J20" s="11">
        <f t="shared" si="0"/>
        <v>7068.0000000000009</v>
      </c>
    </row>
    <row r="21" spans="1:10" ht="14.25" customHeight="1" x14ac:dyDescent="0.15">
      <c r="A21" s="51" t="s">
        <v>83</v>
      </c>
      <c r="B21" s="52" t="s">
        <v>99</v>
      </c>
      <c r="C21" s="52"/>
      <c r="D21" s="52"/>
      <c r="E21" s="52"/>
      <c r="F21" s="52"/>
      <c r="G21" s="9">
        <v>15</v>
      </c>
      <c r="H21" s="9">
        <v>1</v>
      </c>
      <c r="I21" s="10">
        <v>120</v>
      </c>
      <c r="J21" s="11">
        <f t="shared" si="0"/>
        <v>1800</v>
      </c>
    </row>
    <row r="22" spans="1:10" ht="14.25" customHeight="1" x14ac:dyDescent="0.15">
      <c r="A22" s="51" t="s">
        <v>84</v>
      </c>
      <c r="B22" s="53" t="s">
        <v>100</v>
      </c>
      <c r="C22" s="52"/>
      <c r="D22" s="52"/>
      <c r="E22" s="52"/>
      <c r="F22" s="52"/>
      <c r="G22" s="9">
        <v>1</v>
      </c>
      <c r="H22" s="9">
        <v>1</v>
      </c>
      <c r="I22" s="10">
        <v>2000</v>
      </c>
      <c r="J22" s="11">
        <f t="shared" si="0"/>
        <v>2000</v>
      </c>
    </row>
    <row r="23" spans="1:10" ht="14.25" customHeight="1" x14ac:dyDescent="0.15">
      <c r="A23" s="51" t="s">
        <v>98</v>
      </c>
      <c r="B23" s="53" t="s">
        <v>101</v>
      </c>
      <c r="C23" s="52"/>
      <c r="D23" s="52"/>
      <c r="E23" s="52"/>
      <c r="F23" s="52"/>
      <c r="G23" s="9">
        <v>1</v>
      </c>
      <c r="H23" s="9">
        <v>1</v>
      </c>
      <c r="I23" s="10">
        <v>8000</v>
      </c>
      <c r="J23" s="11">
        <f t="shared" ref="J23" si="1">G23*I23*H23</f>
        <v>8000</v>
      </c>
    </row>
    <row r="24" spans="1:10" ht="14.25" customHeight="1" x14ac:dyDescent="0.15">
      <c r="A24" s="51" t="s">
        <v>85</v>
      </c>
      <c r="B24" s="53" t="s">
        <v>85</v>
      </c>
      <c r="C24" s="52"/>
      <c r="D24" s="52"/>
      <c r="E24" s="52"/>
      <c r="F24" s="52"/>
      <c r="G24" s="9">
        <v>1</v>
      </c>
      <c r="H24" s="9">
        <v>1</v>
      </c>
      <c r="I24" s="10">
        <v>2500</v>
      </c>
      <c r="J24" s="11">
        <f t="shared" si="0"/>
        <v>2500</v>
      </c>
    </row>
    <row r="25" spans="1:10" s="63" customFormat="1" ht="14.25" customHeight="1" x14ac:dyDescent="0.15">
      <c r="A25" s="58" t="s">
        <v>97</v>
      </c>
      <c r="B25" s="59"/>
      <c r="C25" s="59"/>
      <c r="D25" s="59"/>
      <c r="E25" s="59"/>
      <c r="F25" s="59"/>
      <c r="G25" s="60"/>
      <c r="H25" s="60"/>
      <c r="I25" s="61"/>
      <c r="J25" s="62">
        <f t="shared" si="0"/>
        <v>0</v>
      </c>
    </row>
    <row r="26" spans="1:10" ht="14.25" customHeight="1" x14ac:dyDescent="0.15">
      <c r="A26" s="51"/>
      <c r="B26" s="52"/>
      <c r="C26" s="52"/>
      <c r="D26" s="52"/>
      <c r="E26" s="52"/>
      <c r="F26" s="52"/>
      <c r="G26" s="9">
        <v>12</v>
      </c>
      <c r="H26" s="9">
        <v>1</v>
      </c>
      <c r="I26" s="10">
        <v>80</v>
      </c>
      <c r="J26" s="11">
        <f t="shared" si="0"/>
        <v>960</v>
      </c>
    </row>
    <row r="27" spans="1:10" ht="14.25" customHeight="1" x14ac:dyDescent="0.15">
      <c r="A27" s="30" t="s">
        <v>26</v>
      </c>
      <c r="B27" s="30"/>
      <c r="C27" s="30"/>
      <c r="D27" s="30"/>
      <c r="E27" s="30"/>
      <c r="F27" s="30"/>
      <c r="G27" s="30"/>
      <c r="H27" s="30"/>
      <c r="I27" s="30"/>
      <c r="J27" s="12">
        <f>SUM(J16:J26)</f>
        <v>32102.400000000001</v>
      </c>
    </row>
    <row r="28" spans="1:10" s="2" customFormat="1" ht="15" customHeight="1" x14ac:dyDescent="0.15">
      <c r="A28" s="31" t="s">
        <v>27</v>
      </c>
      <c r="B28" s="32"/>
      <c r="C28" s="32"/>
      <c r="D28" s="32"/>
      <c r="E28" s="32"/>
      <c r="F28" s="32"/>
      <c r="G28" s="32"/>
      <c r="H28" s="32"/>
      <c r="I28" s="32"/>
      <c r="J28" s="32"/>
    </row>
    <row r="29" spans="1:10" s="2" customFormat="1" ht="15" customHeight="1" x14ac:dyDescent="0.15">
      <c r="A29" s="50" t="s">
        <v>78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14.25" customHeight="1" x14ac:dyDescent="0.15">
      <c r="A30" s="51" t="s">
        <v>87</v>
      </c>
      <c r="B30" s="52" t="s">
        <v>102</v>
      </c>
      <c r="C30" s="52"/>
      <c r="D30" s="52"/>
      <c r="E30" s="52"/>
      <c r="F30" s="52"/>
      <c r="G30" s="9">
        <f>16*6</f>
        <v>96</v>
      </c>
      <c r="H30" s="9">
        <v>1</v>
      </c>
      <c r="I30" s="10">
        <v>120</v>
      </c>
      <c r="J30" s="13">
        <f t="shared" ref="J30:J36" si="2">G30*I30*H30</f>
        <v>11520</v>
      </c>
    </row>
    <row r="31" spans="1:10" ht="14.25" customHeight="1" x14ac:dyDescent="0.15">
      <c r="A31" s="51" t="s">
        <v>88</v>
      </c>
      <c r="B31" s="53" t="s">
        <v>103</v>
      </c>
      <c r="C31" s="52"/>
      <c r="D31" s="52"/>
      <c r="E31" s="52"/>
      <c r="F31" s="52"/>
      <c r="G31" s="9">
        <f>16+16+6+6</f>
        <v>44</v>
      </c>
      <c r="H31" s="9">
        <v>1</v>
      </c>
      <c r="I31" s="10">
        <v>80</v>
      </c>
      <c r="J31" s="13">
        <f t="shared" si="2"/>
        <v>3520</v>
      </c>
    </row>
    <row r="32" spans="1:10" ht="14.25" customHeight="1" x14ac:dyDescent="0.15">
      <c r="A32" s="51" t="s">
        <v>89</v>
      </c>
      <c r="B32" s="53" t="s">
        <v>104</v>
      </c>
      <c r="C32" s="52"/>
      <c r="D32" s="52"/>
      <c r="E32" s="52"/>
      <c r="F32" s="52"/>
      <c r="G32" s="9">
        <f>18*6</f>
        <v>108</v>
      </c>
      <c r="H32" s="9">
        <v>1</v>
      </c>
      <c r="I32" s="10">
        <v>25</v>
      </c>
      <c r="J32" s="13">
        <f t="shared" si="2"/>
        <v>2700</v>
      </c>
    </row>
    <row r="33" spans="1:10" ht="15" customHeight="1" x14ac:dyDescent="0.15">
      <c r="A33" s="51" t="s">
        <v>90</v>
      </c>
      <c r="B33" s="53" t="s">
        <v>105</v>
      </c>
      <c r="C33" s="52"/>
      <c r="D33" s="52"/>
      <c r="E33" s="52"/>
      <c r="F33" s="52"/>
      <c r="G33" s="9">
        <v>12</v>
      </c>
      <c r="H33" s="9">
        <v>1</v>
      </c>
      <c r="I33" s="10">
        <v>120</v>
      </c>
      <c r="J33" s="13">
        <f t="shared" si="2"/>
        <v>1440</v>
      </c>
    </row>
    <row r="34" spans="1:10" ht="15" customHeight="1" x14ac:dyDescent="0.15">
      <c r="A34" s="51" t="s">
        <v>91</v>
      </c>
      <c r="B34" s="53" t="s">
        <v>106</v>
      </c>
      <c r="C34" s="52"/>
      <c r="D34" s="52"/>
      <c r="E34" s="52"/>
      <c r="F34" s="52"/>
      <c r="G34" s="9">
        <v>4</v>
      </c>
      <c r="H34" s="9">
        <v>1</v>
      </c>
      <c r="I34" s="10">
        <v>300</v>
      </c>
      <c r="J34" s="13">
        <f t="shared" si="2"/>
        <v>1200</v>
      </c>
    </row>
    <row r="35" spans="1:10" ht="15" customHeight="1" x14ac:dyDescent="0.15">
      <c r="A35" s="51" t="s">
        <v>92</v>
      </c>
      <c r="B35" s="52"/>
      <c r="C35" s="52"/>
      <c r="D35" s="52"/>
      <c r="E35" s="52"/>
      <c r="F35" s="52"/>
      <c r="G35" s="9">
        <v>3</v>
      </c>
      <c r="H35" s="9">
        <v>1</v>
      </c>
      <c r="I35" s="10">
        <v>100</v>
      </c>
      <c r="J35" s="13">
        <f t="shared" si="2"/>
        <v>300</v>
      </c>
    </row>
    <row r="36" spans="1:10" ht="15" customHeight="1" x14ac:dyDescent="0.15">
      <c r="A36" s="51" t="s">
        <v>93</v>
      </c>
      <c r="B36" s="52"/>
      <c r="C36" s="52"/>
      <c r="D36" s="52"/>
      <c r="E36" s="52"/>
      <c r="F36" s="52"/>
      <c r="G36" s="9">
        <v>3</v>
      </c>
      <c r="H36" s="9">
        <v>1</v>
      </c>
      <c r="I36" s="10">
        <v>200</v>
      </c>
      <c r="J36" s="13">
        <f t="shared" si="2"/>
        <v>600</v>
      </c>
    </row>
    <row r="37" spans="1:10" ht="14.25" customHeight="1" x14ac:dyDescent="0.15">
      <c r="A37" s="30" t="s">
        <v>26</v>
      </c>
      <c r="B37" s="30"/>
      <c r="C37" s="30"/>
      <c r="D37" s="30"/>
      <c r="E37" s="30"/>
      <c r="F37" s="30"/>
      <c r="G37" s="30"/>
      <c r="H37" s="30"/>
      <c r="I37" s="30"/>
      <c r="J37" s="12">
        <f>SUM(J30:J36)</f>
        <v>21280</v>
      </c>
    </row>
    <row r="38" spans="1:10" x14ac:dyDescent="0.15">
      <c r="A38" s="26" t="s">
        <v>66</v>
      </c>
      <c r="B38" s="26"/>
      <c r="C38" s="26"/>
      <c r="D38" s="26"/>
      <c r="E38" s="26"/>
      <c r="F38" s="27"/>
      <c r="G38" s="27"/>
      <c r="H38" s="27"/>
      <c r="I38" s="27"/>
      <c r="J38" s="27"/>
    </row>
    <row r="39" spans="1:10" s="1" customFormat="1" ht="12.75" x14ac:dyDescent="0.15">
      <c r="A39" s="28" t="s">
        <v>17</v>
      </c>
      <c r="B39" s="28"/>
      <c r="C39" s="28"/>
      <c r="D39" s="28"/>
      <c r="E39" s="28"/>
      <c r="F39" s="28"/>
      <c r="G39" s="8" t="s">
        <v>18</v>
      </c>
      <c r="H39" s="8" t="s">
        <v>19</v>
      </c>
      <c r="I39" s="8" t="s">
        <v>20</v>
      </c>
      <c r="J39" s="8" t="s">
        <v>21</v>
      </c>
    </row>
    <row r="40" spans="1:10" s="2" customFormat="1" ht="15" customHeight="1" x14ac:dyDescent="0.15">
      <c r="A40" s="22" t="s">
        <v>67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ht="14.25" customHeight="1" x14ac:dyDescent="0.15">
      <c r="A41" s="19" t="s">
        <v>68</v>
      </c>
      <c r="B41" s="21"/>
      <c r="C41" s="21"/>
      <c r="D41" s="21"/>
      <c r="E41" s="21"/>
      <c r="F41" s="21"/>
      <c r="G41" s="14"/>
      <c r="H41" s="14"/>
      <c r="I41" s="10"/>
      <c r="J41" s="11">
        <f t="shared" ref="J41:J45" si="3">G41*H41*I41</f>
        <v>0</v>
      </c>
    </row>
    <row r="42" spans="1:10" ht="14.25" customHeight="1" x14ac:dyDescent="0.15">
      <c r="A42" s="19" t="s">
        <v>69</v>
      </c>
      <c r="B42" s="21"/>
      <c r="C42" s="21"/>
      <c r="D42" s="21"/>
      <c r="E42" s="21"/>
      <c r="F42" s="21"/>
      <c r="G42" s="14"/>
      <c r="H42" s="14"/>
      <c r="I42" s="10"/>
      <c r="J42" s="11">
        <f t="shared" si="3"/>
        <v>0</v>
      </c>
    </row>
    <row r="43" spans="1:10" ht="14.25" customHeight="1" x14ac:dyDescent="0.15">
      <c r="A43" s="19" t="s">
        <v>70</v>
      </c>
      <c r="B43" s="21"/>
      <c r="C43" s="21"/>
      <c r="D43" s="21"/>
      <c r="E43" s="21"/>
      <c r="F43" s="21"/>
      <c r="G43" s="14"/>
      <c r="H43" s="14"/>
      <c r="I43" s="10"/>
      <c r="J43" s="11">
        <f t="shared" si="3"/>
        <v>0</v>
      </c>
    </row>
    <row r="44" spans="1:10" ht="14.25" customHeight="1" x14ac:dyDescent="0.15">
      <c r="A44" s="19" t="s">
        <v>71</v>
      </c>
      <c r="B44" s="21"/>
      <c r="C44" s="21"/>
      <c r="D44" s="21"/>
      <c r="E44" s="21"/>
      <c r="F44" s="21"/>
      <c r="G44" s="14"/>
      <c r="H44" s="14"/>
      <c r="I44" s="10"/>
      <c r="J44" s="11">
        <f t="shared" si="3"/>
        <v>0</v>
      </c>
    </row>
    <row r="45" spans="1:10" ht="14.25" customHeight="1" x14ac:dyDescent="0.15">
      <c r="A45" s="19" t="s">
        <v>72</v>
      </c>
      <c r="B45" s="21"/>
      <c r="C45" s="21"/>
      <c r="D45" s="21"/>
      <c r="E45" s="21"/>
      <c r="F45" s="21"/>
      <c r="G45" s="14">
        <v>16</v>
      </c>
      <c r="H45" s="14">
        <v>1</v>
      </c>
      <c r="I45" s="10">
        <v>300</v>
      </c>
      <c r="J45" s="11">
        <f t="shared" si="3"/>
        <v>4800</v>
      </c>
    </row>
    <row r="46" spans="1:10" ht="14.25" customHeight="1" x14ac:dyDescent="0.15">
      <c r="A46" s="22" t="s">
        <v>51</v>
      </c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4.25" customHeight="1" x14ac:dyDescent="0.15">
      <c r="A47" s="23" t="s">
        <v>73</v>
      </c>
      <c r="B47" s="21"/>
      <c r="C47" s="21"/>
      <c r="D47" s="21"/>
      <c r="E47" s="21"/>
      <c r="F47" s="21"/>
      <c r="G47" s="14">
        <v>2</v>
      </c>
      <c r="H47" s="14">
        <v>2</v>
      </c>
      <c r="I47" s="10">
        <v>900</v>
      </c>
      <c r="J47" s="11">
        <f>G47*H47*I47</f>
        <v>3600</v>
      </c>
    </row>
    <row r="48" spans="1:10" ht="14.25" customHeight="1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ht="15.75" thickBot="1" x14ac:dyDescent="0.2">
      <c r="A49" s="24" t="s">
        <v>26</v>
      </c>
      <c r="B49" s="24"/>
      <c r="C49" s="24"/>
      <c r="D49" s="24"/>
      <c r="E49" s="24"/>
      <c r="F49" s="24"/>
      <c r="G49" s="24"/>
      <c r="H49" s="24"/>
      <c r="I49" s="24"/>
      <c r="J49" s="15">
        <f>SUM(J41:J47)</f>
        <v>8400</v>
      </c>
    </row>
    <row r="50" spans="1:10" ht="14.25" customHeight="1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ht="15.75" customHeight="1" x14ac:dyDescent="0.15">
      <c r="A51" s="20" t="s">
        <v>74</v>
      </c>
      <c r="B51" s="20"/>
      <c r="C51" s="20"/>
      <c r="D51" s="20"/>
      <c r="E51" s="20"/>
      <c r="F51" s="20"/>
      <c r="G51" s="20"/>
      <c r="H51" s="20"/>
      <c r="I51" s="20"/>
      <c r="J51" s="16">
        <f>J49+J37+J27</f>
        <v>61782.400000000001</v>
      </c>
    </row>
    <row r="52" spans="1:10" ht="15.75" customHeight="1" thickBot="1" x14ac:dyDescent="0.2">
      <c r="A52" s="20" t="s">
        <v>75</v>
      </c>
      <c r="B52" s="20"/>
      <c r="C52" s="20"/>
      <c r="D52" s="20"/>
      <c r="E52" s="20"/>
      <c r="F52" s="20"/>
      <c r="G52" s="20"/>
      <c r="H52" s="20"/>
      <c r="I52" s="20"/>
      <c r="J52" s="17">
        <f>J51*0.06</f>
        <v>3706.944</v>
      </c>
    </row>
    <row r="53" spans="1:10" ht="15.75" customHeight="1" x14ac:dyDescent="0.15">
      <c r="A53" s="20" t="s">
        <v>76</v>
      </c>
      <c r="B53" s="20"/>
      <c r="C53" s="20"/>
      <c r="D53" s="20"/>
      <c r="E53" s="20"/>
      <c r="F53" s="20"/>
      <c r="G53" s="20"/>
      <c r="H53" s="20"/>
      <c r="I53" s="20"/>
      <c r="J53" s="16">
        <f>J51+J52</f>
        <v>65489.344000000005</v>
      </c>
    </row>
    <row r="54" spans="1:10" ht="15.75" customHeight="1" x14ac:dyDescent="0.15">
      <c r="A54" s="20" t="s">
        <v>77</v>
      </c>
      <c r="B54" s="20"/>
      <c r="C54" s="20"/>
      <c r="D54" s="20"/>
      <c r="E54" s="20"/>
      <c r="F54" s="20"/>
      <c r="G54" s="20"/>
      <c r="H54" s="20"/>
      <c r="I54" s="20"/>
      <c r="J54" s="16"/>
    </row>
  </sheetData>
  <mergeCells count="57">
    <mergeCell ref="B25:F25"/>
    <mergeCell ref="B17:F17"/>
    <mergeCell ref="B30:F30"/>
    <mergeCell ref="B31:F31"/>
    <mergeCell ref="B32:F32"/>
    <mergeCell ref="B33:F33"/>
    <mergeCell ref="B23:F23"/>
    <mergeCell ref="A53:I53"/>
    <mergeCell ref="A54:I54"/>
    <mergeCell ref="B18:F18"/>
    <mergeCell ref="B19:F19"/>
    <mergeCell ref="B20:F20"/>
    <mergeCell ref="B22:F22"/>
    <mergeCell ref="A47:F47"/>
    <mergeCell ref="A48:J48"/>
    <mergeCell ref="A49:I49"/>
    <mergeCell ref="A50:J50"/>
    <mergeCell ref="A51:I51"/>
    <mergeCell ref="A52:I52"/>
    <mergeCell ref="A41:F41"/>
    <mergeCell ref="A42:F42"/>
    <mergeCell ref="A43:F43"/>
    <mergeCell ref="A44:F44"/>
    <mergeCell ref="A45:F45"/>
    <mergeCell ref="A46:J46"/>
    <mergeCell ref="A38:J38"/>
    <mergeCell ref="A39:F39"/>
    <mergeCell ref="A40:J40"/>
    <mergeCell ref="A37:I37"/>
    <mergeCell ref="B34:F34"/>
    <mergeCell ref="B35:F35"/>
    <mergeCell ref="B36:F36"/>
    <mergeCell ref="A27:I27"/>
    <mergeCell ref="A28:J28"/>
    <mergeCell ref="A29:J29"/>
    <mergeCell ref="B16:F16"/>
    <mergeCell ref="B26:F26"/>
    <mergeCell ref="B21:F21"/>
    <mergeCell ref="B24:F24"/>
    <mergeCell ref="B10:J10"/>
    <mergeCell ref="A11:J11"/>
    <mergeCell ref="A12:J12"/>
    <mergeCell ref="A13:F13"/>
    <mergeCell ref="A14:J14"/>
    <mergeCell ref="A15:J15"/>
    <mergeCell ref="B5:E5"/>
    <mergeCell ref="G5:J5"/>
    <mergeCell ref="B6:J6"/>
    <mergeCell ref="B7:J7"/>
    <mergeCell ref="B8:J8"/>
    <mergeCell ref="B9:J9"/>
    <mergeCell ref="A1:J1"/>
    <mergeCell ref="E2:J2"/>
    <mergeCell ref="B3:E3"/>
    <mergeCell ref="G3:J3"/>
    <mergeCell ref="B4:E4"/>
    <mergeCell ref="G4:J4"/>
  </mergeCells>
  <phoneticPr fontId="21" type="noConversion"/>
  <pageMargins left="0.70833333333333304" right="0.70833333333333304" top="0.74791666666666701" bottom="0.74791666666666701" header="0.31458333333333299" footer="0.118055555555556"/>
  <pageSetup paperSize="9" scale="84" orientation="portrait" r:id="rId1"/>
  <headerFooter>
    <oddFooter>&amp;C&amp;G</oddFooter>
  </headerFooter>
  <rowBreaks count="1" manualBreakCount="1">
    <brk id="2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workbookViewId="0">
      <selection activeCell="J83" sqref="J83"/>
    </sheetView>
  </sheetViews>
  <sheetFormatPr defaultColWidth="8.875" defaultRowHeight="13.5" x14ac:dyDescent="0.15"/>
  <cols>
    <col min="1" max="1" width="11.875" customWidth="1"/>
    <col min="3" max="3" width="9.875" customWidth="1"/>
    <col min="4" max="4" width="8.625" customWidth="1"/>
    <col min="5" max="5" width="11.125" customWidth="1"/>
    <col min="6" max="6" width="25.625" customWidth="1"/>
    <col min="7" max="8" width="7.375" style="3" customWidth="1"/>
    <col min="9" max="9" width="10.375" customWidth="1"/>
    <col min="10" max="10" width="10.625" customWidth="1"/>
    <col min="11" max="11" width="10.875" customWidth="1"/>
  </cols>
  <sheetData>
    <row r="1" spans="1:10" ht="8.1" customHeight="1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7.100000000000001" customHeight="1" x14ac:dyDescent="0.15">
      <c r="A2" s="4"/>
      <c r="B2" s="4"/>
      <c r="C2" s="4"/>
      <c r="D2" s="4"/>
      <c r="E2" s="42" t="s">
        <v>0</v>
      </c>
      <c r="F2" s="42"/>
      <c r="G2" s="42"/>
      <c r="H2" s="42"/>
      <c r="I2" s="42"/>
      <c r="J2" s="42"/>
    </row>
    <row r="3" spans="1:10" ht="15" customHeight="1" x14ac:dyDescent="0.15">
      <c r="A3" s="5" t="s">
        <v>1</v>
      </c>
      <c r="B3" s="43"/>
      <c r="C3" s="44"/>
      <c r="D3" s="44"/>
      <c r="E3" s="44"/>
      <c r="F3" s="5" t="s">
        <v>2</v>
      </c>
      <c r="G3" s="45"/>
      <c r="H3" s="46"/>
      <c r="I3" s="46"/>
      <c r="J3" s="46"/>
    </row>
    <row r="4" spans="1:10" ht="15" customHeight="1" x14ac:dyDescent="0.15">
      <c r="A4" s="5" t="s">
        <v>3</v>
      </c>
      <c r="B4" s="47"/>
      <c r="C4" s="48"/>
      <c r="D4" s="48"/>
      <c r="E4" s="48"/>
      <c r="F4" s="5" t="s">
        <v>4</v>
      </c>
      <c r="G4" s="49"/>
      <c r="H4" s="49"/>
      <c r="I4" s="49"/>
      <c r="J4" s="49"/>
    </row>
    <row r="5" spans="1:10" ht="15" customHeight="1" x14ac:dyDescent="0.15">
      <c r="A5" s="6" t="s">
        <v>5</v>
      </c>
      <c r="B5" s="36"/>
      <c r="C5" s="37"/>
      <c r="D5" s="37"/>
      <c r="E5" s="37"/>
      <c r="F5" s="6" t="s">
        <v>6</v>
      </c>
      <c r="G5" s="38"/>
      <c r="H5" s="39"/>
      <c r="I5" s="39"/>
      <c r="J5" s="39"/>
    </row>
    <row r="6" spans="1:10" ht="15" customHeight="1" x14ac:dyDescent="0.15">
      <c r="A6" s="7" t="s">
        <v>7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5" customHeight="1" x14ac:dyDescent="0.15">
      <c r="A7" s="7" t="s">
        <v>8</v>
      </c>
      <c r="B7" s="40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15">
      <c r="A8" s="7" t="s">
        <v>9</v>
      </c>
      <c r="B8" s="40" t="s">
        <v>10</v>
      </c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15">
      <c r="A9" s="7" t="s">
        <v>11</v>
      </c>
      <c r="B9" s="33" t="s">
        <v>12</v>
      </c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15">
      <c r="A10" s="7" t="s">
        <v>13</v>
      </c>
      <c r="B10" s="33" t="s">
        <v>14</v>
      </c>
      <c r="C10" s="33"/>
      <c r="D10" s="33"/>
      <c r="E10" s="33"/>
      <c r="F10" s="33"/>
      <c r="G10" s="33"/>
      <c r="H10" s="33"/>
      <c r="I10" s="33"/>
      <c r="J10" s="33"/>
    </row>
    <row r="11" spans="1:10" ht="15" customHeight="1" x14ac:dyDescent="0.15">
      <c r="A11" s="34" t="s">
        <v>15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5" customHeight="1" x14ac:dyDescent="0.15">
      <c r="A12" s="35" t="s">
        <v>16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s="1" customFormat="1" ht="12.75" x14ac:dyDescent="0.15">
      <c r="A13" s="28" t="s">
        <v>17</v>
      </c>
      <c r="B13" s="28"/>
      <c r="C13" s="28"/>
      <c r="D13" s="28"/>
      <c r="E13" s="28"/>
      <c r="F13" s="28"/>
      <c r="G13" s="8" t="s">
        <v>18</v>
      </c>
      <c r="H13" s="8" t="s">
        <v>19</v>
      </c>
      <c r="I13" s="8" t="s">
        <v>20</v>
      </c>
      <c r="J13" s="8" t="s">
        <v>21</v>
      </c>
    </row>
    <row r="14" spans="1:10" s="2" customFormat="1" ht="15" customHeight="1" x14ac:dyDescent="0.15">
      <c r="A14" s="31" t="s">
        <v>22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ht="14.25" customHeight="1" x14ac:dyDescent="0.15">
      <c r="A15" s="22" t="s">
        <v>23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4.25" customHeight="1" x14ac:dyDescent="0.15">
      <c r="A16" s="23" t="s">
        <v>24</v>
      </c>
      <c r="B16" s="29"/>
      <c r="C16" s="29"/>
      <c r="D16" s="29"/>
      <c r="E16" s="29"/>
      <c r="F16" s="29"/>
      <c r="G16" s="9">
        <v>16</v>
      </c>
      <c r="H16" s="9">
        <v>1</v>
      </c>
      <c r="I16" s="10">
        <v>80</v>
      </c>
      <c r="J16" s="11">
        <f t="shared" ref="J16:J17" si="0">G16*I16*H16</f>
        <v>1280</v>
      </c>
    </row>
    <row r="17" spans="1:10" ht="14.25" customHeight="1" x14ac:dyDescent="0.15">
      <c r="A17" s="23" t="s">
        <v>25</v>
      </c>
      <c r="B17" s="29"/>
      <c r="C17" s="29"/>
      <c r="D17" s="29"/>
      <c r="E17" s="29"/>
      <c r="F17" s="29"/>
      <c r="G17" s="9">
        <v>12</v>
      </c>
      <c r="H17" s="9">
        <v>1</v>
      </c>
      <c r="I17" s="10">
        <v>80</v>
      </c>
      <c r="J17" s="11">
        <f t="shared" si="0"/>
        <v>960</v>
      </c>
    </row>
    <row r="18" spans="1:10" ht="14.25" customHeight="1" x14ac:dyDescent="0.15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12">
        <f>SUM(J16:J17)</f>
        <v>2240</v>
      </c>
    </row>
    <row r="19" spans="1:10" s="2" customFormat="1" ht="15" customHeight="1" x14ac:dyDescent="0.15">
      <c r="A19" s="31" t="s">
        <v>27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" customFormat="1" ht="15" customHeight="1" x14ac:dyDescent="0.15">
      <c r="A20" s="22" t="s">
        <v>28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4.25" customHeight="1" x14ac:dyDescent="0.15">
      <c r="A21" s="23" t="s">
        <v>29</v>
      </c>
      <c r="B21" s="29"/>
      <c r="C21" s="29"/>
      <c r="D21" s="29"/>
      <c r="E21" s="29"/>
      <c r="F21" s="29"/>
      <c r="G21" s="9">
        <v>14</v>
      </c>
      <c r="H21" s="9">
        <v>1</v>
      </c>
      <c r="I21" s="10">
        <v>200</v>
      </c>
      <c r="J21" s="13">
        <f t="shared" ref="J21" si="1">G21*I21*H21</f>
        <v>2800</v>
      </c>
    </row>
    <row r="22" spans="1:10" ht="14.25" customHeight="1" x14ac:dyDescent="0.15">
      <c r="A22" s="23" t="s">
        <v>30</v>
      </c>
      <c r="B22" s="29"/>
      <c r="C22" s="29"/>
      <c r="D22" s="29"/>
      <c r="E22" s="29"/>
      <c r="F22" s="29"/>
      <c r="G22" s="9">
        <v>2</v>
      </c>
      <c r="H22" s="9">
        <v>1</v>
      </c>
      <c r="I22" s="10">
        <v>500</v>
      </c>
      <c r="J22" s="13">
        <f t="shared" ref="J22" si="2">G22*I22*H22</f>
        <v>1000</v>
      </c>
    </row>
    <row r="23" spans="1:10" ht="14.25" customHeight="1" x14ac:dyDescent="0.15">
      <c r="A23" s="23" t="s">
        <v>31</v>
      </c>
      <c r="B23" s="29"/>
      <c r="C23" s="29"/>
      <c r="D23" s="29"/>
      <c r="E23" s="29"/>
      <c r="F23" s="29"/>
      <c r="G23" s="9">
        <v>1</v>
      </c>
      <c r="H23" s="9">
        <v>1</v>
      </c>
      <c r="I23" s="10">
        <v>500</v>
      </c>
      <c r="J23" s="13">
        <f t="shared" ref="J23:J30" si="3">G23*I23*H23</f>
        <v>500</v>
      </c>
    </row>
    <row r="24" spans="1:10" ht="15" customHeight="1" x14ac:dyDescent="0.15">
      <c r="A24" s="23" t="s">
        <v>32</v>
      </c>
      <c r="B24" s="23"/>
      <c r="C24" s="23"/>
      <c r="D24" s="23"/>
      <c r="E24" s="23"/>
      <c r="F24" s="23"/>
      <c r="G24" s="9">
        <v>2</v>
      </c>
      <c r="H24" s="9">
        <v>1</v>
      </c>
      <c r="I24" s="10">
        <v>0</v>
      </c>
      <c r="J24" s="13">
        <f t="shared" si="3"/>
        <v>0</v>
      </c>
    </row>
    <row r="25" spans="1:10" ht="15" customHeight="1" x14ac:dyDescent="0.15">
      <c r="A25" s="23" t="s">
        <v>33</v>
      </c>
      <c r="B25" s="29"/>
      <c r="C25" s="29"/>
      <c r="D25" s="29"/>
      <c r="E25" s="29"/>
      <c r="F25" s="29"/>
      <c r="G25" s="9">
        <v>2</v>
      </c>
      <c r="H25" s="9">
        <v>1</v>
      </c>
      <c r="I25" s="10">
        <v>300</v>
      </c>
      <c r="J25" s="13">
        <f t="shared" si="3"/>
        <v>600</v>
      </c>
    </row>
    <row r="26" spans="1:10" ht="15" customHeight="1" x14ac:dyDescent="0.15">
      <c r="A26" s="23" t="s">
        <v>34</v>
      </c>
      <c r="B26" s="23"/>
      <c r="C26" s="23"/>
      <c r="D26" s="23"/>
      <c r="E26" s="23"/>
      <c r="F26" s="23"/>
      <c r="G26" s="9">
        <v>2</v>
      </c>
      <c r="H26" s="9">
        <v>1</v>
      </c>
      <c r="I26" s="10">
        <v>300</v>
      </c>
      <c r="J26" s="13">
        <f t="shared" si="3"/>
        <v>600</v>
      </c>
    </row>
    <row r="27" spans="1:10" ht="15" customHeight="1" x14ac:dyDescent="0.15">
      <c r="A27" s="23" t="s">
        <v>35</v>
      </c>
      <c r="B27" s="29"/>
      <c r="C27" s="29"/>
      <c r="D27" s="29"/>
      <c r="E27" s="29"/>
      <c r="F27" s="29"/>
      <c r="G27" s="9">
        <v>5</v>
      </c>
      <c r="H27" s="9">
        <v>1</v>
      </c>
      <c r="I27" s="10">
        <v>500</v>
      </c>
      <c r="J27" s="13">
        <f t="shared" si="3"/>
        <v>2500</v>
      </c>
    </row>
    <row r="28" spans="1:10" ht="15" customHeight="1" x14ac:dyDescent="0.15">
      <c r="A28" s="23" t="s">
        <v>36</v>
      </c>
      <c r="B28" s="29"/>
      <c r="C28" s="29"/>
      <c r="D28" s="29"/>
      <c r="E28" s="29"/>
      <c r="F28" s="29"/>
      <c r="G28" s="9">
        <v>1</v>
      </c>
      <c r="H28" s="9">
        <v>1</v>
      </c>
      <c r="I28" s="10">
        <v>500</v>
      </c>
      <c r="J28" s="13">
        <f t="shared" si="3"/>
        <v>500</v>
      </c>
    </row>
    <row r="29" spans="1:10" ht="15" customHeight="1" x14ac:dyDescent="0.15">
      <c r="A29" s="23" t="s">
        <v>37</v>
      </c>
      <c r="B29" s="29"/>
      <c r="C29" s="29"/>
      <c r="D29" s="29"/>
      <c r="E29" s="29"/>
      <c r="F29" s="29"/>
      <c r="G29" s="9">
        <v>2</v>
      </c>
      <c r="H29" s="9">
        <v>1</v>
      </c>
      <c r="I29" s="10">
        <v>500</v>
      </c>
      <c r="J29" s="13">
        <f t="shared" si="3"/>
        <v>1000</v>
      </c>
    </row>
    <row r="30" spans="1:10" ht="15" customHeight="1" x14ac:dyDescent="0.15">
      <c r="A30" s="23" t="s">
        <v>38</v>
      </c>
      <c r="B30" s="19"/>
      <c r="C30" s="19"/>
      <c r="D30" s="19"/>
      <c r="E30" s="19"/>
      <c r="F30" s="19"/>
      <c r="G30" s="9">
        <v>1</v>
      </c>
      <c r="H30" s="9">
        <v>1</v>
      </c>
      <c r="I30" s="10">
        <v>0</v>
      </c>
      <c r="J30" s="13">
        <f t="shared" si="3"/>
        <v>0</v>
      </c>
    </row>
    <row r="31" spans="1:10" ht="14.25" customHeight="1" x14ac:dyDescent="0.15">
      <c r="A31" s="30" t="s">
        <v>26</v>
      </c>
      <c r="B31" s="30"/>
      <c r="C31" s="30"/>
      <c r="D31" s="30"/>
      <c r="E31" s="30"/>
      <c r="F31" s="30"/>
      <c r="G31" s="30"/>
      <c r="H31" s="30"/>
      <c r="I31" s="30"/>
      <c r="J31" s="12">
        <f>SUM(J21:J30)</f>
        <v>9500</v>
      </c>
    </row>
    <row r="32" spans="1:10" s="2" customFormat="1" ht="15" customHeight="1" x14ac:dyDescent="0.15">
      <c r="A32" s="22" t="s">
        <v>39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4.25" x14ac:dyDescent="0.15">
      <c r="A33" s="23" t="s">
        <v>40</v>
      </c>
      <c r="B33" s="29"/>
      <c r="C33" s="29"/>
      <c r="D33" s="29"/>
      <c r="E33" s="29"/>
      <c r="F33" s="29"/>
      <c r="G33" s="9">
        <v>8</v>
      </c>
      <c r="H33" s="9">
        <v>1</v>
      </c>
      <c r="I33" s="10">
        <v>500</v>
      </c>
      <c r="J33" s="11">
        <f>G33*I33*H33</f>
        <v>4000</v>
      </c>
    </row>
    <row r="34" spans="1:10" ht="14.25" x14ac:dyDescent="0.15">
      <c r="A34" s="23" t="s">
        <v>41</v>
      </c>
      <c r="B34" s="29"/>
      <c r="C34" s="29"/>
      <c r="D34" s="29"/>
      <c r="E34" s="29"/>
      <c r="F34" s="29"/>
      <c r="G34" s="9">
        <v>4</v>
      </c>
      <c r="H34" s="9">
        <v>1</v>
      </c>
      <c r="I34" s="10">
        <v>500</v>
      </c>
      <c r="J34" s="11">
        <f t="shared" ref="J34:J48" si="4">G34*I34*H34</f>
        <v>2000</v>
      </c>
    </row>
    <row r="35" spans="1:10" ht="14.25" x14ac:dyDescent="0.15">
      <c r="A35" s="23" t="s">
        <v>42</v>
      </c>
      <c r="B35" s="29"/>
      <c r="C35" s="29"/>
      <c r="D35" s="29"/>
      <c r="E35" s="29"/>
      <c r="F35" s="29"/>
      <c r="G35" s="9">
        <v>6</v>
      </c>
      <c r="H35" s="9">
        <v>1</v>
      </c>
      <c r="I35" s="10">
        <v>500</v>
      </c>
      <c r="J35" s="11">
        <f t="shared" si="4"/>
        <v>3000</v>
      </c>
    </row>
    <row r="36" spans="1:10" ht="14.25" customHeight="1" x14ac:dyDescent="0.15">
      <c r="A36" s="23" t="s">
        <v>43</v>
      </c>
      <c r="B36" s="29"/>
      <c r="C36" s="29"/>
      <c r="D36" s="29"/>
      <c r="E36" s="29"/>
      <c r="F36" s="29"/>
      <c r="G36" s="9">
        <v>8</v>
      </c>
      <c r="H36" s="9">
        <v>1</v>
      </c>
      <c r="I36" s="10">
        <v>500</v>
      </c>
      <c r="J36" s="11">
        <f t="shared" si="4"/>
        <v>4000</v>
      </c>
    </row>
    <row r="37" spans="1:10" ht="14.25" customHeight="1" x14ac:dyDescent="0.15">
      <c r="A37" s="23" t="s">
        <v>44</v>
      </c>
      <c r="B37" s="29"/>
      <c r="C37" s="29"/>
      <c r="D37" s="29"/>
      <c r="E37" s="29"/>
      <c r="F37" s="29"/>
      <c r="G37" s="9">
        <v>4</v>
      </c>
      <c r="H37" s="9">
        <v>1</v>
      </c>
      <c r="I37" s="10">
        <v>100</v>
      </c>
      <c r="J37" s="11">
        <f t="shared" si="4"/>
        <v>400</v>
      </c>
    </row>
    <row r="38" spans="1:10" ht="14.25" customHeight="1" x14ac:dyDescent="0.15">
      <c r="A38" s="23" t="s">
        <v>45</v>
      </c>
      <c r="B38" s="29"/>
      <c r="C38" s="29"/>
      <c r="D38" s="29"/>
      <c r="E38" s="29"/>
      <c r="F38" s="29"/>
      <c r="G38" s="9">
        <v>1</v>
      </c>
      <c r="H38" s="9">
        <v>1</v>
      </c>
      <c r="I38" s="10">
        <v>1000</v>
      </c>
      <c r="J38" s="11">
        <f t="shared" si="4"/>
        <v>1000</v>
      </c>
    </row>
    <row r="39" spans="1:10" ht="15" customHeight="1" x14ac:dyDescent="0.15">
      <c r="A39" s="23" t="s">
        <v>46</v>
      </c>
      <c r="B39" s="23"/>
      <c r="C39" s="23"/>
      <c r="D39" s="23"/>
      <c r="E39" s="23"/>
      <c r="F39" s="23"/>
      <c r="G39" s="9">
        <v>15</v>
      </c>
      <c r="H39" s="9">
        <v>1</v>
      </c>
      <c r="I39" s="10">
        <v>300</v>
      </c>
      <c r="J39" s="11">
        <f t="shared" si="4"/>
        <v>4500</v>
      </c>
    </row>
    <row r="40" spans="1:10" ht="14.25" customHeight="1" x14ac:dyDescent="0.15">
      <c r="A40" s="23" t="s">
        <v>47</v>
      </c>
      <c r="B40" s="23"/>
      <c r="C40" s="23"/>
      <c r="D40" s="23"/>
      <c r="E40" s="23"/>
      <c r="F40" s="23"/>
      <c r="G40" s="9">
        <v>8</v>
      </c>
      <c r="H40" s="9">
        <v>1</v>
      </c>
      <c r="I40" s="10">
        <v>300</v>
      </c>
      <c r="J40" s="11">
        <f t="shared" si="4"/>
        <v>2400</v>
      </c>
    </row>
    <row r="41" spans="1:10" ht="15" customHeight="1" x14ac:dyDescent="0.15">
      <c r="A41" s="23" t="s">
        <v>48</v>
      </c>
      <c r="B41" s="19"/>
      <c r="C41" s="19"/>
      <c r="D41" s="19"/>
      <c r="E41" s="19"/>
      <c r="F41" s="19"/>
      <c r="G41" s="9">
        <v>2</v>
      </c>
      <c r="H41" s="9">
        <v>1</v>
      </c>
      <c r="I41" s="10">
        <v>500</v>
      </c>
      <c r="J41" s="11">
        <f t="shared" si="4"/>
        <v>1000</v>
      </c>
    </row>
    <row r="42" spans="1:10" ht="14.25" customHeight="1" x14ac:dyDescent="0.15">
      <c r="A42" s="23" t="s">
        <v>34</v>
      </c>
      <c r="B42" s="29"/>
      <c r="C42" s="29"/>
      <c r="D42" s="29"/>
      <c r="E42" s="29"/>
      <c r="F42" s="29"/>
      <c r="G42" s="9">
        <v>1</v>
      </c>
      <c r="H42" s="9">
        <v>1</v>
      </c>
      <c r="I42" s="10">
        <v>300</v>
      </c>
      <c r="J42" s="11">
        <f t="shared" si="4"/>
        <v>300</v>
      </c>
    </row>
    <row r="43" spans="1:10" ht="14.25" customHeight="1" x14ac:dyDescent="0.15">
      <c r="A43" s="23" t="s">
        <v>49</v>
      </c>
      <c r="B43" s="29"/>
      <c r="C43" s="29"/>
      <c r="D43" s="29"/>
      <c r="E43" s="29"/>
      <c r="F43" s="29"/>
      <c r="G43" s="9">
        <v>10</v>
      </c>
      <c r="H43" s="9">
        <v>1</v>
      </c>
      <c r="I43" s="10">
        <v>50</v>
      </c>
      <c r="J43" s="11">
        <f t="shared" si="4"/>
        <v>500</v>
      </c>
    </row>
    <row r="44" spans="1:10" ht="15" customHeight="1" x14ac:dyDescent="0.15">
      <c r="A44" s="23" t="s">
        <v>50</v>
      </c>
      <c r="B44" s="23"/>
      <c r="C44" s="23"/>
      <c r="D44" s="23"/>
      <c r="E44" s="23"/>
      <c r="F44" s="23"/>
      <c r="G44" s="9">
        <v>1</v>
      </c>
      <c r="H44" s="9">
        <v>1</v>
      </c>
      <c r="I44" s="10">
        <v>2500</v>
      </c>
      <c r="J44" s="11">
        <f t="shared" si="4"/>
        <v>2500</v>
      </c>
    </row>
    <row r="45" spans="1:10" ht="14.25" customHeight="1" x14ac:dyDescent="0.15">
      <c r="A45" s="23" t="s">
        <v>51</v>
      </c>
      <c r="B45" s="23"/>
      <c r="C45" s="23"/>
      <c r="D45" s="23"/>
      <c r="E45" s="23"/>
      <c r="F45" s="23"/>
      <c r="G45" s="9">
        <v>6</v>
      </c>
      <c r="H45" s="9">
        <v>1</v>
      </c>
      <c r="I45" s="10">
        <v>500</v>
      </c>
      <c r="J45" s="11">
        <f t="shared" si="4"/>
        <v>3000</v>
      </c>
    </row>
    <row r="46" spans="1:10" ht="15" customHeight="1" x14ac:dyDescent="0.15">
      <c r="A46" s="23" t="s">
        <v>52</v>
      </c>
      <c r="B46" s="23"/>
      <c r="C46" s="23"/>
      <c r="D46" s="23"/>
      <c r="E46" s="23"/>
      <c r="F46" s="23"/>
      <c r="G46" s="9">
        <v>1</v>
      </c>
      <c r="H46" s="9">
        <v>1</v>
      </c>
      <c r="I46" s="10">
        <v>0</v>
      </c>
      <c r="J46" s="11">
        <f t="shared" si="4"/>
        <v>0</v>
      </c>
    </row>
    <row r="47" spans="1:10" ht="14.25" customHeight="1" x14ac:dyDescent="0.15">
      <c r="A47" s="23" t="s">
        <v>53</v>
      </c>
      <c r="B47" s="23"/>
      <c r="C47" s="23"/>
      <c r="D47" s="23"/>
      <c r="E47" s="23"/>
      <c r="F47" s="23"/>
      <c r="G47" s="9">
        <v>4</v>
      </c>
      <c r="H47" s="9">
        <v>1</v>
      </c>
      <c r="I47" s="10">
        <v>0</v>
      </c>
      <c r="J47" s="11">
        <f t="shared" si="4"/>
        <v>0</v>
      </c>
    </row>
    <row r="48" spans="1:10" ht="15" customHeight="1" x14ac:dyDescent="0.15">
      <c r="A48" s="23" t="s">
        <v>38</v>
      </c>
      <c r="B48" s="19"/>
      <c r="C48" s="19"/>
      <c r="D48" s="19"/>
      <c r="E48" s="19"/>
      <c r="F48" s="19"/>
      <c r="G48" s="9">
        <v>1</v>
      </c>
      <c r="H48" s="9">
        <v>1</v>
      </c>
      <c r="I48" s="10">
        <v>0</v>
      </c>
      <c r="J48" s="11">
        <f t="shared" si="4"/>
        <v>0</v>
      </c>
    </row>
    <row r="49" spans="1:10" ht="14.25" customHeight="1" x14ac:dyDescent="0.15">
      <c r="A49" s="30" t="s">
        <v>26</v>
      </c>
      <c r="B49" s="30"/>
      <c r="C49" s="30"/>
      <c r="D49" s="30"/>
      <c r="E49" s="30"/>
      <c r="F49" s="30"/>
      <c r="G49" s="30"/>
      <c r="H49" s="30"/>
      <c r="I49" s="30"/>
      <c r="J49" s="12">
        <f>SUM(J33:J48)</f>
        <v>28600</v>
      </c>
    </row>
    <row r="50" spans="1:10" ht="14.25" customHeight="1" x14ac:dyDescent="0.15">
      <c r="A50" s="22" t="s">
        <v>23</v>
      </c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4.25" customHeight="1" x14ac:dyDescent="0.15">
      <c r="A51" s="23" t="s">
        <v>54</v>
      </c>
      <c r="B51" s="29"/>
      <c r="C51" s="29"/>
      <c r="D51" s="29"/>
      <c r="E51" s="29"/>
      <c r="F51" s="29"/>
      <c r="G51" s="9">
        <v>14</v>
      </c>
      <c r="H51" s="9">
        <v>1</v>
      </c>
      <c r="I51" s="10">
        <v>500</v>
      </c>
      <c r="J51" s="11">
        <f>G51*I51*H51</f>
        <v>7000</v>
      </c>
    </row>
    <row r="52" spans="1:10" ht="14.25" customHeight="1" x14ac:dyDescent="0.15">
      <c r="A52" s="23" t="s">
        <v>55</v>
      </c>
      <c r="B52" s="29"/>
      <c r="C52" s="29"/>
      <c r="D52" s="29"/>
      <c r="E52" s="29"/>
      <c r="F52" s="29"/>
      <c r="G52" s="9">
        <v>48</v>
      </c>
      <c r="H52" s="9">
        <v>1</v>
      </c>
      <c r="I52" s="10">
        <v>200</v>
      </c>
      <c r="J52" s="11">
        <f t="shared" ref="J52:J62" si="5">G52*I52*H52</f>
        <v>9600</v>
      </c>
    </row>
    <row r="53" spans="1:10" ht="14.25" customHeight="1" x14ac:dyDescent="0.15">
      <c r="A53" s="23" t="s">
        <v>56</v>
      </c>
      <c r="B53" s="29"/>
      <c r="C53" s="29"/>
      <c r="D53" s="29"/>
      <c r="E53" s="29"/>
      <c r="F53" s="29"/>
      <c r="G53" s="9">
        <v>40</v>
      </c>
      <c r="H53" s="9">
        <v>1</v>
      </c>
      <c r="I53" s="10">
        <v>200</v>
      </c>
      <c r="J53" s="11">
        <f t="shared" si="5"/>
        <v>8000</v>
      </c>
    </row>
    <row r="54" spans="1:10" ht="14.25" customHeight="1" x14ac:dyDescent="0.15">
      <c r="A54" s="23" t="s">
        <v>57</v>
      </c>
      <c r="B54" s="29"/>
      <c r="C54" s="29"/>
      <c r="D54" s="29"/>
      <c r="E54" s="29"/>
      <c r="F54" s="29"/>
      <c r="G54" s="9">
        <v>30</v>
      </c>
      <c r="H54" s="9">
        <v>1</v>
      </c>
      <c r="I54" s="10">
        <v>80</v>
      </c>
      <c r="J54" s="11">
        <f t="shared" ref="J54" si="6">G54*I54*H54</f>
        <v>2400</v>
      </c>
    </row>
    <row r="55" spans="1:10" ht="14.25" customHeight="1" x14ac:dyDescent="0.15">
      <c r="A55" s="23" t="s">
        <v>58</v>
      </c>
      <c r="B55" s="29"/>
      <c r="C55" s="29"/>
      <c r="D55" s="29"/>
      <c r="E55" s="29"/>
      <c r="F55" s="29"/>
      <c r="G55" s="9">
        <v>1</v>
      </c>
      <c r="H55" s="9">
        <v>1</v>
      </c>
      <c r="I55" s="10">
        <v>1000</v>
      </c>
      <c r="J55" s="11">
        <f t="shared" si="5"/>
        <v>1000</v>
      </c>
    </row>
    <row r="56" spans="1:10" ht="14.25" customHeight="1" x14ac:dyDescent="0.15">
      <c r="A56" s="23" t="s">
        <v>59</v>
      </c>
      <c r="B56" s="29"/>
      <c r="C56" s="29"/>
      <c r="D56" s="29"/>
      <c r="E56" s="29"/>
      <c r="F56" s="29"/>
      <c r="G56" s="9">
        <v>2</v>
      </c>
      <c r="H56" s="9">
        <v>1</v>
      </c>
      <c r="I56" s="10">
        <v>200</v>
      </c>
      <c r="J56" s="11">
        <f t="shared" si="5"/>
        <v>400</v>
      </c>
    </row>
    <row r="57" spans="1:10" ht="14.25" customHeight="1" x14ac:dyDescent="0.15">
      <c r="A57" s="23" t="s">
        <v>60</v>
      </c>
      <c r="B57" s="29"/>
      <c r="C57" s="29"/>
      <c r="D57" s="29"/>
      <c r="E57" s="29"/>
      <c r="F57" s="29"/>
      <c r="G57" s="9">
        <v>2</v>
      </c>
      <c r="H57" s="9">
        <v>1</v>
      </c>
      <c r="I57" s="10">
        <v>200</v>
      </c>
      <c r="J57" s="11">
        <f t="shared" si="5"/>
        <v>400</v>
      </c>
    </row>
    <row r="58" spans="1:10" ht="14.25" customHeight="1" x14ac:dyDescent="0.15">
      <c r="A58" s="23" t="s">
        <v>61</v>
      </c>
      <c r="B58" s="29"/>
      <c r="C58" s="29"/>
      <c r="D58" s="29"/>
      <c r="E58" s="29"/>
      <c r="F58" s="29"/>
      <c r="G58" s="9">
        <v>2</v>
      </c>
      <c r="H58" s="9">
        <v>1</v>
      </c>
      <c r="I58" s="10">
        <v>500</v>
      </c>
      <c r="J58" s="11">
        <f t="shared" si="5"/>
        <v>1000</v>
      </c>
    </row>
    <row r="59" spans="1:10" ht="14.25" customHeight="1" x14ac:dyDescent="0.15">
      <c r="A59" s="23" t="s">
        <v>62</v>
      </c>
      <c r="B59" s="29"/>
      <c r="C59" s="29"/>
      <c r="D59" s="29"/>
      <c r="E59" s="29"/>
      <c r="F59" s="29"/>
      <c r="G59" s="9">
        <v>2</v>
      </c>
      <c r="H59" s="9">
        <v>1</v>
      </c>
      <c r="I59" s="10">
        <v>2500</v>
      </c>
      <c r="J59" s="11">
        <f t="shared" ref="J59" si="7">G59*I59*H59</f>
        <v>5000</v>
      </c>
    </row>
    <row r="60" spans="1:10" ht="14.25" customHeight="1" x14ac:dyDescent="0.15">
      <c r="A60" s="23" t="s">
        <v>63</v>
      </c>
      <c r="B60" s="29"/>
      <c r="C60" s="29"/>
      <c r="D60" s="29"/>
      <c r="E60" s="29"/>
      <c r="F60" s="29"/>
      <c r="G60" s="9">
        <v>44</v>
      </c>
      <c r="H60" s="9">
        <v>1</v>
      </c>
      <c r="I60" s="10">
        <v>80</v>
      </c>
      <c r="J60" s="11">
        <f t="shared" ref="J60" si="8">G60*I60*H60</f>
        <v>3520</v>
      </c>
    </row>
    <row r="61" spans="1:10" ht="14.25" customHeight="1" x14ac:dyDescent="0.15">
      <c r="A61" s="23" t="s">
        <v>64</v>
      </c>
      <c r="B61" s="29"/>
      <c r="C61" s="29"/>
      <c r="D61" s="29"/>
      <c r="E61" s="29"/>
      <c r="F61" s="29"/>
      <c r="G61" s="9">
        <v>4</v>
      </c>
      <c r="H61" s="9">
        <v>1</v>
      </c>
      <c r="I61" s="10">
        <v>100</v>
      </c>
      <c r="J61" s="11">
        <f t="shared" ref="J61" si="9">G61*I61*H61</f>
        <v>400</v>
      </c>
    </row>
    <row r="62" spans="1:10" ht="15" customHeight="1" x14ac:dyDescent="0.15">
      <c r="A62" s="23" t="s">
        <v>38</v>
      </c>
      <c r="B62" s="19"/>
      <c r="C62" s="19"/>
      <c r="D62" s="19"/>
      <c r="E62" s="19"/>
      <c r="F62" s="19"/>
      <c r="G62" s="9">
        <v>1</v>
      </c>
      <c r="H62" s="9">
        <v>1</v>
      </c>
      <c r="I62" s="10">
        <v>0</v>
      </c>
      <c r="J62" s="11">
        <f t="shared" si="5"/>
        <v>0</v>
      </c>
    </row>
    <row r="63" spans="1:10" ht="14.25" customHeight="1" x14ac:dyDescent="0.15">
      <c r="A63" s="30" t="s">
        <v>26</v>
      </c>
      <c r="B63" s="30"/>
      <c r="C63" s="30"/>
      <c r="D63" s="30"/>
      <c r="E63" s="30"/>
      <c r="F63" s="30"/>
      <c r="G63" s="30"/>
      <c r="H63" s="30"/>
      <c r="I63" s="30"/>
      <c r="J63" s="12">
        <f>SUM(J51:J62)</f>
        <v>38720</v>
      </c>
    </row>
    <row r="64" spans="1:10" x14ac:dyDescent="0.15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ht="15" x14ac:dyDescent="0.15">
      <c r="A65" s="24" t="s">
        <v>65</v>
      </c>
      <c r="B65" s="24"/>
      <c r="C65" s="24"/>
      <c r="D65" s="24"/>
      <c r="E65" s="24"/>
      <c r="F65" s="24"/>
      <c r="G65" s="24"/>
      <c r="H65" s="24"/>
      <c r="I65" s="24"/>
      <c r="J65" s="15">
        <f>J63+J49+J31+J18</f>
        <v>79060</v>
      </c>
    </row>
    <row r="66" spans="1:10" x14ac:dyDescent="0.15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 x14ac:dyDescent="0.15">
      <c r="A67" s="26" t="s">
        <v>66</v>
      </c>
      <c r="B67" s="26"/>
      <c r="C67" s="26"/>
      <c r="D67" s="26"/>
      <c r="E67" s="26"/>
      <c r="F67" s="27"/>
      <c r="G67" s="27"/>
      <c r="H67" s="27"/>
      <c r="I67" s="27"/>
      <c r="J67" s="27"/>
    </row>
    <row r="68" spans="1:10" s="1" customFormat="1" ht="12.75" x14ac:dyDescent="0.15">
      <c r="A68" s="28" t="s">
        <v>17</v>
      </c>
      <c r="B68" s="28"/>
      <c r="C68" s="28"/>
      <c r="D68" s="28"/>
      <c r="E68" s="28"/>
      <c r="F68" s="28"/>
      <c r="G68" s="8" t="s">
        <v>18</v>
      </c>
      <c r="H68" s="8" t="s">
        <v>19</v>
      </c>
      <c r="I68" s="8" t="s">
        <v>20</v>
      </c>
      <c r="J68" s="8" t="s">
        <v>21</v>
      </c>
    </row>
    <row r="69" spans="1:10" s="2" customFormat="1" ht="15" customHeight="1" x14ac:dyDescent="0.15">
      <c r="A69" s="22" t="s">
        <v>67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4.25" customHeight="1" x14ac:dyDescent="0.15">
      <c r="A70" s="19" t="s">
        <v>68</v>
      </c>
      <c r="B70" s="21"/>
      <c r="C70" s="21"/>
      <c r="D70" s="21"/>
      <c r="E70" s="21"/>
      <c r="F70" s="21"/>
      <c r="G70" s="14">
        <v>1</v>
      </c>
      <c r="H70" s="14">
        <v>1</v>
      </c>
      <c r="I70" s="10">
        <v>1000</v>
      </c>
      <c r="J70" s="11">
        <f t="shared" ref="J70:J74" si="10">G70*H70*I70</f>
        <v>1000</v>
      </c>
    </row>
    <row r="71" spans="1:10" ht="14.25" customHeight="1" x14ac:dyDescent="0.15">
      <c r="A71" s="19" t="s">
        <v>69</v>
      </c>
      <c r="B71" s="21"/>
      <c r="C71" s="21"/>
      <c r="D71" s="21"/>
      <c r="E71" s="21"/>
      <c r="F71" s="21"/>
      <c r="G71" s="14">
        <v>1</v>
      </c>
      <c r="H71" s="14">
        <v>1</v>
      </c>
      <c r="I71" s="10">
        <v>800</v>
      </c>
      <c r="J71" s="11">
        <f t="shared" si="10"/>
        <v>800</v>
      </c>
    </row>
    <row r="72" spans="1:10" ht="14.25" customHeight="1" x14ac:dyDescent="0.15">
      <c r="A72" s="19" t="s">
        <v>70</v>
      </c>
      <c r="B72" s="21"/>
      <c r="C72" s="21"/>
      <c r="D72" s="21"/>
      <c r="E72" s="21"/>
      <c r="F72" s="21"/>
      <c r="G72" s="14">
        <v>1</v>
      </c>
      <c r="H72" s="14">
        <v>1</v>
      </c>
      <c r="I72" s="10">
        <v>800</v>
      </c>
      <c r="J72" s="11">
        <f t="shared" si="10"/>
        <v>800</v>
      </c>
    </row>
    <row r="73" spans="1:10" ht="14.25" customHeight="1" x14ac:dyDescent="0.15">
      <c r="A73" s="19" t="s">
        <v>71</v>
      </c>
      <c r="B73" s="21"/>
      <c r="C73" s="21"/>
      <c r="D73" s="21"/>
      <c r="E73" s="21"/>
      <c r="F73" s="21"/>
      <c r="G73" s="14">
        <v>1</v>
      </c>
      <c r="H73" s="14">
        <v>1</v>
      </c>
      <c r="I73" s="10">
        <v>800</v>
      </c>
      <c r="J73" s="11">
        <f t="shared" si="10"/>
        <v>800</v>
      </c>
    </row>
    <row r="74" spans="1:10" ht="14.25" customHeight="1" x14ac:dyDescent="0.15">
      <c r="A74" s="19" t="s">
        <v>72</v>
      </c>
      <c r="B74" s="21"/>
      <c r="C74" s="21"/>
      <c r="D74" s="21"/>
      <c r="E74" s="21"/>
      <c r="F74" s="21"/>
      <c r="G74" s="14">
        <v>16</v>
      </c>
      <c r="H74" s="14">
        <v>1</v>
      </c>
      <c r="I74" s="10">
        <v>300</v>
      </c>
      <c r="J74" s="11">
        <f t="shared" si="10"/>
        <v>4800</v>
      </c>
    </row>
    <row r="75" spans="1:10" ht="14.25" customHeight="1" x14ac:dyDescent="0.15">
      <c r="A75" s="22" t="s">
        <v>51</v>
      </c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4.25" customHeight="1" x14ac:dyDescent="0.15">
      <c r="A76" s="23" t="s">
        <v>73</v>
      </c>
      <c r="B76" s="21"/>
      <c r="C76" s="21"/>
      <c r="D76" s="21"/>
      <c r="E76" s="21"/>
      <c r="F76" s="21"/>
      <c r="G76" s="14">
        <v>2</v>
      </c>
      <c r="H76" s="14">
        <v>2</v>
      </c>
      <c r="I76" s="10">
        <v>900</v>
      </c>
      <c r="J76" s="11">
        <f>G76*H76*I76</f>
        <v>3600</v>
      </c>
    </row>
    <row r="77" spans="1:10" ht="14.25" customHeight="1" x14ac:dyDescent="0.15">
      <c r="A77" s="19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5" x14ac:dyDescent="0.15">
      <c r="A78" s="24" t="s">
        <v>26</v>
      </c>
      <c r="B78" s="24"/>
      <c r="C78" s="24"/>
      <c r="D78" s="24"/>
      <c r="E78" s="24"/>
      <c r="F78" s="24"/>
      <c r="G78" s="24"/>
      <c r="H78" s="24"/>
      <c r="I78" s="24"/>
      <c r="J78" s="15">
        <f>SUM(J70:J76)</f>
        <v>11800</v>
      </c>
    </row>
    <row r="79" spans="1:10" ht="14.25" customHeight="1" x14ac:dyDescent="0.15">
      <c r="A79" s="19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5.75" customHeight="1" x14ac:dyDescent="0.15">
      <c r="A80" s="20" t="s">
        <v>74</v>
      </c>
      <c r="B80" s="20"/>
      <c r="C80" s="20"/>
      <c r="D80" s="20"/>
      <c r="E80" s="20"/>
      <c r="F80" s="20"/>
      <c r="G80" s="20"/>
      <c r="H80" s="20"/>
      <c r="I80" s="20"/>
      <c r="J80" s="16">
        <f>J65+J78</f>
        <v>90860</v>
      </c>
    </row>
    <row r="81" spans="1:10" ht="15.75" customHeight="1" x14ac:dyDescent="0.15">
      <c r="A81" s="20" t="s">
        <v>75</v>
      </c>
      <c r="B81" s="20"/>
      <c r="C81" s="20"/>
      <c r="D81" s="20"/>
      <c r="E81" s="20"/>
      <c r="F81" s="20"/>
      <c r="G81" s="20"/>
      <c r="H81" s="20"/>
      <c r="I81" s="20"/>
      <c r="J81" s="17">
        <f>J80*0.06</f>
        <v>5451.5999999999995</v>
      </c>
    </row>
    <row r="82" spans="1:10" ht="15.75" customHeight="1" x14ac:dyDescent="0.15">
      <c r="A82" s="20" t="s">
        <v>76</v>
      </c>
      <c r="B82" s="20"/>
      <c r="C82" s="20"/>
      <c r="D82" s="20"/>
      <c r="E82" s="20"/>
      <c r="F82" s="20"/>
      <c r="G82" s="20"/>
      <c r="H82" s="20"/>
      <c r="I82" s="20"/>
      <c r="J82" s="16">
        <f>J80+J81</f>
        <v>96311.6</v>
      </c>
    </row>
    <row r="83" spans="1:10" ht="15.75" customHeight="1" x14ac:dyDescent="0.15">
      <c r="A83" s="20" t="s">
        <v>77</v>
      </c>
      <c r="B83" s="20"/>
      <c r="C83" s="20"/>
      <c r="D83" s="20"/>
      <c r="E83" s="20"/>
      <c r="F83" s="20"/>
      <c r="G83" s="20"/>
      <c r="H83" s="20"/>
      <c r="I83" s="20"/>
      <c r="J83" s="16"/>
    </row>
  </sheetData>
  <mergeCells count="86">
    <mergeCell ref="A1:J1"/>
    <mergeCell ref="E2:J2"/>
    <mergeCell ref="B3:E3"/>
    <mergeCell ref="G3:J3"/>
    <mergeCell ref="B4:E4"/>
    <mergeCell ref="G4:J4"/>
    <mergeCell ref="B5:E5"/>
    <mergeCell ref="G5:J5"/>
    <mergeCell ref="B6:J6"/>
    <mergeCell ref="B7:J7"/>
    <mergeCell ref="B8:J8"/>
    <mergeCell ref="B9:J9"/>
    <mergeCell ref="B10:J10"/>
    <mergeCell ref="A11:J11"/>
    <mergeCell ref="A12:J12"/>
    <mergeCell ref="A13:F13"/>
    <mergeCell ref="A14:J14"/>
    <mergeCell ref="A15:J15"/>
    <mergeCell ref="A16:F16"/>
    <mergeCell ref="A17:F17"/>
    <mergeCell ref="A18:I18"/>
    <mergeCell ref="A19:J19"/>
    <mergeCell ref="A20:J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I31"/>
    <mergeCell ref="A32:J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I49"/>
    <mergeCell ref="A50:J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I63"/>
    <mergeCell ref="A64:J64"/>
    <mergeCell ref="A65:I65"/>
    <mergeCell ref="A66:J66"/>
    <mergeCell ref="A67:J67"/>
    <mergeCell ref="A68:F68"/>
    <mergeCell ref="A69:J69"/>
    <mergeCell ref="A70:F70"/>
    <mergeCell ref="A71:F71"/>
    <mergeCell ref="A72:F72"/>
    <mergeCell ref="A73:F73"/>
    <mergeCell ref="A74:F74"/>
    <mergeCell ref="A75:J75"/>
    <mergeCell ref="A76:F76"/>
    <mergeCell ref="A77:J77"/>
    <mergeCell ref="A78:I78"/>
    <mergeCell ref="A79:J79"/>
    <mergeCell ref="A80:I80"/>
    <mergeCell ref="A81:I81"/>
    <mergeCell ref="A82:I82"/>
    <mergeCell ref="A83:I83"/>
  </mergeCells>
  <phoneticPr fontId="21" type="noConversion"/>
  <pageMargins left="0.70833333333333304" right="0.70833333333333304" top="0.74791666666666701" bottom="0.74791666666666701" header="0.31458333333333299" footer="0.118055555555556"/>
  <pageSetup paperSize="9" scale="84" orientation="portrait" r:id="rId1"/>
  <headerFooter>
    <oddFooter>&amp;C&amp;G</oddFooter>
  </headerFooter>
  <rowBreaks count="1" manualBreakCount="1">
    <brk id="1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7F21-1B86-4FF7-87FC-7D6DB5BCC29C}">
  <dimension ref="A1"/>
  <sheetViews>
    <sheetView workbookViewId="0"/>
  </sheetViews>
  <sheetFormatPr defaultRowHeight="13.5" x14ac:dyDescent="0.1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搭建</vt:lpstr>
      <vt:lpstr>av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梁莹莹</dc:creator>
  <cp:lastModifiedBy>Windows 用户</cp:lastModifiedBy>
  <cp:lastPrinted>2011-01-11T16:18:00Z</cp:lastPrinted>
  <dcterms:created xsi:type="dcterms:W3CDTF">2011-01-04T17:01:00Z</dcterms:created>
  <dcterms:modified xsi:type="dcterms:W3CDTF">2020-01-10T06:59:25Z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2052-1.9.0.2959</vt:lpwstr>
  </property>
</Properties>
</file>