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6" windowHeight="1002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员工差旅明细!$A$1:$K$49</definedName>
  </definedNames>
  <calcPr calcId="144525" concurrentCalc="0"/>
</workbook>
</file>

<file path=xl/sharedStrings.xml><?xml version="1.0" encoding="utf-8"?>
<sst xmlns="http://schemas.openxmlformats.org/spreadsheetml/2006/main" count="163" uniqueCount="142">
  <si>
    <t>【借款报销单】</t>
  </si>
  <si>
    <t>团号：HMZA-230104-QSK182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</si>
  <si>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</si>
  <si>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</si>
  <si>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</si>
  <si>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</si>
  <si>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</si>
  <si>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</si>
  <si>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</si>
  <si>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</si>
  <si>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</si>
  <si>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</si>
  <si>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</si>
  <si>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</si>
  <si>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</si>
  <si>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</si>
  <si>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客户打车报销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</si>
  <si>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</si>
  <si>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</si>
  <si>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</si>
  <si>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</si>
  <si>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</si>
  <si>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</si>
  <si>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</si>
  <si>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</si>
  <si>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</si>
  <si>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与客户三人晚餐</t>
  </si>
  <si>
    <t>需提供刷卡联、菜单（小票）</t>
  </si>
  <si>
    <t>三位客户晚餐</t>
  </si>
  <si>
    <t>为客户预定的水果</t>
  </si>
  <si>
    <t>三位客户午餐</t>
  </si>
  <si>
    <t>jerry晚餐</t>
  </si>
  <si>
    <t>候怡客户早餐</t>
  </si>
  <si>
    <t>候怡早餐</t>
  </si>
  <si>
    <t>活动餐费合计</t>
  </si>
  <si>
    <t>现地采买费用</t>
  </si>
  <si>
    <t>汤嘉敏澳门买药</t>
  </si>
  <si>
    <t>尽量提供可用的原始发票，发票项目不可用的，且开票需要加收税点的可以不提供原始发票。网上交易均需提供交易截图。</t>
  </si>
  <si>
    <t>侯姐澳门买药</t>
  </si>
  <si>
    <t>张总买药</t>
  </si>
  <si>
    <t>刘涛超市买酒水</t>
  </si>
  <si>
    <t>伴手礼-钜记</t>
  </si>
  <si>
    <t>物料（（郭燕雷）</t>
  </si>
  <si>
    <t>抗原（郭燕雷）</t>
  </si>
  <si>
    <t>保险（郭燕雷）</t>
  </si>
  <si>
    <t>防疫包装袋（郭燕雷）</t>
  </si>
  <si>
    <t>流量卡（郭燕雷）</t>
  </si>
  <si>
    <t>星巴克卡（郭燕雷）</t>
  </si>
  <si>
    <t>迪奥唇膏（李文博）</t>
  </si>
  <si>
    <t>LV本（李文博）</t>
  </si>
  <si>
    <t>LV本（郭燕雷）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</si>
  <si>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</si>
  <si>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</si>
  <si>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</si>
  <si>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</si>
  <si>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</si>
  <si>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接机牌</t>
  </si>
  <si>
    <t>打印费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</si>
  <si>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</si>
  <si>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</si>
  <si>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</si>
  <si>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</si>
  <si>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</si>
  <si>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</si>
  <si>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</si>
  <si>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</si>
  <si>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</si>
  <si>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</si>
  <si>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</si>
  <si>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</si>
  <si>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</si>
  <si>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</si>
  <si>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</si>
  <si>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</si>
  <si>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</si>
  <si>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</si>
  <si>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</si>
  <si>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</si>
  <si>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</si>
  <si>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郭燕雷</t>
  </si>
  <si>
    <t>职位:</t>
  </si>
  <si>
    <t>经理</t>
  </si>
  <si>
    <t>发生地:</t>
  </si>
  <si>
    <t>北京、澳门、广东</t>
  </si>
  <si>
    <t>部门:</t>
  </si>
  <si>
    <t>企划部</t>
  </si>
  <si>
    <t>发生日期:</t>
  </si>
  <si>
    <t>2022年1月</t>
  </si>
  <si>
    <t>报销日期:</t>
  </si>
  <si>
    <t>团号:</t>
  </si>
  <si>
    <t>HMZA-230104-QSK182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</si>
  <si>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</si>
  <si>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</si>
  <si>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</si>
  <si>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</si>
  <si>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</si>
  <si>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</si>
  <si>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</si>
  <si>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</si>
  <si>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广州-澳门往返高铁</t>
  </si>
  <si>
    <t>市内交通（打车）</t>
  </si>
  <si>
    <t>张维；见滴滴行程单</t>
  </si>
  <si>
    <t>张维；澳门打车30+25+60</t>
  </si>
  <si>
    <t>刘涛；家-大型机场</t>
  </si>
  <si>
    <t>刘涛；12日打车</t>
  </si>
  <si>
    <t>刘涛；13日打车27+45+42</t>
  </si>
  <si>
    <t>刘涛；14日打车43+27+37</t>
  </si>
  <si>
    <t>刘涛；17日打车33+39+30.49</t>
  </si>
  <si>
    <t>刘涛；18日打车27+86.24+30</t>
  </si>
  <si>
    <t>汤嘉敏；11日打车13+18+4.35+2.61</t>
  </si>
  <si>
    <t>汤嘉敏；12日打车3.49+2.62</t>
  </si>
  <si>
    <t>侯莹；澳门酒店-港口</t>
  </si>
  <si>
    <t>郭燕雷；见滴滴行程单</t>
  </si>
  <si>
    <t>住宿费</t>
  </si>
  <si>
    <t>汤嘉敏</t>
  </si>
  <si>
    <t>餐费</t>
  </si>
  <si>
    <t>张维餐费</t>
  </si>
  <si>
    <t>刘涛餐费54.07+78.46+301+54+18+52.7</t>
  </si>
  <si>
    <t>工作人员餐</t>
  </si>
  <si>
    <t>工作人员午费</t>
  </si>
  <si>
    <t>维总早餐</t>
  </si>
  <si>
    <t>工作人员晚餐</t>
  </si>
  <si>
    <t>维总午餐</t>
  </si>
  <si>
    <t>工作人员餐午餐</t>
  </si>
  <si>
    <t>猪扒包 工作人员餐</t>
  </si>
  <si>
    <t>蛋挞 工作人员餐</t>
  </si>
  <si>
    <t>牛杂 工作人员餐</t>
  </si>
  <si>
    <t>工作人员餐费</t>
  </si>
  <si>
    <t>北京机场打包</t>
  </si>
  <si>
    <t>张维物料打包</t>
  </si>
  <si>
    <t>珠海机场打包</t>
  </si>
  <si>
    <t>侯莹机场打包剩余物料</t>
  </si>
  <si>
    <t>核酸</t>
  </si>
  <si>
    <t>张总</t>
  </si>
  <si>
    <t>张总、刘涛北京核酸</t>
  </si>
  <si>
    <t>汤嘉敏核酸</t>
  </si>
  <si>
    <t>流量卡</t>
  </si>
  <si>
    <t>汤嘉敏流量卡46.8+9.6</t>
  </si>
  <si>
    <t>补票金额</t>
  </si>
  <si>
    <t>报销总金额</t>
  </si>
  <si>
    <t>报销人:</t>
  </si>
  <si>
    <t>合规: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</si>
</sst>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  <numFmt numFmtId="177" formatCode="0.00_);[Red]\(0.00\)"/>
    <numFmt numFmtId="178" formatCode="#,##0.00_ "/>
    <numFmt numFmtId="179" formatCode="0.00_ "/>
  </numFmts>
  <fonts count="3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19" borderId="21" applyNumberFormat="0" applyAlignment="0" applyProtection="0">
      <alignment vertical="center"/>
    </xf>
    <xf numFmtId="0" fontId="27" fillId="19" borderId="17" applyNumberFormat="0" applyAlignment="0" applyProtection="0">
      <alignment vertical="center"/>
    </xf>
    <xf numFmtId="0" fontId="28" fillId="20" borderId="2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50" applyAlignment="1">
      <alignment horizontal="center" vertical="center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center"/>
    </xf>
    <xf numFmtId="0" fontId="5" fillId="2" borderId="2" xfId="50" applyFont="1" applyFill="1" applyBorder="1" applyAlignment="1">
      <alignment horizontal="center" vertical="center"/>
    </xf>
    <xf numFmtId="0" fontId="5" fillId="0" borderId="3" xfId="50" applyFont="1" applyBorder="1" applyAlignment="1">
      <alignment horizontal="center" vertical="center"/>
    </xf>
    <xf numFmtId="0" fontId="5" fillId="0" borderId="0" xfId="50" applyFont="1" applyBorder="1" applyAlignment="1">
      <alignment horizontal="center" vertical="center"/>
    </xf>
    <xf numFmtId="0" fontId="5" fillId="2" borderId="0" xfId="50" applyFont="1" applyFill="1" applyBorder="1" applyAlignment="1">
      <alignment horizontal="center" vertical="center"/>
    </xf>
    <xf numFmtId="0" fontId="5" fillId="0" borderId="4" xfId="50" applyFont="1" applyBorder="1" applyAlignment="1">
      <alignment horizontal="center" vertical="center"/>
    </xf>
    <xf numFmtId="0" fontId="5" fillId="0" borderId="5" xfId="50" applyFont="1" applyBorder="1" applyAlignment="1">
      <alignment horizontal="center" vertical="center"/>
    </xf>
    <xf numFmtId="0" fontId="5" fillId="2" borderId="5" xfId="50" applyFont="1" applyFill="1" applyBorder="1" applyAlignment="1">
      <alignment horizontal="center" vertical="center"/>
    </xf>
    <xf numFmtId="0" fontId="5" fillId="0" borderId="0" xfId="50" applyFont="1" applyAlignment="1">
      <alignment horizontal="center" vertical="center"/>
    </xf>
    <xf numFmtId="0" fontId="6" fillId="0" borderId="6" xfId="50" applyFont="1" applyFill="1" applyBorder="1" applyAlignment="1">
      <alignment horizontal="center" vertical="center"/>
    </xf>
    <xf numFmtId="0" fontId="6" fillId="0" borderId="7" xfId="50" applyFont="1" applyFill="1" applyBorder="1" applyAlignment="1">
      <alignment horizontal="center" vertical="center"/>
    </xf>
    <xf numFmtId="0" fontId="6" fillId="0" borderId="6" xfId="50" applyFont="1" applyBorder="1" applyAlignment="1">
      <alignment horizontal="center" vertical="center"/>
    </xf>
    <xf numFmtId="0" fontId="6" fillId="0" borderId="7" xfId="50" applyFont="1" applyBorder="1" applyAlignment="1">
      <alignment horizontal="center" vertical="center"/>
    </xf>
    <xf numFmtId="0" fontId="6" fillId="0" borderId="8" xfId="50" applyFont="1" applyBorder="1" applyAlignment="1">
      <alignment horizontal="center"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3" borderId="9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5" fillId="0" borderId="10" xfId="50" applyFont="1" applyFill="1" applyBorder="1" applyAlignment="1">
      <alignment horizontal="center" vertical="center"/>
    </xf>
    <xf numFmtId="177" fontId="5" fillId="0" borderId="8" xfId="50" applyNumberFormat="1" applyFont="1" applyFill="1" applyBorder="1" applyAlignment="1">
      <alignment horizontal="center" vertical="center"/>
    </xf>
    <xf numFmtId="0" fontId="5" fillId="3" borderId="11" xfId="50" applyFont="1" applyFill="1" applyBorder="1" applyAlignment="1">
      <alignment horizontal="center" vertical="center"/>
    </xf>
    <xf numFmtId="0" fontId="5" fillId="0" borderId="3" xfId="50" applyFont="1" applyFill="1" applyBorder="1" applyAlignment="1">
      <alignment horizontal="center" vertical="center"/>
    </xf>
    <xf numFmtId="0" fontId="5" fillId="0" borderId="12" xfId="50" applyFont="1" applyFill="1" applyBorder="1" applyAlignment="1">
      <alignment horizontal="center" vertical="center"/>
    </xf>
    <xf numFmtId="0" fontId="7" fillId="0" borderId="6" xfId="50" applyFont="1" applyFill="1" applyBorder="1" applyAlignment="1">
      <alignment horizontal="center" vertical="center"/>
    </xf>
    <xf numFmtId="0" fontId="7" fillId="0" borderId="7" xfId="50" applyFont="1" applyFill="1" applyBorder="1" applyAlignment="1">
      <alignment horizontal="center" vertical="center"/>
    </xf>
    <xf numFmtId="177" fontId="7" fillId="0" borderId="8" xfId="50" applyNumberFormat="1" applyFont="1" applyFill="1" applyBorder="1" applyAlignment="1">
      <alignment horizontal="center" vertical="center"/>
    </xf>
    <xf numFmtId="0" fontId="5" fillId="0" borderId="4" xfId="50" applyFont="1" applyFill="1" applyBorder="1" applyAlignment="1">
      <alignment horizontal="center" vertical="center"/>
    </xf>
    <xf numFmtId="0" fontId="5" fillId="0" borderId="13" xfId="50" applyFont="1" applyFill="1" applyBorder="1" applyAlignment="1">
      <alignment horizontal="center" vertical="center"/>
    </xf>
    <xf numFmtId="0" fontId="5" fillId="3" borderId="1" xfId="50" applyFont="1" applyFill="1" applyBorder="1" applyAlignment="1">
      <alignment horizontal="center" vertical="center"/>
    </xf>
    <xf numFmtId="0" fontId="5" fillId="3" borderId="10" xfId="50" applyFont="1" applyFill="1" applyBorder="1" applyAlignment="1">
      <alignment horizontal="center" vertical="center"/>
    </xf>
    <xf numFmtId="177" fontId="5" fillId="0" borderId="9" xfId="50" applyNumberFormat="1" applyFont="1" applyFill="1" applyBorder="1" applyAlignment="1">
      <alignment horizontal="center" vertical="center"/>
    </xf>
    <xf numFmtId="177" fontId="5" fillId="0" borderId="14" xfId="50" applyNumberFormat="1" applyFont="1" applyFill="1" applyBorder="1" applyAlignment="1">
      <alignment horizontal="center" vertical="center"/>
    </xf>
    <xf numFmtId="0" fontId="5" fillId="3" borderId="6" xfId="50" applyFont="1" applyFill="1" applyBorder="1" applyAlignment="1">
      <alignment horizontal="center" vertical="center"/>
    </xf>
    <xf numFmtId="0" fontId="5" fillId="3" borderId="7" xfId="50" applyFont="1" applyFill="1" applyBorder="1" applyAlignment="1">
      <alignment horizontal="center" vertical="center"/>
    </xf>
    <xf numFmtId="0" fontId="5" fillId="3" borderId="8" xfId="50" applyFont="1" applyFill="1" applyBorder="1" applyAlignment="1">
      <alignment horizontal="center" vertical="center"/>
    </xf>
    <xf numFmtId="177" fontId="5" fillId="3" borderId="8" xfId="50" applyNumberFormat="1" applyFont="1" applyFill="1" applyBorder="1" applyAlignment="1">
      <alignment horizontal="center" vertical="center"/>
    </xf>
    <xf numFmtId="0" fontId="5" fillId="3" borderId="14" xfId="50" applyFont="1" applyFill="1" applyBorder="1" applyAlignment="1">
      <alignment horizontal="center" vertical="center"/>
    </xf>
    <xf numFmtId="0" fontId="6" fillId="0" borderId="15" xfId="50" applyFont="1" applyBorder="1" applyAlignment="1">
      <alignment horizontal="center" vertical="center"/>
    </xf>
    <xf numFmtId="176" fontId="6" fillId="0" borderId="8" xfId="50" applyNumberFormat="1" applyFont="1" applyBorder="1" applyAlignment="1">
      <alignment horizontal="center" vertical="center"/>
    </xf>
    <xf numFmtId="178" fontId="6" fillId="3" borderId="8" xfId="50" applyNumberFormat="1" applyFont="1" applyFill="1" applyBorder="1" applyAlignment="1">
      <alignment horizontal="center" vertical="center"/>
    </xf>
    <xf numFmtId="0" fontId="8" fillId="0" borderId="0" xfId="50" applyFont="1" applyAlignment="1">
      <alignment horizontal="center" vertical="center"/>
    </xf>
    <xf numFmtId="0" fontId="5" fillId="2" borderId="10" xfId="50" applyFont="1" applyFill="1" applyBorder="1" applyAlignment="1">
      <alignment horizontal="center" vertical="center"/>
    </xf>
    <xf numFmtId="0" fontId="5" fillId="2" borderId="12" xfId="50" applyFont="1" applyFill="1" applyBorder="1" applyAlignment="1">
      <alignment horizontal="center" vertical="center"/>
    </xf>
    <xf numFmtId="0" fontId="5" fillId="0" borderId="0" xfId="50" applyFont="1" applyFill="1" applyBorder="1" applyAlignment="1">
      <alignment horizontal="center" vertical="center"/>
    </xf>
    <xf numFmtId="31" fontId="5" fillId="2" borderId="0" xfId="50" applyNumberFormat="1" applyFont="1" applyFill="1" applyBorder="1" applyAlignment="1">
      <alignment horizontal="center" vertical="center"/>
    </xf>
    <xf numFmtId="0" fontId="5" fillId="0" borderId="5" xfId="50" applyFont="1" applyFill="1" applyBorder="1" applyAlignment="1">
      <alignment horizontal="center" vertical="center"/>
    </xf>
    <xf numFmtId="0" fontId="5" fillId="2" borderId="13" xfId="50" applyFont="1" applyFill="1" applyBorder="1" applyAlignment="1">
      <alignment horizontal="center" vertical="center"/>
    </xf>
    <xf numFmtId="177" fontId="5" fillId="0" borderId="6" xfId="50" applyNumberFormat="1" applyFont="1" applyFill="1" applyBorder="1" applyAlignment="1">
      <alignment horizontal="center" vertical="center"/>
    </xf>
    <xf numFmtId="177" fontId="5" fillId="0" borderId="7" xfId="50" applyNumberFormat="1" applyFont="1" applyFill="1" applyBorder="1" applyAlignment="1">
      <alignment horizontal="center" vertical="center"/>
    </xf>
    <xf numFmtId="0" fontId="5" fillId="0" borderId="8" xfId="50" applyFont="1" applyFill="1" applyBorder="1" applyAlignment="1">
      <alignment horizontal="center" vertical="center"/>
    </xf>
    <xf numFmtId="177" fontId="7" fillId="0" borderId="6" xfId="50" applyNumberFormat="1" applyFont="1" applyFill="1" applyBorder="1" applyAlignment="1">
      <alignment horizontal="center" vertical="center"/>
    </xf>
    <xf numFmtId="177" fontId="7" fillId="0" borderId="7" xfId="50" applyNumberFormat="1" applyFont="1" applyFill="1" applyBorder="1" applyAlignment="1">
      <alignment horizontal="center" vertical="center"/>
    </xf>
    <xf numFmtId="0" fontId="7" fillId="0" borderId="8" xfId="50" applyFont="1" applyFill="1" applyBorder="1" applyAlignment="1">
      <alignment horizontal="center" vertical="center"/>
    </xf>
    <xf numFmtId="177" fontId="5" fillId="0" borderId="1" xfId="50" applyNumberFormat="1" applyFont="1" applyFill="1" applyBorder="1" applyAlignment="1">
      <alignment horizontal="center" vertical="center"/>
    </xf>
    <xf numFmtId="177" fontId="5" fillId="0" borderId="10" xfId="50" applyNumberFormat="1" applyFont="1" applyFill="1" applyBorder="1" applyAlignment="1">
      <alignment horizontal="center" vertical="center"/>
    </xf>
    <xf numFmtId="177" fontId="5" fillId="0" borderId="15" xfId="50" applyNumberFormat="1" applyFont="1" applyFill="1" applyBorder="1" applyAlignment="1">
      <alignment horizontal="center" vertical="center"/>
    </xf>
    <xf numFmtId="177" fontId="5" fillId="0" borderId="7" xfId="50" applyNumberFormat="1" applyFont="1" applyFill="1" applyBorder="1" applyAlignment="1">
      <alignment horizontal="center" vertical="center"/>
    </xf>
    <xf numFmtId="177" fontId="5" fillId="0" borderId="4" xfId="50" applyNumberFormat="1" applyFont="1" applyFill="1" applyBorder="1" applyAlignment="1">
      <alignment horizontal="center" vertical="center"/>
    </xf>
    <xf numFmtId="177" fontId="5" fillId="0" borderId="13" xfId="50" applyNumberFormat="1" applyFont="1" applyFill="1" applyBorder="1" applyAlignment="1">
      <alignment horizontal="center" vertical="center"/>
    </xf>
    <xf numFmtId="177" fontId="5" fillId="0" borderId="6" xfId="50" applyNumberFormat="1" applyFont="1" applyFill="1" applyBorder="1" applyAlignment="1">
      <alignment horizontal="center" vertical="center"/>
    </xf>
    <xf numFmtId="177" fontId="5" fillId="3" borderId="6" xfId="50" applyNumberFormat="1" applyFont="1" applyFill="1" applyBorder="1" applyAlignment="1">
      <alignment horizontal="center" vertical="center"/>
    </xf>
    <xf numFmtId="177" fontId="5" fillId="3" borderId="7" xfId="50" applyNumberFormat="1" applyFont="1" applyFill="1" applyBorder="1" applyAlignment="1">
      <alignment horizontal="center" vertical="center"/>
    </xf>
    <xf numFmtId="177" fontId="5" fillId="3" borderId="6" xfId="50" applyNumberFormat="1" applyFont="1" applyFill="1" applyBorder="1" applyAlignment="1">
      <alignment horizontal="center" vertical="center"/>
    </xf>
    <xf numFmtId="177" fontId="5" fillId="3" borderId="7" xfId="50" applyNumberFormat="1" applyFont="1" applyFill="1" applyBorder="1" applyAlignment="1">
      <alignment horizontal="center" vertical="center"/>
    </xf>
    <xf numFmtId="177" fontId="6" fillId="3" borderId="6" xfId="50" applyNumberFormat="1" applyFont="1" applyFill="1" applyBorder="1" applyAlignment="1">
      <alignment horizontal="center" vertical="center"/>
    </xf>
    <xf numFmtId="177" fontId="6" fillId="3" borderId="7" xfId="50" applyNumberFormat="1" applyFont="1" applyFill="1" applyBorder="1" applyAlignment="1">
      <alignment horizontal="center" vertical="center"/>
    </xf>
    <xf numFmtId="179" fontId="6" fillId="0" borderId="8" xfId="50" applyNumberFormat="1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0" fontId="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179" fontId="10" fillId="6" borderId="8" xfId="0" applyNumberFormat="1" applyFont="1" applyFill="1" applyBorder="1" applyAlignment="1">
      <alignment horizontal="center" vertical="center"/>
    </xf>
    <xf numFmtId="179" fontId="10" fillId="7" borderId="8" xfId="0" applyNumberFormat="1" applyFont="1" applyFill="1" applyBorder="1" applyAlignment="1">
      <alignment horizontal="center" vertical="center"/>
    </xf>
    <xf numFmtId="40" fontId="10" fillId="6" borderId="8" xfId="0" applyNumberFormat="1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40" fontId="0" fillId="0" borderId="8" xfId="0" applyNumberFormat="1" applyFont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40" fontId="9" fillId="8" borderId="8" xfId="0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40" fontId="0" fillId="0" borderId="9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40" fontId="0" fillId="0" borderId="14" xfId="0" applyNumberFormat="1" applyFont="1" applyBorder="1" applyAlignment="1">
      <alignment horizontal="center" vertical="center"/>
    </xf>
    <xf numFmtId="40" fontId="0" fillId="0" borderId="8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40" fontId="0" fillId="0" borderId="11" xfId="0" applyNumberFormat="1" applyFont="1" applyBorder="1" applyAlignment="1">
      <alignment horizontal="center" vertical="center"/>
    </xf>
    <xf numFmtId="40" fontId="1" fillId="0" borderId="8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40" fontId="0" fillId="0" borderId="11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5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178" fontId="12" fillId="3" borderId="6" xfId="0" applyNumberFormat="1" applyFont="1" applyFill="1" applyBorder="1" applyAlignment="1">
      <alignment horizontal="center" vertical="center"/>
    </xf>
    <xf numFmtId="178" fontId="12" fillId="3" borderId="15" xfId="0" applyNumberFormat="1" applyFont="1" applyFill="1" applyBorder="1" applyAlignment="1">
      <alignment horizontal="center" vertical="center"/>
    </xf>
    <xf numFmtId="40" fontId="9" fillId="0" borderId="0" xfId="0" applyNumberFormat="1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179" fontId="12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19824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9"/>
  <sheetViews>
    <sheetView zoomScale="70" zoomScaleNormal="70" topLeftCell="A46" workbookViewId="0">
      <selection activeCell="H38" sqref="H38"/>
    </sheetView>
  </sheetViews>
  <sheetFormatPr defaultColWidth="9" defaultRowHeight="21" customHeight="1"/>
  <cols>
    <col min="1" max="1" width="9" style="77"/>
    <col min="2" max="2" width="16.6666666666667" style="77" customWidth="1"/>
    <col min="3" max="3" width="9.66666666666667" style="78" customWidth="1"/>
    <col min="4" max="4" width="9" style="77"/>
    <col min="5" max="5" width="10.6666666666667" style="77" customWidth="1"/>
    <col min="6" max="6" width="13.1666666666667" style="77" customWidth="1"/>
    <col min="7" max="7" width="12.8333333333333" style="77" customWidth="1"/>
    <col min="8" max="8" width="14.8333333333333" style="77" customWidth="1"/>
    <col min="9" max="9" width="24.8333333333333" style="77" customWidth="1"/>
    <col min="10" max="10" width="39.5" style="77" customWidth="1"/>
    <col min="11" max="16384" width="9" style="77"/>
  </cols>
  <sheetData>
    <row r="2" customHeight="1" spans="3:12">
      <c r="C2" s="6" t="s">
        <v>0</v>
      </c>
      <c r="D2" s="6"/>
      <c r="E2" s="6"/>
      <c r="F2" s="6"/>
      <c r="G2" s="6"/>
      <c r="H2" s="6"/>
      <c r="I2" s="6"/>
      <c r="J2" s="6"/>
      <c r="K2" s="6"/>
      <c r="L2" s="6"/>
    </row>
    <row r="4" customHeight="1" spans="8:10">
      <c r="H4" s="79" t="s">
        <v>1</v>
      </c>
      <c r="I4" s="79"/>
      <c r="J4" s="79" t="s">
        <v>2</v>
      </c>
    </row>
    <row r="5" customHeight="1" spans="8:10">
      <c r="H5" s="80"/>
      <c r="I5" s="80"/>
      <c r="J5" s="80"/>
    </row>
    <row r="6" customHeight="1" spans="1:10">
      <c r="A6" s="81" t="s">
        <v>3</v>
      </c>
      <c r="B6" s="82" t="s">
        <v>4</v>
      </c>
      <c r="C6" s="83" t="s">
        <v>5</v>
      </c>
      <c r="D6" s="83"/>
      <c r="E6" s="83"/>
      <c r="F6" s="84" t="s">
        <v>6</v>
      </c>
      <c r="G6" s="84"/>
      <c r="H6" s="84"/>
      <c r="I6" s="84"/>
      <c r="J6" s="82" t="s">
        <v>7</v>
      </c>
    </row>
    <row r="7" customHeight="1" spans="1:10">
      <c r="A7" s="81"/>
      <c r="B7" s="82"/>
      <c r="C7" s="85" t="s">
        <v>8</v>
      </c>
      <c r="D7" s="86" t="s">
        <v>9</v>
      </c>
      <c r="E7" s="83" t="s">
        <v>10</v>
      </c>
      <c r="F7" s="84" t="s">
        <v>11</v>
      </c>
      <c r="G7" s="84" t="s">
        <v>12</v>
      </c>
      <c r="H7" s="84" t="s">
        <v>13</v>
      </c>
      <c r="I7" s="84" t="s">
        <v>14</v>
      </c>
      <c r="J7" s="82"/>
    </row>
    <row r="8" customHeight="1" spans="1:10">
      <c r="A8" s="87">
        <v>1</v>
      </c>
      <c r="B8" s="88" t="s">
        <v>15</v>
      </c>
      <c r="C8" s="89">
        <v>0</v>
      </c>
      <c r="D8" s="87"/>
      <c r="E8" s="89">
        <f>C8*D8</f>
        <v>0</v>
      </c>
      <c r="F8" s="89">
        <v>486.81</v>
      </c>
      <c r="G8" s="89">
        <v>0</v>
      </c>
      <c r="H8" s="89">
        <f t="shared" ref="H8:H73" si="0">F8+G8</f>
        <v>486.81</v>
      </c>
      <c r="I8" s="87" t="s">
        <v>16</v>
      </c>
      <c r="J8" s="107" t="s">
        <v>17</v>
      </c>
    </row>
    <row r="9" customHeight="1" spans="1:10">
      <c r="A9" s="87"/>
      <c r="B9" s="88"/>
      <c r="C9" s="89"/>
      <c r="D9" s="87"/>
      <c r="E9" s="89"/>
      <c r="F9" s="89">
        <v>0</v>
      </c>
      <c r="G9" s="89">
        <v>0</v>
      </c>
      <c r="H9" s="89">
        <f t="shared" si="0"/>
        <v>0</v>
      </c>
      <c r="I9" s="87"/>
      <c r="J9" s="108"/>
    </row>
    <row r="10" customHeight="1" spans="1:10">
      <c r="A10" s="87"/>
      <c r="B10" s="88"/>
      <c r="C10" s="89"/>
      <c r="D10" s="87"/>
      <c r="E10" s="89"/>
      <c r="F10" s="89">
        <v>0</v>
      </c>
      <c r="G10" s="89">
        <v>0</v>
      </c>
      <c r="H10" s="89">
        <f t="shared" si="0"/>
        <v>0</v>
      </c>
      <c r="I10" s="87"/>
      <c r="J10" s="108"/>
    </row>
    <row r="11" customHeight="1" spans="1:10">
      <c r="A11" s="87"/>
      <c r="B11" s="88"/>
      <c r="C11" s="89"/>
      <c r="D11" s="87"/>
      <c r="E11" s="89"/>
      <c r="F11" s="89">
        <v>0</v>
      </c>
      <c r="G11" s="89">
        <v>0</v>
      </c>
      <c r="H11" s="89">
        <f t="shared" si="0"/>
        <v>0</v>
      </c>
      <c r="I11" s="87"/>
      <c r="J11" s="108"/>
    </row>
    <row r="12" customHeight="1" spans="1:10">
      <c r="A12" s="87"/>
      <c r="B12" s="88"/>
      <c r="C12" s="89"/>
      <c r="D12" s="87"/>
      <c r="E12" s="89"/>
      <c r="F12" s="89">
        <v>0</v>
      </c>
      <c r="G12" s="89">
        <v>0</v>
      </c>
      <c r="H12" s="89">
        <f t="shared" si="0"/>
        <v>0</v>
      </c>
      <c r="I12" s="87"/>
      <c r="J12" s="108"/>
    </row>
    <row r="13" s="76" customFormat="1" customHeight="1" spans="1:10">
      <c r="A13" s="90"/>
      <c r="B13" s="91" t="s">
        <v>18</v>
      </c>
      <c r="C13" s="92">
        <f>SUM(C8)</f>
        <v>0</v>
      </c>
      <c r="D13" s="92">
        <f>SUM(D8)</f>
        <v>0</v>
      </c>
      <c r="E13" s="92">
        <f>SUM(E8)</f>
        <v>0</v>
      </c>
      <c r="F13" s="92">
        <f>SUM(F8:F12)</f>
        <v>486.81</v>
      </c>
      <c r="G13" s="92">
        <f t="shared" ref="G13:H13" si="1">SUM(G8:G12)</f>
        <v>0</v>
      </c>
      <c r="H13" s="92">
        <f t="shared" si="1"/>
        <v>486.81</v>
      </c>
      <c r="I13" s="90"/>
      <c r="J13" s="109"/>
    </row>
    <row r="14" customHeight="1" spans="1:10">
      <c r="A14" s="93">
        <v>2</v>
      </c>
      <c r="B14" s="94" t="s">
        <v>19</v>
      </c>
      <c r="C14" s="95">
        <v>0</v>
      </c>
      <c r="D14" s="93"/>
      <c r="E14" s="95">
        <f>C14*D14</f>
        <v>0</v>
      </c>
      <c r="F14" s="89">
        <v>0</v>
      </c>
      <c r="G14" s="89">
        <v>0</v>
      </c>
      <c r="H14" s="89">
        <f t="shared" si="0"/>
        <v>0</v>
      </c>
      <c r="I14" s="87"/>
      <c r="J14" s="107" t="s">
        <v>20</v>
      </c>
    </row>
    <row r="15" customHeight="1" spans="1:10">
      <c r="A15" s="96"/>
      <c r="B15" s="97"/>
      <c r="C15" s="98"/>
      <c r="D15" s="96"/>
      <c r="E15" s="98"/>
      <c r="F15" s="89">
        <v>0</v>
      </c>
      <c r="G15" s="89">
        <v>0</v>
      </c>
      <c r="H15" s="89">
        <f t="shared" ref="H15" si="2">F15+G15</f>
        <v>0</v>
      </c>
      <c r="I15" s="87"/>
      <c r="J15" s="108"/>
    </row>
    <row r="16" s="76" customFormat="1" customHeight="1" spans="1:10">
      <c r="A16" s="90"/>
      <c r="B16" s="91" t="s">
        <v>21</v>
      </c>
      <c r="C16" s="92">
        <f>SUM(C14)</f>
        <v>0</v>
      </c>
      <c r="D16" s="92">
        <f>SUM(D14)</f>
        <v>0</v>
      </c>
      <c r="E16" s="92">
        <f>SUM(E14)</f>
        <v>0</v>
      </c>
      <c r="F16" s="92">
        <f>SUM(F14:F15)</f>
        <v>0</v>
      </c>
      <c r="G16" s="92">
        <f>SUM(G14:G15)</f>
        <v>0</v>
      </c>
      <c r="H16" s="92">
        <f>SUM(H14:H15)</f>
        <v>0</v>
      </c>
      <c r="I16" s="90"/>
      <c r="J16" s="109"/>
    </row>
    <row r="17" customHeight="1" spans="1:10">
      <c r="A17" s="87">
        <v>3</v>
      </c>
      <c r="B17" s="88" t="s">
        <v>22</v>
      </c>
      <c r="C17" s="89">
        <v>0</v>
      </c>
      <c r="D17" s="87"/>
      <c r="E17" s="89">
        <f>C17*D17</f>
        <v>0</v>
      </c>
      <c r="F17" s="89">
        <v>0</v>
      </c>
      <c r="G17" s="89">
        <v>0</v>
      </c>
      <c r="H17" s="89">
        <f t="shared" si="0"/>
        <v>0</v>
      </c>
      <c r="I17" s="87"/>
      <c r="J17" s="110" t="s">
        <v>23</v>
      </c>
    </row>
    <row r="18" customHeight="1" spans="1:10">
      <c r="A18" s="87"/>
      <c r="B18" s="88"/>
      <c r="C18" s="89"/>
      <c r="D18" s="87"/>
      <c r="E18" s="89"/>
      <c r="F18" s="89">
        <v>0</v>
      </c>
      <c r="G18" s="89">
        <v>0</v>
      </c>
      <c r="H18" s="89">
        <f t="shared" si="0"/>
        <v>0</v>
      </c>
      <c r="I18" s="87"/>
      <c r="J18" s="111"/>
    </row>
    <row r="19" customHeight="1" spans="1:10">
      <c r="A19" s="87"/>
      <c r="B19" s="88"/>
      <c r="C19" s="89"/>
      <c r="D19" s="87"/>
      <c r="E19" s="89"/>
      <c r="F19" s="89">
        <v>0</v>
      </c>
      <c r="G19" s="89">
        <v>0</v>
      </c>
      <c r="H19" s="89">
        <f t="shared" si="0"/>
        <v>0</v>
      </c>
      <c r="I19" s="87"/>
      <c r="J19" s="111"/>
    </row>
    <row r="20" customHeight="1" spans="1:10">
      <c r="A20" s="87"/>
      <c r="B20" s="88"/>
      <c r="C20" s="89"/>
      <c r="D20" s="87"/>
      <c r="E20" s="89"/>
      <c r="F20" s="89">
        <v>0</v>
      </c>
      <c r="G20" s="89">
        <v>0</v>
      </c>
      <c r="H20" s="89">
        <f t="shared" si="0"/>
        <v>0</v>
      </c>
      <c r="I20" s="87"/>
      <c r="J20" s="111"/>
    </row>
    <row r="21" s="76" customFormat="1" customHeight="1" spans="1:10">
      <c r="A21" s="90"/>
      <c r="B21" s="91" t="s">
        <v>24</v>
      </c>
      <c r="C21" s="92">
        <f>SUM(C17)</f>
        <v>0</v>
      </c>
      <c r="D21" s="92">
        <f t="shared" ref="D21:E21" si="3">SUM(D17)</f>
        <v>0</v>
      </c>
      <c r="E21" s="92">
        <f t="shared" si="3"/>
        <v>0</v>
      </c>
      <c r="F21" s="92">
        <f>SUM(F17:F20)</f>
        <v>0</v>
      </c>
      <c r="G21" s="92">
        <f t="shared" ref="G21:H21" si="4">SUM(G17:G20)</f>
        <v>0</v>
      </c>
      <c r="H21" s="92">
        <f t="shared" si="4"/>
        <v>0</v>
      </c>
      <c r="I21" s="90"/>
      <c r="J21" s="112"/>
    </row>
    <row r="22" s="2" customFormat="1" customHeight="1" spans="1:10">
      <c r="A22" s="87">
        <v>4</v>
      </c>
      <c r="B22" s="88" t="s">
        <v>25</v>
      </c>
      <c r="C22" s="89">
        <v>0</v>
      </c>
      <c r="D22" s="87"/>
      <c r="E22" s="89">
        <f>C22*D22</f>
        <v>0</v>
      </c>
      <c r="F22" s="99">
        <v>1532.37</v>
      </c>
      <c r="G22" s="99">
        <v>0</v>
      </c>
      <c r="H22" s="99">
        <f t="shared" ref="H22:H23" si="5">F22+G22</f>
        <v>1532.37</v>
      </c>
      <c r="I22" s="113" t="s">
        <v>26</v>
      </c>
      <c r="J22" s="110" t="s">
        <v>27</v>
      </c>
    </row>
    <row r="23" s="2" customFormat="1" customHeight="1" spans="1:10">
      <c r="A23" s="87"/>
      <c r="B23" s="88"/>
      <c r="C23" s="89"/>
      <c r="D23" s="87"/>
      <c r="E23" s="89"/>
      <c r="F23" s="99">
        <v>0</v>
      </c>
      <c r="G23" s="99">
        <v>178.32</v>
      </c>
      <c r="H23" s="99">
        <f t="shared" si="5"/>
        <v>178.32</v>
      </c>
      <c r="I23" s="113" t="s">
        <v>28</v>
      </c>
      <c r="J23" s="111"/>
    </row>
    <row r="24" s="2" customFormat="1" customHeight="1" spans="1:10">
      <c r="A24" s="87"/>
      <c r="B24" s="88"/>
      <c r="C24" s="89"/>
      <c r="D24" s="87"/>
      <c r="E24" s="89"/>
      <c r="F24" s="99">
        <v>347.62</v>
      </c>
      <c r="G24" s="99">
        <v>0</v>
      </c>
      <c r="H24" s="99">
        <f t="shared" si="0"/>
        <v>347.62</v>
      </c>
      <c r="I24" s="113" t="s">
        <v>29</v>
      </c>
      <c r="J24" s="111"/>
    </row>
    <row r="25" s="2" customFormat="1" customHeight="1" spans="1:10">
      <c r="A25" s="87"/>
      <c r="B25" s="88"/>
      <c r="C25" s="89"/>
      <c r="D25" s="87"/>
      <c r="E25" s="89"/>
      <c r="F25" s="99">
        <v>218.58</v>
      </c>
      <c r="G25" s="99">
        <v>0</v>
      </c>
      <c r="H25" s="99">
        <f t="shared" si="0"/>
        <v>218.58</v>
      </c>
      <c r="I25" s="113" t="s">
        <v>30</v>
      </c>
      <c r="J25" s="111"/>
    </row>
    <row r="26" s="2" customFormat="1" customHeight="1" spans="1:10">
      <c r="A26" s="87"/>
      <c r="B26" s="88"/>
      <c r="C26" s="89"/>
      <c r="D26" s="87"/>
      <c r="E26" s="89"/>
      <c r="F26" s="99">
        <v>47.94</v>
      </c>
      <c r="G26" s="99">
        <v>0</v>
      </c>
      <c r="H26" s="99">
        <f t="shared" si="0"/>
        <v>47.94</v>
      </c>
      <c r="I26" s="113" t="s">
        <v>31</v>
      </c>
      <c r="J26" s="111"/>
    </row>
    <row r="27" s="2" customFormat="1" customHeight="1" spans="1:10">
      <c r="A27" s="87"/>
      <c r="B27" s="88"/>
      <c r="C27" s="89"/>
      <c r="D27" s="87"/>
      <c r="E27" s="89"/>
      <c r="F27" s="99">
        <v>65.38</v>
      </c>
      <c r="G27" s="99">
        <v>0</v>
      </c>
      <c r="H27" s="99">
        <f t="shared" si="0"/>
        <v>65.38</v>
      </c>
      <c r="I27" s="113" t="s">
        <v>32</v>
      </c>
      <c r="J27" s="111"/>
    </row>
    <row r="28" s="2" customFormat="1" customHeight="1" spans="1:10">
      <c r="A28" s="87"/>
      <c r="B28" s="88"/>
      <c r="C28" s="89"/>
      <c r="D28" s="87"/>
      <c r="E28" s="89"/>
      <c r="F28" s="99">
        <v>157.21</v>
      </c>
      <c r="G28" s="99">
        <v>0</v>
      </c>
      <c r="H28" s="99">
        <f t="shared" si="0"/>
        <v>157.21</v>
      </c>
      <c r="I28" s="113" t="s">
        <v>30</v>
      </c>
      <c r="J28" s="111"/>
    </row>
    <row r="29" s="2" customFormat="1" customHeight="1" spans="1:10">
      <c r="A29" s="87"/>
      <c r="B29" s="88"/>
      <c r="C29" s="89"/>
      <c r="D29" s="87"/>
      <c r="E29" s="89"/>
      <c r="F29" s="99">
        <v>67.98</v>
      </c>
      <c r="G29" s="99">
        <v>0</v>
      </c>
      <c r="H29" s="99">
        <f t="shared" si="0"/>
        <v>67.98</v>
      </c>
      <c r="I29" s="114" t="s">
        <v>33</v>
      </c>
      <c r="J29" s="111"/>
    </row>
    <row r="30" s="2" customFormat="1" customHeight="1" spans="1:10">
      <c r="A30" s="87"/>
      <c r="B30" s="88"/>
      <c r="C30" s="89"/>
      <c r="D30" s="87"/>
      <c r="E30" s="89"/>
      <c r="F30" s="99">
        <v>0</v>
      </c>
      <c r="G30" s="99">
        <v>117.54</v>
      </c>
      <c r="H30" s="99">
        <f t="shared" si="0"/>
        <v>117.54</v>
      </c>
      <c r="I30" s="114" t="s">
        <v>31</v>
      </c>
      <c r="J30" s="111"/>
    </row>
    <row r="31" customHeight="1" spans="1:10">
      <c r="A31" s="87"/>
      <c r="B31" s="88"/>
      <c r="C31" s="89"/>
      <c r="D31" s="87"/>
      <c r="E31" s="89"/>
      <c r="F31" s="89">
        <v>0</v>
      </c>
      <c r="G31" s="89">
        <v>0</v>
      </c>
      <c r="H31" s="89">
        <f t="shared" si="0"/>
        <v>0</v>
      </c>
      <c r="I31" s="87"/>
      <c r="J31" s="111"/>
    </row>
    <row r="32" s="76" customFormat="1" customHeight="1" spans="1:10">
      <c r="A32" s="90"/>
      <c r="B32" s="91" t="s">
        <v>34</v>
      </c>
      <c r="C32" s="92">
        <f>SUM(C22)</f>
        <v>0</v>
      </c>
      <c r="D32" s="92">
        <f>SUM(D22)</f>
        <v>0</v>
      </c>
      <c r="E32" s="92">
        <f>SUM(E22)</f>
        <v>0</v>
      </c>
      <c r="F32" s="92">
        <f>SUM(F22:F31)</f>
        <v>2437.08</v>
      </c>
      <c r="G32" s="92">
        <f>SUM(G22:G31)</f>
        <v>295.86</v>
      </c>
      <c r="H32" s="92">
        <f>SUM(H22:H31)</f>
        <v>2732.94</v>
      </c>
      <c r="I32" s="90"/>
      <c r="J32" s="112"/>
    </row>
    <row r="33" s="2" customFormat="1" customHeight="1" spans="1:10">
      <c r="A33" s="93">
        <v>5</v>
      </c>
      <c r="B33" s="94" t="s">
        <v>35</v>
      </c>
      <c r="C33" s="95">
        <v>0</v>
      </c>
      <c r="D33" s="95"/>
      <c r="E33" s="89">
        <f>C33*D33</f>
        <v>0</v>
      </c>
      <c r="F33" s="99">
        <v>130.53</v>
      </c>
      <c r="G33" s="99">
        <v>0</v>
      </c>
      <c r="H33" s="99">
        <f t="shared" ref="H33" si="6">F33+G33</f>
        <v>130.53</v>
      </c>
      <c r="I33" s="115" t="s">
        <v>36</v>
      </c>
      <c r="J33" s="107" t="s">
        <v>37</v>
      </c>
    </row>
    <row r="34" s="2" customFormat="1" customHeight="1" spans="1:10">
      <c r="A34" s="100"/>
      <c r="B34" s="101"/>
      <c r="C34" s="102"/>
      <c r="D34" s="102"/>
      <c r="E34" s="89"/>
      <c r="F34" s="99">
        <v>758.81</v>
      </c>
      <c r="G34" s="99">
        <v>0</v>
      </c>
      <c r="H34" s="99">
        <f t="shared" ref="H34:H39" si="7">F34+G34</f>
        <v>758.81</v>
      </c>
      <c r="I34" s="115" t="s">
        <v>36</v>
      </c>
      <c r="J34" s="108"/>
    </row>
    <row r="35" s="2" customFormat="1" customHeight="1" spans="1:10">
      <c r="A35" s="100"/>
      <c r="B35" s="101"/>
      <c r="C35" s="102"/>
      <c r="D35" s="102"/>
      <c r="E35" s="89"/>
      <c r="F35" s="99">
        <v>104.42</v>
      </c>
      <c r="G35" s="99">
        <v>0</v>
      </c>
      <c r="H35" s="99">
        <f t="shared" si="7"/>
        <v>104.42</v>
      </c>
      <c r="I35" s="115" t="s">
        <v>36</v>
      </c>
      <c r="J35" s="108"/>
    </row>
    <row r="36" s="2" customFormat="1" customHeight="1" spans="1:10">
      <c r="A36" s="100"/>
      <c r="B36" s="101"/>
      <c r="C36" s="102"/>
      <c r="D36" s="102"/>
      <c r="E36" s="89"/>
      <c r="F36" s="99">
        <v>125.31</v>
      </c>
      <c r="G36" s="99">
        <v>0</v>
      </c>
      <c r="H36" s="99">
        <f t="shared" si="7"/>
        <v>125.31</v>
      </c>
      <c r="I36" s="115" t="s">
        <v>36</v>
      </c>
      <c r="J36" s="108"/>
    </row>
    <row r="37" s="2" customFormat="1" customHeight="1" spans="1:10">
      <c r="A37" s="100"/>
      <c r="B37" s="101"/>
      <c r="C37" s="102"/>
      <c r="D37" s="102"/>
      <c r="E37" s="89"/>
      <c r="F37" s="99">
        <v>0</v>
      </c>
      <c r="G37" s="99">
        <v>43.76</v>
      </c>
      <c r="H37" s="99">
        <f t="shared" si="7"/>
        <v>43.76</v>
      </c>
      <c r="I37" s="115" t="s">
        <v>36</v>
      </c>
      <c r="J37" s="108"/>
    </row>
    <row r="38" s="2" customFormat="1" customHeight="1" spans="1:10">
      <c r="A38" s="100"/>
      <c r="B38" s="101"/>
      <c r="C38" s="102"/>
      <c r="D38" s="102"/>
      <c r="E38" s="89"/>
      <c r="F38" s="99">
        <v>0</v>
      </c>
      <c r="G38" s="99">
        <v>154.43</v>
      </c>
      <c r="H38" s="99">
        <f t="shared" si="7"/>
        <v>154.43</v>
      </c>
      <c r="I38" s="115" t="s">
        <v>38</v>
      </c>
      <c r="J38" s="108"/>
    </row>
    <row r="39" s="2" customFormat="1" customHeight="1" spans="1:10">
      <c r="A39" s="100"/>
      <c r="B39" s="101"/>
      <c r="C39" s="102"/>
      <c r="D39" s="102"/>
      <c r="E39" s="89"/>
      <c r="F39" s="99">
        <v>0</v>
      </c>
      <c r="G39" s="99">
        <v>256.69</v>
      </c>
      <c r="H39" s="99">
        <f t="shared" si="7"/>
        <v>256.69</v>
      </c>
      <c r="I39" s="115" t="s">
        <v>39</v>
      </c>
      <c r="J39" s="108"/>
    </row>
    <row r="40" s="2" customFormat="1" customHeight="1" spans="1:10">
      <c r="A40" s="100"/>
      <c r="B40" s="101"/>
      <c r="C40" s="102"/>
      <c r="D40" s="102"/>
      <c r="E40" s="89"/>
      <c r="F40" s="99">
        <v>0</v>
      </c>
      <c r="G40" s="99">
        <v>317.2</v>
      </c>
      <c r="H40" s="99">
        <f t="shared" ref="H40:H41" si="8">F40+G40</f>
        <v>317.2</v>
      </c>
      <c r="I40" s="115" t="s">
        <v>40</v>
      </c>
      <c r="J40" s="108"/>
    </row>
    <row r="41" s="2" customFormat="1" customHeight="1" spans="1:10">
      <c r="A41" s="100"/>
      <c r="B41" s="101"/>
      <c r="C41" s="102"/>
      <c r="D41" s="102"/>
      <c r="E41" s="89"/>
      <c r="F41" s="99">
        <v>0</v>
      </c>
      <c r="G41" s="99">
        <v>80.36</v>
      </c>
      <c r="H41" s="99">
        <f t="shared" si="8"/>
        <v>80.36</v>
      </c>
      <c r="I41" s="115" t="s">
        <v>40</v>
      </c>
      <c r="J41" s="108"/>
    </row>
    <row r="42" s="2" customFormat="1" customHeight="1" spans="1:10">
      <c r="A42" s="100"/>
      <c r="B42" s="101"/>
      <c r="C42" s="102"/>
      <c r="D42" s="102"/>
      <c r="E42" s="89"/>
      <c r="F42" s="99">
        <v>0</v>
      </c>
      <c r="G42" s="99">
        <v>137.11</v>
      </c>
      <c r="H42" s="99">
        <f t="shared" ref="H42:H54" si="9">F42+G42</f>
        <v>137.11</v>
      </c>
      <c r="I42" s="115" t="s">
        <v>40</v>
      </c>
      <c r="J42" s="108"/>
    </row>
    <row r="43" s="2" customFormat="1" customHeight="1" spans="1:10">
      <c r="A43" s="100"/>
      <c r="B43" s="101"/>
      <c r="C43" s="102"/>
      <c r="D43" s="102"/>
      <c r="E43" s="89"/>
      <c r="F43" s="99">
        <v>6721.69</v>
      </c>
      <c r="G43" s="99">
        <v>0</v>
      </c>
      <c r="H43" s="99">
        <f t="shared" si="9"/>
        <v>6721.69</v>
      </c>
      <c r="I43" s="115" t="s">
        <v>41</v>
      </c>
      <c r="J43" s="108"/>
    </row>
    <row r="44" s="2" customFormat="1" customHeight="1" spans="1:10">
      <c r="A44" s="100"/>
      <c r="B44" s="101"/>
      <c r="C44" s="102"/>
      <c r="D44" s="102"/>
      <c r="E44" s="89"/>
      <c r="F44" s="99">
        <v>102.19</v>
      </c>
      <c r="G44" s="99">
        <v>0</v>
      </c>
      <c r="H44" s="99">
        <f t="shared" si="9"/>
        <v>102.19</v>
      </c>
      <c r="I44" s="115" t="s">
        <v>41</v>
      </c>
      <c r="J44" s="108"/>
    </row>
    <row r="45" s="2" customFormat="1" customHeight="1" spans="1:10">
      <c r="A45" s="100"/>
      <c r="B45" s="101"/>
      <c r="C45" s="102"/>
      <c r="D45" s="102"/>
      <c r="E45" s="89"/>
      <c r="F45" s="99">
        <v>204.38</v>
      </c>
      <c r="G45" s="99">
        <v>0</v>
      </c>
      <c r="H45" s="99">
        <f t="shared" si="9"/>
        <v>204.38</v>
      </c>
      <c r="I45" s="115" t="s">
        <v>41</v>
      </c>
      <c r="J45" s="108"/>
    </row>
    <row r="46" s="2" customFormat="1" customHeight="1" spans="1:10">
      <c r="A46" s="100"/>
      <c r="B46" s="101"/>
      <c r="C46" s="102"/>
      <c r="D46" s="102"/>
      <c r="E46" s="89"/>
      <c r="F46" s="99">
        <v>1338.97</v>
      </c>
      <c r="G46" s="99">
        <v>0</v>
      </c>
      <c r="H46" s="99">
        <f t="shared" si="9"/>
        <v>1338.97</v>
      </c>
      <c r="I46" s="115" t="s">
        <v>41</v>
      </c>
      <c r="J46" s="108"/>
    </row>
    <row r="47" s="3" customFormat="1" customHeight="1" spans="1:10">
      <c r="A47" s="100"/>
      <c r="B47" s="101"/>
      <c r="C47" s="102"/>
      <c r="D47" s="102"/>
      <c r="E47" s="89"/>
      <c r="F47" s="103">
        <v>1475.8</v>
      </c>
      <c r="G47" s="103">
        <v>0</v>
      </c>
      <c r="H47" s="103">
        <f t="shared" si="9"/>
        <v>1475.8</v>
      </c>
      <c r="I47" s="116" t="s">
        <v>42</v>
      </c>
      <c r="J47" s="108"/>
    </row>
    <row r="48" s="2" customFormat="1" customHeight="1" spans="1:10">
      <c r="A48" s="100"/>
      <c r="B48" s="101"/>
      <c r="C48" s="102"/>
      <c r="D48" s="102"/>
      <c r="E48" s="89"/>
      <c r="F48" s="99">
        <v>0</v>
      </c>
      <c r="G48" s="99">
        <v>6500</v>
      </c>
      <c r="H48" s="99">
        <f t="shared" si="9"/>
        <v>6500</v>
      </c>
      <c r="I48" s="115" t="s">
        <v>43</v>
      </c>
      <c r="J48" s="108"/>
    </row>
    <row r="49" s="3" customFormat="1" customHeight="1" spans="1:10">
      <c r="A49" s="100"/>
      <c r="B49" s="101"/>
      <c r="C49" s="102"/>
      <c r="D49" s="102"/>
      <c r="E49" s="89"/>
      <c r="F49" s="103">
        <v>0</v>
      </c>
      <c r="G49" s="103">
        <v>1848</v>
      </c>
      <c r="H49" s="103">
        <f t="shared" si="9"/>
        <v>1848</v>
      </c>
      <c r="I49" s="116" t="s">
        <v>44</v>
      </c>
      <c r="J49" s="108"/>
    </row>
    <row r="50" s="2" customFormat="1" customHeight="1" spans="1:10">
      <c r="A50" s="100"/>
      <c r="B50" s="101"/>
      <c r="C50" s="102"/>
      <c r="D50" s="102"/>
      <c r="E50" s="89"/>
      <c r="F50" s="99">
        <v>540</v>
      </c>
      <c r="G50" s="99">
        <v>0</v>
      </c>
      <c r="H50" s="99">
        <f t="shared" si="9"/>
        <v>540</v>
      </c>
      <c r="I50" s="115" t="s">
        <v>45</v>
      </c>
      <c r="J50" s="108"/>
    </row>
    <row r="51" s="2" customFormat="1" customHeight="1" spans="1:10">
      <c r="A51" s="100"/>
      <c r="B51" s="101"/>
      <c r="C51" s="102"/>
      <c r="D51" s="102"/>
      <c r="E51" s="89"/>
      <c r="F51" s="99">
        <v>5520</v>
      </c>
      <c r="G51" s="99">
        <v>0</v>
      </c>
      <c r="H51" s="99">
        <f t="shared" si="9"/>
        <v>5520</v>
      </c>
      <c r="I51" s="115" t="s">
        <v>46</v>
      </c>
      <c r="J51" s="108"/>
    </row>
    <row r="52" s="2" customFormat="1" customHeight="1" spans="1:10">
      <c r="A52" s="100"/>
      <c r="B52" s="101"/>
      <c r="C52" s="102"/>
      <c r="D52" s="102"/>
      <c r="E52" s="89"/>
      <c r="F52" s="99">
        <v>1218</v>
      </c>
      <c r="G52" s="99">
        <v>0</v>
      </c>
      <c r="H52" s="99">
        <f t="shared" si="9"/>
        <v>1218</v>
      </c>
      <c r="I52" s="115" t="s">
        <v>47</v>
      </c>
      <c r="J52" s="108"/>
    </row>
    <row r="53" s="2" customFormat="1" customHeight="1" spans="1:10">
      <c r="A53" s="100"/>
      <c r="B53" s="101"/>
      <c r="C53" s="102"/>
      <c r="D53" s="102"/>
      <c r="E53" s="89"/>
      <c r="F53" s="99">
        <v>200</v>
      </c>
      <c r="G53" s="99">
        <v>0</v>
      </c>
      <c r="H53" s="99">
        <f t="shared" si="9"/>
        <v>200</v>
      </c>
      <c r="I53" s="115" t="s">
        <v>47</v>
      </c>
      <c r="J53" s="108"/>
    </row>
    <row r="54" s="2" customFormat="1" customHeight="1" spans="1:10">
      <c r="A54" s="104"/>
      <c r="B54" s="105"/>
      <c r="C54" s="106"/>
      <c r="D54" s="106"/>
      <c r="E54" s="89"/>
      <c r="F54" s="99">
        <v>8140</v>
      </c>
      <c r="G54" s="99">
        <v>0</v>
      </c>
      <c r="H54" s="99">
        <f>F54+G54</f>
        <v>8140</v>
      </c>
      <c r="I54" s="115" t="s">
        <v>48</v>
      </c>
      <c r="J54" s="108"/>
    </row>
    <row r="55" s="2" customFormat="1" customHeight="1" spans="1:10">
      <c r="A55" s="104"/>
      <c r="B55" s="105"/>
      <c r="C55" s="106"/>
      <c r="D55" s="106"/>
      <c r="E55" s="89"/>
      <c r="F55" s="99">
        <v>0</v>
      </c>
      <c r="G55" s="99">
        <v>6710</v>
      </c>
      <c r="H55" s="99">
        <f>F55+G55</f>
        <v>6710</v>
      </c>
      <c r="I55" s="115" t="s">
        <v>49</v>
      </c>
      <c r="J55" s="108"/>
    </row>
    <row r="56" s="2" customFormat="1" customHeight="1" spans="1:10">
      <c r="A56" s="96"/>
      <c r="B56" s="97"/>
      <c r="C56" s="98"/>
      <c r="D56" s="98"/>
      <c r="E56" s="89"/>
      <c r="F56" s="99">
        <v>0</v>
      </c>
      <c r="G56" s="99">
        <v>2440</v>
      </c>
      <c r="H56" s="99">
        <f>F56+G56</f>
        <v>2440</v>
      </c>
      <c r="I56" s="115" t="s">
        <v>50</v>
      </c>
      <c r="J56" s="108"/>
    </row>
    <row r="57" s="76" customFormat="1" customHeight="1" spans="1:10">
      <c r="A57" s="90"/>
      <c r="B57" s="91" t="s">
        <v>51</v>
      </c>
      <c r="C57" s="92">
        <f>SUM(C33)</f>
        <v>0</v>
      </c>
      <c r="D57" s="92">
        <f>SUM(D33)</f>
        <v>0</v>
      </c>
      <c r="E57" s="92">
        <f>SUM(E33:E56)</f>
        <v>0</v>
      </c>
      <c r="F57" s="92">
        <f>SUM(F33:F56)</f>
        <v>26580.1</v>
      </c>
      <c r="G57" s="92">
        <f>SUM(G33:G56)</f>
        <v>18487.55</v>
      </c>
      <c r="H57" s="92">
        <f>SUM(H33:H56)</f>
        <v>45067.65</v>
      </c>
      <c r="I57" s="90"/>
      <c r="J57" s="109"/>
    </row>
    <row r="58" customHeight="1" spans="1:10">
      <c r="A58" s="87">
        <v>6</v>
      </c>
      <c r="B58" s="88" t="s">
        <v>52</v>
      </c>
      <c r="C58" s="89">
        <v>0</v>
      </c>
      <c r="D58" s="87"/>
      <c r="E58" s="89">
        <f>C58*D58</f>
        <v>0</v>
      </c>
      <c r="F58" s="89">
        <v>0</v>
      </c>
      <c r="G58" s="89">
        <v>0</v>
      </c>
      <c r="H58" s="89">
        <f>F58+G58</f>
        <v>0</v>
      </c>
      <c r="I58" s="87"/>
      <c r="J58" s="107" t="s">
        <v>53</v>
      </c>
    </row>
    <row r="59" customHeight="1" spans="1:10">
      <c r="A59" s="87"/>
      <c r="B59" s="88"/>
      <c r="C59" s="89"/>
      <c r="D59" s="87"/>
      <c r="E59" s="89"/>
      <c r="F59" s="89">
        <v>0</v>
      </c>
      <c r="G59" s="89">
        <v>0</v>
      </c>
      <c r="H59" s="89">
        <f>F59+G59</f>
        <v>0</v>
      </c>
      <c r="I59" s="87"/>
      <c r="J59" s="111"/>
    </row>
    <row r="60" customHeight="1" spans="1:10">
      <c r="A60" s="87"/>
      <c r="B60" s="88"/>
      <c r="C60" s="89"/>
      <c r="D60" s="87"/>
      <c r="E60" s="89"/>
      <c r="F60" s="89">
        <v>0</v>
      </c>
      <c r="G60" s="89">
        <v>0</v>
      </c>
      <c r="H60" s="89">
        <f>F60+G60</f>
        <v>0</v>
      </c>
      <c r="I60" s="87"/>
      <c r="J60" s="111"/>
    </row>
    <row r="61" customHeight="1" spans="1:10">
      <c r="A61" s="87"/>
      <c r="B61" s="88"/>
      <c r="C61" s="89"/>
      <c r="D61" s="87"/>
      <c r="E61" s="89"/>
      <c r="F61" s="89">
        <v>0</v>
      </c>
      <c r="G61" s="89">
        <v>0</v>
      </c>
      <c r="H61" s="89">
        <f>F61+G61</f>
        <v>0</v>
      </c>
      <c r="I61" s="87"/>
      <c r="J61" s="111"/>
    </row>
    <row r="62" s="76" customFormat="1" customHeight="1" spans="1:10">
      <c r="A62" s="90"/>
      <c r="B62" s="91" t="s">
        <v>54</v>
      </c>
      <c r="C62" s="92">
        <f>SUM(C58)</f>
        <v>0</v>
      </c>
      <c r="D62" s="92">
        <f t="shared" ref="D62:E62" si="10">SUM(D58)</f>
        <v>0</v>
      </c>
      <c r="E62" s="92">
        <f t="shared" si="10"/>
        <v>0</v>
      </c>
      <c r="F62" s="92">
        <f>SUM(F58:F61)</f>
        <v>0</v>
      </c>
      <c r="G62" s="92">
        <f t="shared" ref="G62:H62" si="11">SUM(G58:G61)</f>
        <v>0</v>
      </c>
      <c r="H62" s="92">
        <f t="shared" si="11"/>
        <v>0</v>
      </c>
      <c r="I62" s="90"/>
      <c r="J62" s="112"/>
    </row>
    <row r="63" s="2" customFormat="1" customHeight="1" spans="1:10">
      <c r="A63" s="87">
        <v>7</v>
      </c>
      <c r="B63" s="88" t="s">
        <v>55</v>
      </c>
      <c r="C63" s="89">
        <v>0</v>
      </c>
      <c r="D63" s="87"/>
      <c r="E63" s="89">
        <f>C63*D63</f>
        <v>0</v>
      </c>
      <c r="F63" s="99">
        <v>0</v>
      </c>
      <c r="G63" s="99">
        <v>25</v>
      </c>
      <c r="H63" s="99">
        <f>F63+G63</f>
        <v>25</v>
      </c>
      <c r="I63" s="115" t="s">
        <v>56</v>
      </c>
      <c r="J63" s="110"/>
    </row>
    <row r="64" customHeight="1" spans="1:10">
      <c r="A64" s="87"/>
      <c r="B64" s="88"/>
      <c r="C64" s="89"/>
      <c r="D64" s="87"/>
      <c r="E64" s="89"/>
      <c r="F64" s="89">
        <v>13.01</v>
      </c>
      <c r="G64" s="89">
        <v>0</v>
      </c>
      <c r="H64" s="89">
        <f>F64+G64</f>
        <v>13.01</v>
      </c>
      <c r="I64" s="87" t="s">
        <v>57</v>
      </c>
      <c r="J64" s="111"/>
    </row>
    <row r="65" customHeight="1" spans="1:10">
      <c r="A65" s="87"/>
      <c r="B65" s="88"/>
      <c r="C65" s="89"/>
      <c r="D65" s="87"/>
      <c r="E65" s="89"/>
      <c r="F65" s="89">
        <v>0</v>
      </c>
      <c r="G65" s="89">
        <v>0</v>
      </c>
      <c r="H65" s="89">
        <f>F65+G65</f>
        <v>0</v>
      </c>
      <c r="I65" s="87"/>
      <c r="J65" s="111"/>
    </row>
    <row r="66" customHeight="1" spans="1:10">
      <c r="A66" s="87"/>
      <c r="B66" s="88"/>
      <c r="C66" s="89"/>
      <c r="D66" s="87"/>
      <c r="E66" s="89"/>
      <c r="F66" s="89">
        <v>0</v>
      </c>
      <c r="G66" s="89">
        <v>0</v>
      </c>
      <c r="H66" s="89">
        <f>F66+G66</f>
        <v>0</v>
      </c>
      <c r="I66" s="87"/>
      <c r="J66" s="111"/>
    </row>
    <row r="67" s="76" customFormat="1" customHeight="1" spans="1:10">
      <c r="A67" s="90"/>
      <c r="B67" s="91" t="s">
        <v>58</v>
      </c>
      <c r="C67" s="92">
        <f>SUM(C63)</f>
        <v>0</v>
      </c>
      <c r="D67" s="92">
        <f t="shared" ref="D67:E67" si="12">SUM(D63)</f>
        <v>0</v>
      </c>
      <c r="E67" s="92">
        <f t="shared" si="12"/>
        <v>0</v>
      </c>
      <c r="F67" s="92">
        <f>SUM(F63:F66)</f>
        <v>13.01</v>
      </c>
      <c r="G67" s="92">
        <f t="shared" ref="G67:H67" si="13">SUM(G63:G66)</f>
        <v>25</v>
      </c>
      <c r="H67" s="92">
        <f t="shared" si="13"/>
        <v>38.01</v>
      </c>
      <c r="I67" s="90"/>
      <c r="J67" s="112"/>
    </row>
    <row r="68" customHeight="1" spans="1:10">
      <c r="A68" s="87">
        <v>8</v>
      </c>
      <c r="B68" s="88" t="s">
        <v>59</v>
      </c>
      <c r="C68" s="89">
        <v>0</v>
      </c>
      <c r="D68" s="87"/>
      <c r="E68" s="89">
        <f>C68*D68</f>
        <v>0</v>
      </c>
      <c r="F68" s="89">
        <v>0</v>
      </c>
      <c r="G68" s="89">
        <v>0</v>
      </c>
      <c r="H68" s="89">
        <f>F68+G68</f>
        <v>0</v>
      </c>
      <c r="I68" s="87"/>
      <c r="J68" s="110" t="s">
        <v>60</v>
      </c>
    </row>
    <row r="69" customHeight="1" spans="1:10">
      <c r="A69" s="87"/>
      <c r="B69" s="88"/>
      <c r="C69" s="89"/>
      <c r="D69" s="87"/>
      <c r="E69" s="89"/>
      <c r="F69" s="89">
        <v>0</v>
      </c>
      <c r="G69" s="89">
        <v>0</v>
      </c>
      <c r="H69" s="89">
        <f>F69+G69</f>
        <v>0</v>
      </c>
      <c r="I69" s="87"/>
      <c r="J69" s="111"/>
    </row>
    <row r="70" s="76" customFormat="1" customHeight="1" spans="1:10">
      <c r="A70" s="90"/>
      <c r="B70" s="91" t="s">
        <v>61</v>
      </c>
      <c r="C70" s="92">
        <f>SUM(C68)</f>
        <v>0</v>
      </c>
      <c r="D70" s="92">
        <f t="shared" ref="D70:E70" si="14">SUM(D68)</f>
        <v>0</v>
      </c>
      <c r="E70" s="92">
        <f t="shared" si="14"/>
        <v>0</v>
      </c>
      <c r="F70" s="92">
        <f>SUM(F68:F69)</f>
        <v>0</v>
      </c>
      <c r="G70" s="92">
        <f t="shared" ref="G70:H70" si="15">SUM(G68:G69)</f>
        <v>0</v>
      </c>
      <c r="H70" s="92">
        <f t="shared" si="15"/>
        <v>0</v>
      </c>
      <c r="I70" s="90"/>
      <c r="J70" s="112"/>
    </row>
    <row r="71" customHeight="1" spans="1:10">
      <c r="A71" s="87">
        <v>9</v>
      </c>
      <c r="B71" s="88" t="s">
        <v>62</v>
      </c>
      <c r="C71" s="89">
        <v>0</v>
      </c>
      <c r="D71" s="87"/>
      <c r="E71" s="89">
        <f>C71*D71</f>
        <v>0</v>
      </c>
      <c r="F71" s="89">
        <v>0</v>
      </c>
      <c r="G71" s="89">
        <v>0</v>
      </c>
      <c r="H71" s="89">
        <f>F71+G71</f>
        <v>0</v>
      </c>
      <c r="I71" s="87"/>
      <c r="J71" s="107" t="s">
        <v>63</v>
      </c>
    </row>
    <row r="72" customHeight="1" spans="1:10">
      <c r="A72" s="87"/>
      <c r="B72" s="88"/>
      <c r="C72" s="89"/>
      <c r="D72" s="87"/>
      <c r="E72" s="89"/>
      <c r="F72" s="89">
        <v>0</v>
      </c>
      <c r="G72" s="89">
        <v>0</v>
      </c>
      <c r="H72" s="89">
        <f>F72+G72</f>
        <v>0</v>
      </c>
      <c r="I72" s="87"/>
      <c r="J72" s="108"/>
    </row>
    <row r="73" customHeight="1" spans="1:10">
      <c r="A73" s="87"/>
      <c r="B73" s="88"/>
      <c r="C73" s="89"/>
      <c r="D73" s="87"/>
      <c r="E73" s="89"/>
      <c r="F73" s="89">
        <v>0</v>
      </c>
      <c r="G73" s="89">
        <v>0</v>
      </c>
      <c r="H73" s="89">
        <f>F73+G73</f>
        <v>0</v>
      </c>
      <c r="I73" s="87"/>
      <c r="J73" s="108"/>
    </row>
    <row r="74" s="76" customFormat="1" customHeight="1" spans="1:10">
      <c r="A74" s="90"/>
      <c r="B74" s="91" t="s">
        <v>64</v>
      </c>
      <c r="C74" s="92">
        <f>SUM(C71)</f>
        <v>0</v>
      </c>
      <c r="D74" s="92">
        <f t="shared" ref="D74:E74" si="16">SUM(D71)</f>
        <v>0</v>
      </c>
      <c r="E74" s="92">
        <f t="shared" si="16"/>
        <v>0</v>
      </c>
      <c r="F74" s="92">
        <f>SUM(F71:F73)</f>
        <v>0</v>
      </c>
      <c r="G74" s="92">
        <f t="shared" ref="G74:H74" si="17">SUM(G71:G73)</f>
        <v>0</v>
      </c>
      <c r="H74" s="92">
        <f t="shared" si="17"/>
        <v>0</v>
      </c>
      <c r="I74" s="90"/>
      <c r="J74" s="109"/>
    </row>
    <row r="75" customHeight="1" spans="1:10">
      <c r="A75" s="93">
        <v>10</v>
      </c>
      <c r="B75" s="88" t="s">
        <v>65</v>
      </c>
      <c r="C75" s="89">
        <v>0</v>
      </c>
      <c r="D75" s="87"/>
      <c r="E75" s="89">
        <f>C75*D75</f>
        <v>0</v>
      </c>
      <c r="F75" s="89">
        <v>0</v>
      </c>
      <c r="G75" s="89">
        <v>0</v>
      </c>
      <c r="H75" s="89">
        <f>F75+G75</f>
        <v>0</v>
      </c>
      <c r="I75" s="87"/>
      <c r="J75" s="110"/>
    </row>
    <row r="76" customHeight="1" spans="1:10">
      <c r="A76" s="100"/>
      <c r="B76" s="88"/>
      <c r="C76" s="89"/>
      <c r="D76" s="87"/>
      <c r="E76" s="89"/>
      <c r="F76" s="89">
        <v>0</v>
      </c>
      <c r="G76" s="89">
        <v>0</v>
      </c>
      <c r="H76" s="89">
        <f t="shared" ref="H76:H80" si="18">F76+G76</f>
        <v>0</v>
      </c>
      <c r="I76" s="87"/>
      <c r="J76" s="111"/>
    </row>
    <row r="77" customHeight="1" spans="1:10">
      <c r="A77" s="100"/>
      <c r="B77" s="88"/>
      <c r="C77" s="89"/>
      <c r="D77" s="87"/>
      <c r="E77" s="89"/>
      <c r="F77" s="89">
        <v>0</v>
      </c>
      <c r="G77" s="89">
        <v>0</v>
      </c>
      <c r="H77" s="89">
        <f t="shared" si="18"/>
        <v>0</v>
      </c>
      <c r="I77" s="87"/>
      <c r="J77" s="111"/>
    </row>
    <row r="78" customHeight="1" spans="1:10">
      <c r="A78" s="100"/>
      <c r="B78" s="88"/>
      <c r="C78" s="89"/>
      <c r="D78" s="87"/>
      <c r="E78" s="89"/>
      <c r="F78" s="89">
        <v>0</v>
      </c>
      <c r="G78" s="89">
        <v>0</v>
      </c>
      <c r="H78" s="89">
        <f t="shared" si="18"/>
        <v>0</v>
      </c>
      <c r="I78" s="87"/>
      <c r="J78" s="111"/>
    </row>
    <row r="79" customHeight="1" spans="1:10">
      <c r="A79" s="100"/>
      <c r="B79" s="88"/>
      <c r="C79" s="89"/>
      <c r="D79" s="87"/>
      <c r="E79" s="89"/>
      <c r="F79" s="89">
        <v>0</v>
      </c>
      <c r="G79" s="89">
        <v>0</v>
      </c>
      <c r="H79" s="89">
        <f t="shared" si="18"/>
        <v>0</v>
      </c>
      <c r="I79" s="87"/>
      <c r="J79" s="111"/>
    </row>
    <row r="80" customHeight="1" spans="1:10">
      <c r="A80" s="96"/>
      <c r="B80" s="88"/>
      <c r="C80" s="89"/>
      <c r="D80" s="87"/>
      <c r="E80" s="89"/>
      <c r="F80" s="89">
        <v>0</v>
      </c>
      <c r="G80" s="89">
        <v>0</v>
      </c>
      <c r="H80" s="89">
        <f t="shared" si="18"/>
        <v>0</v>
      </c>
      <c r="I80" s="87"/>
      <c r="J80" s="111"/>
    </row>
    <row r="81" s="76" customFormat="1" customHeight="1" spans="1:10">
      <c r="A81" s="90"/>
      <c r="B81" s="91" t="s">
        <v>66</v>
      </c>
      <c r="C81" s="92">
        <f>SUM(C75)</f>
        <v>0</v>
      </c>
      <c r="D81" s="92">
        <f>SUM(D75)</f>
        <v>0</v>
      </c>
      <c r="E81" s="92">
        <f>SUM(E75)</f>
        <v>0</v>
      </c>
      <c r="F81" s="92">
        <f>SUM(F75:F80)</f>
        <v>0</v>
      </c>
      <c r="G81" s="92">
        <f>SUM(G75:G80)</f>
        <v>0</v>
      </c>
      <c r="H81" s="92">
        <f>SUM(H75:H80)</f>
        <v>0</v>
      </c>
      <c r="I81" s="90"/>
      <c r="J81" s="112"/>
    </row>
    <row r="82" customHeight="1" spans="1:10">
      <c r="A82" s="90"/>
      <c r="B82" s="91" t="s">
        <v>67</v>
      </c>
      <c r="C82" s="92">
        <f t="shared" ref="C82:H82" si="19">SUM(C81,C74,C70,C67,C62,C57,C32,C21,C16,C13)</f>
        <v>0</v>
      </c>
      <c r="D82" s="92">
        <f t="shared" si="19"/>
        <v>0</v>
      </c>
      <c r="E82" s="92">
        <f t="shared" si="19"/>
        <v>0</v>
      </c>
      <c r="F82" s="92">
        <f t="shared" si="19"/>
        <v>29517</v>
      </c>
      <c r="G82" s="92">
        <f t="shared" si="19"/>
        <v>18808.41</v>
      </c>
      <c r="H82" s="92">
        <f t="shared" si="19"/>
        <v>48325.41</v>
      </c>
      <c r="I82" s="90"/>
      <c r="J82" s="123"/>
    </row>
    <row r="86" customHeight="1" spans="1:9">
      <c r="A86" s="117" t="s">
        <v>68</v>
      </c>
      <c r="B86" s="118"/>
      <c r="C86" s="119" t="s">
        <v>69</v>
      </c>
      <c r="D86" s="119"/>
      <c r="E86" s="119" t="s">
        <v>70</v>
      </c>
      <c r="F86" s="119"/>
      <c r="G86" s="119" t="s">
        <v>71</v>
      </c>
      <c r="H86" s="119"/>
      <c r="I86" s="124" t="s">
        <v>72</v>
      </c>
    </row>
    <row r="87" customHeight="1" spans="1:9">
      <c r="A87" s="120">
        <f>E82</f>
        <v>0</v>
      </c>
      <c r="B87" s="121"/>
      <c r="C87" s="121">
        <f>H82</f>
        <v>48325.41</v>
      </c>
      <c r="D87" s="121"/>
      <c r="E87" s="121">
        <f>F82</f>
        <v>29517</v>
      </c>
      <c r="F87" s="121"/>
      <c r="G87" s="121">
        <f>G82</f>
        <v>18808.41</v>
      </c>
      <c r="H87" s="121"/>
      <c r="I87" s="125">
        <f>A87-C87</f>
        <v>-48325.41</v>
      </c>
    </row>
    <row r="89" customHeight="1" spans="1:9">
      <c r="A89" s="79" t="s">
        <v>73</v>
      </c>
      <c r="B89" s="79"/>
      <c r="C89" s="122" t="s">
        <v>74</v>
      </c>
      <c r="D89" s="79"/>
      <c r="E89" s="79" t="s">
        <v>75</v>
      </c>
      <c r="F89" s="79"/>
      <c r="G89" s="79" t="s">
        <v>76</v>
      </c>
      <c r="H89" s="79"/>
      <c r="I89" s="79"/>
    </row>
  </sheetData>
  <mergeCells count="76">
    <mergeCell ref="C2:H2"/>
    <mergeCell ref="C6:E6"/>
    <mergeCell ref="F6:I6"/>
    <mergeCell ref="A86:B86"/>
    <mergeCell ref="C86:D86"/>
    <mergeCell ref="E86:F86"/>
    <mergeCell ref="G86:H86"/>
    <mergeCell ref="A87:B87"/>
    <mergeCell ref="C87:D87"/>
    <mergeCell ref="E87:F87"/>
    <mergeCell ref="G87:H87"/>
    <mergeCell ref="A6:A7"/>
    <mergeCell ref="A8:A12"/>
    <mergeCell ref="A14:A15"/>
    <mergeCell ref="A17:A20"/>
    <mergeCell ref="A22:A31"/>
    <mergeCell ref="A33:A56"/>
    <mergeCell ref="A58:A61"/>
    <mergeCell ref="A63:A66"/>
    <mergeCell ref="A68:A69"/>
    <mergeCell ref="A71:A73"/>
    <mergeCell ref="A75:A80"/>
    <mergeCell ref="B6:B7"/>
    <mergeCell ref="B8:B12"/>
    <mergeCell ref="B14:B15"/>
    <mergeCell ref="B17:B20"/>
    <mergeCell ref="B22:B31"/>
    <mergeCell ref="B33:B56"/>
    <mergeCell ref="B58:B61"/>
    <mergeCell ref="B63:B66"/>
    <mergeCell ref="B68:B69"/>
    <mergeCell ref="B71:B73"/>
    <mergeCell ref="B75:B80"/>
    <mergeCell ref="C8:C12"/>
    <mergeCell ref="C14:C15"/>
    <mergeCell ref="C17:C20"/>
    <mergeCell ref="C22:C31"/>
    <mergeCell ref="C33:C56"/>
    <mergeCell ref="C58:C61"/>
    <mergeCell ref="C63:C66"/>
    <mergeCell ref="C68:C69"/>
    <mergeCell ref="C71:C73"/>
    <mergeCell ref="C75:C80"/>
    <mergeCell ref="D8:D12"/>
    <mergeCell ref="D14:D15"/>
    <mergeCell ref="D17:D20"/>
    <mergeCell ref="D22:D31"/>
    <mergeCell ref="D33:D56"/>
    <mergeCell ref="D58:D61"/>
    <mergeCell ref="D63:D66"/>
    <mergeCell ref="D68:D69"/>
    <mergeCell ref="D71:D73"/>
    <mergeCell ref="D75:D80"/>
    <mergeCell ref="E8:E12"/>
    <mergeCell ref="E14:E15"/>
    <mergeCell ref="E17:E20"/>
    <mergeCell ref="E22:E31"/>
    <mergeCell ref="E33:E56"/>
    <mergeCell ref="E58:E61"/>
    <mergeCell ref="E63:E66"/>
    <mergeCell ref="E68:E69"/>
    <mergeCell ref="E71:E73"/>
    <mergeCell ref="E75:E80"/>
    <mergeCell ref="J4:J5"/>
    <mergeCell ref="J6:J7"/>
    <mergeCell ref="J8:J13"/>
    <mergeCell ref="J14:J16"/>
    <mergeCell ref="J17:J21"/>
    <mergeCell ref="J22:J32"/>
    <mergeCell ref="J33:J57"/>
    <mergeCell ref="J58:J62"/>
    <mergeCell ref="J63:J67"/>
    <mergeCell ref="J68:J70"/>
    <mergeCell ref="J71:J74"/>
    <mergeCell ref="J75:J81"/>
    <mergeCell ref="H4:I5"/>
  </mergeCells>
  <pageMargins left="0.699305555555556" right="0.699305555555556" top="0.75" bottom="0.75" header="0.3" footer="0.3"/>
  <pageSetup paperSize="9" scale="51" fitToHeight="2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49"/>
  <sheetViews>
    <sheetView tabSelected="1" view="pageBreakPreview" zoomScaleNormal="100" topLeftCell="A10" workbookViewId="0">
      <selection activeCell="J52" sqref="J52"/>
    </sheetView>
  </sheetViews>
  <sheetFormatPr defaultColWidth="9" defaultRowHeight="14.4"/>
  <cols>
    <col min="1" max="1" width="1.5" style="4" customWidth="1"/>
    <col min="2" max="3" width="2.16666666666667" style="4" customWidth="1"/>
    <col min="4" max="4" width="12.1666666666667" style="4" customWidth="1"/>
    <col min="5" max="5" width="0.833333333333333" style="4" customWidth="1"/>
    <col min="6" max="6" width="18" style="4" customWidth="1"/>
    <col min="7" max="7" width="11.6666666666667" style="4" customWidth="1"/>
    <col min="8" max="8" width="11.1666666666667" style="4" customWidth="1"/>
    <col min="9" max="9" width="1" style="4" customWidth="1"/>
    <col min="10" max="10" width="11.8333333333333" style="4" customWidth="1"/>
    <col min="11" max="11" width="31.5" style="4" customWidth="1"/>
    <col min="12" max="16384" width="9" style="4"/>
  </cols>
  <sheetData>
    <row r="1" spans="2:11">
      <c r="B1" s="5"/>
      <c r="C1" s="5"/>
      <c r="D1" s="5"/>
      <c r="E1" s="5"/>
      <c r="F1" s="5"/>
      <c r="G1" s="5"/>
      <c r="H1" s="5"/>
      <c r="I1" s="5"/>
      <c r="J1" s="5"/>
      <c r="K1" s="5"/>
    </row>
    <row r="3" ht="17.4" spans="2:11">
      <c r="B3" s="6" t="s">
        <v>77</v>
      </c>
      <c r="C3" s="6"/>
      <c r="D3" s="6"/>
      <c r="E3" s="6"/>
      <c r="F3" s="6"/>
      <c r="G3" s="6"/>
      <c r="H3" s="6"/>
      <c r="I3" s="6"/>
      <c r="J3" s="6"/>
      <c r="K3" s="6"/>
    </row>
    <row r="4" ht="20" customHeight="1" spans="2:11">
      <c r="B4" s="7"/>
      <c r="C4" s="7"/>
      <c r="D4" s="7"/>
      <c r="E4" s="7"/>
      <c r="F4" s="7"/>
      <c r="G4" s="7"/>
      <c r="H4" s="7"/>
      <c r="I4" s="7"/>
      <c r="J4" s="7"/>
      <c r="K4" s="49"/>
    </row>
    <row r="5" ht="20" customHeight="1" spans="2:11">
      <c r="B5" s="8"/>
      <c r="C5" s="9"/>
      <c r="D5" s="9" t="s">
        <v>78</v>
      </c>
      <c r="E5" s="9"/>
      <c r="F5" s="10" t="s">
        <v>79</v>
      </c>
      <c r="G5" s="10"/>
      <c r="H5" s="9" t="s">
        <v>80</v>
      </c>
      <c r="I5" s="9"/>
      <c r="J5" s="10" t="s">
        <v>81</v>
      </c>
      <c r="K5" s="50"/>
    </row>
    <row r="6" ht="20" customHeight="1" spans="2:11">
      <c r="B6" s="11"/>
      <c r="C6" s="12"/>
      <c r="D6" s="12" t="s">
        <v>82</v>
      </c>
      <c r="E6" s="12"/>
      <c r="F6" s="13" t="s">
        <v>83</v>
      </c>
      <c r="G6" s="13"/>
      <c r="H6" s="12" t="s">
        <v>84</v>
      </c>
      <c r="I6" s="12"/>
      <c r="J6" s="13" t="s">
        <v>85</v>
      </c>
      <c r="K6" s="51"/>
    </row>
    <row r="7" ht="20" customHeight="1" spans="2:11">
      <c r="B7" s="11"/>
      <c r="C7" s="12"/>
      <c r="D7" s="12" t="s">
        <v>86</v>
      </c>
      <c r="E7" s="12"/>
      <c r="F7" s="13" t="s">
        <v>87</v>
      </c>
      <c r="G7" s="13"/>
      <c r="H7" s="12" t="s">
        <v>88</v>
      </c>
      <c r="I7" s="52"/>
      <c r="J7" s="53">
        <v>44963</v>
      </c>
      <c r="K7" s="51"/>
    </row>
    <row r="8" ht="20" customHeight="1" spans="2:11">
      <c r="B8" s="14"/>
      <c r="C8" s="15"/>
      <c r="D8" s="15"/>
      <c r="E8" s="15"/>
      <c r="F8" s="16"/>
      <c r="G8" s="16"/>
      <c r="H8" s="15" t="s">
        <v>89</v>
      </c>
      <c r="I8" s="54"/>
      <c r="J8" s="16" t="s">
        <v>90</v>
      </c>
      <c r="K8" s="55"/>
    </row>
    <row r="9" ht="20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" customHeight="1" spans="2:11">
      <c r="B10" s="18" t="s">
        <v>3</v>
      </c>
      <c r="C10" s="19"/>
      <c r="D10" s="20" t="s">
        <v>91</v>
      </c>
      <c r="E10" s="20" t="s">
        <v>92</v>
      </c>
      <c r="F10" s="21"/>
      <c r="G10" s="22" t="s">
        <v>93</v>
      </c>
      <c r="H10" s="21" t="s">
        <v>94</v>
      </c>
      <c r="I10" s="20" t="s">
        <v>95</v>
      </c>
      <c r="J10" s="21"/>
      <c r="K10" s="22" t="s">
        <v>96</v>
      </c>
    </row>
    <row r="11" s="1" customFormat="1" ht="20" customHeight="1" spans="2:11">
      <c r="B11" s="23">
        <v>1</v>
      </c>
      <c r="C11" s="24"/>
      <c r="D11" s="25" t="s">
        <v>97</v>
      </c>
      <c r="E11" s="26" t="s">
        <v>98</v>
      </c>
      <c r="F11" s="27"/>
      <c r="G11" s="28">
        <f>H11+I11</f>
        <v>140</v>
      </c>
      <c r="H11" s="28">
        <v>140</v>
      </c>
      <c r="I11" s="56">
        <v>0</v>
      </c>
      <c r="J11" s="57"/>
      <c r="K11" s="58" t="s">
        <v>99</v>
      </c>
    </row>
    <row r="12" s="1" customFormat="1" ht="20" customHeight="1" spans="2:11">
      <c r="B12" s="23">
        <v>2</v>
      </c>
      <c r="C12" s="24"/>
      <c r="D12" s="29"/>
      <c r="E12" s="26" t="s">
        <v>100</v>
      </c>
      <c r="F12" s="27"/>
      <c r="G12" s="28">
        <f>H12+I12</f>
        <v>410.67</v>
      </c>
      <c r="H12" s="28">
        <v>410.67</v>
      </c>
      <c r="I12" s="56">
        <v>0</v>
      </c>
      <c r="J12" s="57"/>
      <c r="K12" s="58" t="s">
        <v>101</v>
      </c>
    </row>
    <row r="13" s="1" customFormat="1" ht="20" customHeight="1" spans="2:11">
      <c r="B13" s="23"/>
      <c r="C13" s="24"/>
      <c r="D13" s="29"/>
      <c r="E13" s="30"/>
      <c r="F13" s="31"/>
      <c r="G13" s="28">
        <f>H13+I13</f>
        <v>115</v>
      </c>
      <c r="H13" s="28">
        <v>0</v>
      </c>
      <c r="I13" s="56">
        <v>115</v>
      </c>
      <c r="J13" s="57"/>
      <c r="K13" s="58" t="s">
        <v>102</v>
      </c>
    </row>
    <row r="14" s="2" customFormat="1" ht="20" customHeight="1" spans="2:11">
      <c r="B14" s="23"/>
      <c r="C14" s="24"/>
      <c r="D14" s="29"/>
      <c r="E14" s="30"/>
      <c r="F14" s="31"/>
      <c r="G14" s="28">
        <f>H14+I14</f>
        <v>150</v>
      </c>
      <c r="H14" s="28">
        <v>0</v>
      </c>
      <c r="I14" s="56">
        <v>150</v>
      </c>
      <c r="J14" s="57"/>
      <c r="K14" s="58" t="s">
        <v>103</v>
      </c>
    </row>
    <row r="15" s="1" customFormat="1" ht="20" customHeight="1" spans="2:11">
      <c r="B15" s="23"/>
      <c r="C15" s="24"/>
      <c r="D15" s="29"/>
      <c r="E15" s="30"/>
      <c r="F15" s="31"/>
      <c r="G15" s="28">
        <f>H15+I15</f>
        <v>25</v>
      </c>
      <c r="H15" s="28">
        <v>0</v>
      </c>
      <c r="I15" s="56">
        <v>25</v>
      </c>
      <c r="J15" s="57"/>
      <c r="K15" s="58" t="s">
        <v>104</v>
      </c>
    </row>
    <row r="16" s="1" customFormat="1" ht="20" customHeight="1" spans="2:11">
      <c r="B16" s="23"/>
      <c r="C16" s="24"/>
      <c r="D16" s="29"/>
      <c r="E16" s="30"/>
      <c r="F16" s="31"/>
      <c r="G16" s="28">
        <f>H16+I16</f>
        <v>114</v>
      </c>
      <c r="H16" s="28">
        <v>0</v>
      </c>
      <c r="I16" s="56">
        <v>114</v>
      </c>
      <c r="J16" s="57"/>
      <c r="K16" s="58" t="s">
        <v>105</v>
      </c>
    </row>
    <row r="17" s="1" customFormat="1" ht="20" customHeight="1" spans="2:11">
      <c r="B17" s="23"/>
      <c r="C17" s="24"/>
      <c r="D17" s="29"/>
      <c r="E17" s="30"/>
      <c r="F17" s="31"/>
      <c r="G17" s="28">
        <f t="shared" ref="G17:G23" si="0">H17+I17</f>
        <v>107</v>
      </c>
      <c r="H17" s="28">
        <v>0</v>
      </c>
      <c r="I17" s="56">
        <v>107</v>
      </c>
      <c r="J17" s="57"/>
      <c r="K17" s="58" t="s">
        <v>106</v>
      </c>
    </row>
    <row r="18" s="1" customFormat="1" ht="20" customHeight="1" spans="2:11">
      <c r="B18" s="23"/>
      <c r="C18" s="24"/>
      <c r="D18" s="29"/>
      <c r="E18" s="30"/>
      <c r="F18" s="31"/>
      <c r="G18" s="28">
        <f t="shared" si="0"/>
        <v>102.49</v>
      </c>
      <c r="H18" s="28">
        <v>0</v>
      </c>
      <c r="I18" s="56">
        <v>102.49</v>
      </c>
      <c r="J18" s="57"/>
      <c r="K18" s="58" t="s">
        <v>107</v>
      </c>
    </row>
    <row r="19" s="1" customFormat="1" ht="20" customHeight="1" spans="2:11">
      <c r="B19" s="23"/>
      <c r="C19" s="24"/>
      <c r="D19" s="29"/>
      <c r="E19" s="30"/>
      <c r="F19" s="31"/>
      <c r="G19" s="28">
        <f t="shared" si="0"/>
        <v>143.24</v>
      </c>
      <c r="H19" s="28">
        <v>0</v>
      </c>
      <c r="I19" s="56">
        <v>143.24</v>
      </c>
      <c r="J19" s="57"/>
      <c r="K19" s="58" t="s">
        <v>108</v>
      </c>
    </row>
    <row r="20" s="1" customFormat="1" ht="20" customHeight="1" spans="2:11">
      <c r="B20" s="23"/>
      <c r="C20" s="24"/>
      <c r="D20" s="29"/>
      <c r="E20" s="30"/>
      <c r="F20" s="31"/>
      <c r="G20" s="28">
        <f t="shared" si="0"/>
        <v>37.96</v>
      </c>
      <c r="H20" s="28">
        <v>37.96</v>
      </c>
      <c r="I20" s="56">
        <v>0</v>
      </c>
      <c r="J20" s="57"/>
      <c r="K20" s="58" t="s">
        <v>109</v>
      </c>
    </row>
    <row r="21" s="1" customFormat="1" ht="20" customHeight="1" spans="2:11">
      <c r="B21" s="23"/>
      <c r="C21" s="24"/>
      <c r="D21" s="29"/>
      <c r="E21" s="30"/>
      <c r="F21" s="31"/>
      <c r="G21" s="28">
        <f t="shared" si="0"/>
        <v>6.11</v>
      </c>
      <c r="H21" s="28">
        <v>6.11</v>
      </c>
      <c r="I21" s="56">
        <v>0</v>
      </c>
      <c r="J21" s="57"/>
      <c r="K21" s="58" t="s">
        <v>110</v>
      </c>
    </row>
    <row r="22" s="3" customFormat="1" ht="20" customHeight="1" spans="2:11">
      <c r="B22" s="32"/>
      <c r="C22" s="33"/>
      <c r="D22" s="29"/>
      <c r="E22" s="30"/>
      <c r="F22" s="31"/>
      <c r="G22" s="28">
        <f t="shared" si="0"/>
        <v>67</v>
      </c>
      <c r="H22" s="34">
        <v>0</v>
      </c>
      <c r="I22" s="59">
        <v>67</v>
      </c>
      <c r="J22" s="60"/>
      <c r="K22" s="61" t="s">
        <v>111</v>
      </c>
    </row>
    <row r="23" s="1" customFormat="1" ht="20" customHeight="1" spans="2:11">
      <c r="B23" s="23"/>
      <c r="C23" s="24"/>
      <c r="D23" s="29"/>
      <c r="E23" s="35"/>
      <c r="F23" s="36"/>
      <c r="G23" s="28">
        <f t="shared" si="0"/>
        <v>172.67</v>
      </c>
      <c r="H23" s="28">
        <v>172.67</v>
      </c>
      <c r="I23" s="56">
        <v>0</v>
      </c>
      <c r="J23" s="57"/>
      <c r="K23" s="58" t="s">
        <v>112</v>
      </c>
    </row>
    <row r="24" s="1" customFormat="1" ht="20" customHeight="1" spans="2:11">
      <c r="B24" s="23">
        <v>3</v>
      </c>
      <c r="C24" s="24"/>
      <c r="D24" s="29"/>
      <c r="E24" s="37" t="s">
        <v>113</v>
      </c>
      <c r="F24" s="38"/>
      <c r="G24" s="28">
        <f>H24+I24</f>
        <v>217.85</v>
      </c>
      <c r="H24" s="28">
        <v>0</v>
      </c>
      <c r="I24" s="56">
        <v>217.85</v>
      </c>
      <c r="J24" s="57"/>
      <c r="K24" s="58" t="s">
        <v>114</v>
      </c>
    </row>
    <row r="25" s="1" customFormat="1" ht="20" customHeight="1" spans="2:11">
      <c r="B25" s="23"/>
      <c r="C25" s="24"/>
      <c r="D25" s="29"/>
      <c r="E25" s="26" t="s">
        <v>115</v>
      </c>
      <c r="F25" s="27"/>
      <c r="G25" s="28">
        <f>H25+I25</f>
        <v>171.82</v>
      </c>
      <c r="H25" s="28">
        <v>0</v>
      </c>
      <c r="I25" s="56">
        <v>171.82</v>
      </c>
      <c r="J25" s="57"/>
      <c r="K25" s="58" t="s">
        <v>116</v>
      </c>
    </row>
    <row r="26" s="1" customFormat="1" ht="20" customHeight="1" spans="2:11">
      <c r="B26" s="23"/>
      <c r="C26" s="24"/>
      <c r="D26" s="29"/>
      <c r="E26" s="30"/>
      <c r="F26" s="31"/>
      <c r="G26" s="28">
        <f>H26+I26</f>
        <v>558.23</v>
      </c>
      <c r="H26" s="28">
        <v>0</v>
      </c>
      <c r="I26" s="56">
        <v>558.23</v>
      </c>
      <c r="J26" s="57"/>
      <c r="K26" s="58" t="s">
        <v>117</v>
      </c>
    </row>
    <row r="27" s="1" customFormat="1" ht="20" customHeight="1" spans="2:11">
      <c r="B27" s="23"/>
      <c r="C27" s="24"/>
      <c r="D27" s="29"/>
      <c r="E27" s="30"/>
      <c r="F27" s="31"/>
      <c r="G27" s="28">
        <f>H27+I27</f>
        <v>41.47</v>
      </c>
      <c r="H27" s="39">
        <v>41.47</v>
      </c>
      <c r="I27" s="62">
        <v>0</v>
      </c>
      <c r="J27" s="63"/>
      <c r="K27" s="58" t="s">
        <v>118</v>
      </c>
    </row>
    <row r="28" s="1" customFormat="1" ht="20" customHeight="1" spans="2:11">
      <c r="B28" s="23"/>
      <c r="C28" s="24"/>
      <c r="D28" s="29"/>
      <c r="E28" s="30"/>
      <c r="F28" s="31"/>
      <c r="G28" s="28">
        <f>H28+I28</f>
        <v>463.6</v>
      </c>
      <c r="H28" s="28">
        <v>0</v>
      </c>
      <c r="I28" s="64">
        <v>463.6</v>
      </c>
      <c r="J28" s="65"/>
      <c r="K28" s="58" t="s">
        <v>119</v>
      </c>
    </row>
    <row r="29" s="1" customFormat="1" ht="20" customHeight="1" spans="2:11">
      <c r="B29" s="23"/>
      <c r="C29" s="24"/>
      <c r="D29" s="29"/>
      <c r="E29" s="30"/>
      <c r="F29" s="31"/>
      <c r="G29" s="28">
        <f>H29+I29</f>
        <v>68.57</v>
      </c>
      <c r="H29" s="40">
        <v>0</v>
      </c>
      <c r="I29" s="66">
        <v>68.57</v>
      </c>
      <c r="J29" s="67"/>
      <c r="K29" s="58" t="s">
        <v>120</v>
      </c>
    </row>
    <row r="30" s="1" customFormat="1" ht="20" customHeight="1" spans="2:11">
      <c r="B30" s="23"/>
      <c r="C30" s="24"/>
      <c r="D30" s="29"/>
      <c r="E30" s="30"/>
      <c r="F30" s="31"/>
      <c r="G30" s="28">
        <f t="shared" ref="G25:G43" si="1">H30+I30</f>
        <v>139.4</v>
      </c>
      <c r="H30" s="28">
        <v>139.4</v>
      </c>
      <c r="I30" s="56">
        <v>0</v>
      </c>
      <c r="J30" s="57"/>
      <c r="K30" s="58" t="s">
        <v>121</v>
      </c>
    </row>
    <row r="31" s="1" customFormat="1" ht="20" customHeight="1" spans="2:11">
      <c r="B31" s="23"/>
      <c r="C31" s="24"/>
      <c r="D31" s="29"/>
      <c r="E31" s="30"/>
      <c r="F31" s="31"/>
      <c r="G31" s="28">
        <f t="shared" si="1"/>
        <v>51.64</v>
      </c>
      <c r="H31" s="28">
        <v>0</v>
      </c>
      <c r="I31" s="56">
        <v>51.64</v>
      </c>
      <c r="J31" s="57"/>
      <c r="K31" s="58" t="s">
        <v>122</v>
      </c>
    </row>
    <row r="32" s="1" customFormat="1" ht="20" customHeight="1" spans="2:11">
      <c r="B32" s="23">
        <v>4</v>
      </c>
      <c r="C32" s="24"/>
      <c r="D32" s="29"/>
      <c r="E32" s="30"/>
      <c r="F32" s="31"/>
      <c r="G32" s="28">
        <f t="shared" si="1"/>
        <v>128.14</v>
      </c>
      <c r="H32" s="28">
        <v>128.14</v>
      </c>
      <c r="I32" s="56">
        <v>0</v>
      </c>
      <c r="J32" s="57"/>
      <c r="K32" s="58" t="s">
        <v>123</v>
      </c>
    </row>
    <row r="33" s="1" customFormat="1" ht="20" customHeight="1" spans="2:11">
      <c r="B33" s="23"/>
      <c r="C33" s="24"/>
      <c r="D33" s="29"/>
      <c r="E33" s="30"/>
      <c r="F33" s="31"/>
      <c r="G33" s="28">
        <f t="shared" si="1"/>
        <v>189.03</v>
      </c>
      <c r="H33" s="28">
        <v>189.03</v>
      </c>
      <c r="I33" s="56">
        <v>0</v>
      </c>
      <c r="J33" s="57"/>
      <c r="K33" s="58" t="s">
        <v>124</v>
      </c>
    </row>
    <row r="34" s="1" customFormat="1" ht="20" customHeight="1" spans="2:11">
      <c r="B34" s="23"/>
      <c r="C34" s="24"/>
      <c r="D34" s="29"/>
      <c r="E34" s="30"/>
      <c r="F34" s="31"/>
      <c r="G34" s="28">
        <f t="shared" si="1"/>
        <v>624.66</v>
      </c>
      <c r="H34" s="28">
        <v>624.66</v>
      </c>
      <c r="I34" s="56">
        <v>0</v>
      </c>
      <c r="J34" s="57"/>
      <c r="K34" s="58" t="s">
        <v>118</v>
      </c>
    </row>
    <row r="35" s="1" customFormat="1" ht="20" customHeight="1" spans="2:11">
      <c r="B35" s="23"/>
      <c r="C35" s="24"/>
      <c r="D35" s="29"/>
      <c r="E35" s="30"/>
      <c r="F35" s="31"/>
      <c r="G35" s="28">
        <f t="shared" si="1"/>
        <v>47.91</v>
      </c>
      <c r="H35" s="28">
        <v>47.91</v>
      </c>
      <c r="I35" s="68">
        <v>0</v>
      </c>
      <c r="J35" s="65"/>
      <c r="K35" s="58" t="s">
        <v>125</v>
      </c>
    </row>
    <row r="36" s="1" customFormat="1" ht="20" customHeight="1" spans="2:11">
      <c r="B36" s="23"/>
      <c r="C36" s="24"/>
      <c r="D36" s="29"/>
      <c r="E36" s="30"/>
      <c r="F36" s="31"/>
      <c r="G36" s="28">
        <f t="shared" si="1"/>
        <v>48.78</v>
      </c>
      <c r="H36" s="28">
        <v>48.78</v>
      </c>
      <c r="I36" s="68">
        <v>0</v>
      </c>
      <c r="J36" s="65"/>
      <c r="K36" s="58" t="s">
        <v>126</v>
      </c>
    </row>
    <row r="37" s="1" customFormat="1" ht="20" customHeight="1" spans="2:11">
      <c r="B37" s="23"/>
      <c r="C37" s="24"/>
      <c r="D37" s="29"/>
      <c r="E37" s="30"/>
      <c r="F37" s="31"/>
      <c r="G37" s="28">
        <f t="shared" si="1"/>
        <v>26</v>
      </c>
      <c r="H37" s="28">
        <v>0</v>
      </c>
      <c r="I37" s="56">
        <v>26</v>
      </c>
      <c r="J37" s="57"/>
      <c r="K37" s="58" t="s">
        <v>127</v>
      </c>
    </row>
    <row r="38" ht="20" customHeight="1" spans="2:11">
      <c r="B38" s="41">
        <v>5</v>
      </c>
      <c r="C38" s="42"/>
      <c r="D38" s="25" t="s">
        <v>65</v>
      </c>
      <c r="E38" s="43" t="s">
        <v>128</v>
      </c>
      <c r="F38" s="43"/>
      <c r="G38" s="28">
        <f t="shared" si="1"/>
        <v>125</v>
      </c>
      <c r="H38" s="44">
        <v>125</v>
      </c>
      <c r="I38" s="69">
        <v>0</v>
      </c>
      <c r="J38" s="70"/>
      <c r="K38" s="43" t="s">
        <v>129</v>
      </c>
    </row>
    <row r="39" ht="20" customHeight="1" spans="2:11">
      <c r="B39" s="41">
        <v>6</v>
      </c>
      <c r="C39" s="42"/>
      <c r="D39" s="29"/>
      <c r="E39" s="43" t="s">
        <v>130</v>
      </c>
      <c r="F39" s="43"/>
      <c r="G39" s="28">
        <f t="shared" si="1"/>
        <v>160</v>
      </c>
      <c r="H39" s="44">
        <v>0</v>
      </c>
      <c r="I39" s="69">
        <v>160</v>
      </c>
      <c r="J39" s="70"/>
      <c r="K39" s="43" t="s">
        <v>131</v>
      </c>
    </row>
    <row r="40" ht="20" customHeight="1" spans="2:11">
      <c r="B40" s="41"/>
      <c r="C40" s="42"/>
      <c r="D40" s="29"/>
      <c r="E40" s="43" t="s">
        <v>132</v>
      </c>
      <c r="F40" s="43"/>
      <c r="G40" s="28">
        <f t="shared" si="1"/>
        <v>39.2</v>
      </c>
      <c r="H40" s="44">
        <v>0</v>
      </c>
      <c r="I40" s="71">
        <v>39.2</v>
      </c>
      <c r="J40" s="72"/>
      <c r="K40" s="43" t="s">
        <v>133</v>
      </c>
    </row>
    <row r="41" ht="20" customHeight="1" spans="2:11">
      <c r="B41" s="41"/>
      <c r="C41" s="42"/>
      <c r="D41" s="29"/>
      <c r="E41" s="43" t="s">
        <v>132</v>
      </c>
      <c r="F41" s="43"/>
      <c r="G41" s="28">
        <f t="shared" si="1"/>
        <v>232</v>
      </c>
      <c r="H41" s="44">
        <v>0</v>
      </c>
      <c r="I41" s="71">
        <v>232</v>
      </c>
      <c r="J41" s="72"/>
      <c r="K41" s="43" t="s">
        <v>134</v>
      </c>
    </row>
    <row r="42" ht="20" customHeight="1" spans="2:11">
      <c r="B42" s="41"/>
      <c r="C42" s="42"/>
      <c r="D42" s="29"/>
      <c r="E42" s="43" t="s">
        <v>132</v>
      </c>
      <c r="F42" s="43"/>
      <c r="G42" s="28">
        <f t="shared" si="1"/>
        <v>13.5</v>
      </c>
      <c r="H42" s="44">
        <v>0</v>
      </c>
      <c r="I42" s="69">
        <v>13.5</v>
      </c>
      <c r="J42" s="70"/>
      <c r="K42" s="43" t="s">
        <v>135</v>
      </c>
    </row>
    <row r="43" ht="20" customHeight="1" spans="2:11">
      <c r="B43" s="41">
        <v>7</v>
      </c>
      <c r="C43" s="42"/>
      <c r="D43" s="45"/>
      <c r="E43" s="43" t="s">
        <v>136</v>
      </c>
      <c r="F43" s="43"/>
      <c r="G43" s="28">
        <f t="shared" si="1"/>
        <v>56.4</v>
      </c>
      <c r="H43" s="44">
        <v>0</v>
      </c>
      <c r="I43" s="69">
        <v>56.4</v>
      </c>
      <c r="J43" s="70"/>
      <c r="K43" s="43" t="s">
        <v>137</v>
      </c>
    </row>
    <row r="44" ht="20" customHeight="1" spans="2:11">
      <c r="B44" s="20" t="s">
        <v>67</v>
      </c>
      <c r="C44" s="46"/>
      <c r="D44" s="46"/>
      <c r="E44" s="46"/>
      <c r="F44" s="21"/>
      <c r="G44" s="47">
        <f>SUM(G11:G43)</f>
        <v>4994.34</v>
      </c>
      <c r="H44" s="47">
        <f>SUM(H11:H43)</f>
        <v>2111.8</v>
      </c>
      <c r="I44" s="73">
        <f>SUM(I11:I43)</f>
        <v>2882.54</v>
      </c>
      <c r="J44" s="74"/>
      <c r="K44" s="22"/>
    </row>
    <row r="45" ht="20" customHeight="1" spans="2:11">
      <c r="B45" s="17"/>
      <c r="C45" s="17"/>
      <c r="D45" s="17"/>
      <c r="E45" s="17"/>
      <c r="F45" s="17"/>
      <c r="G45" s="17"/>
      <c r="H45" s="17"/>
      <c r="I45" s="69"/>
      <c r="J45" s="70"/>
      <c r="K45" s="17"/>
    </row>
    <row r="46" ht="20" customHeight="1" spans="2:11">
      <c r="B46" s="22" t="s">
        <v>94</v>
      </c>
      <c r="C46" s="22"/>
      <c r="D46" s="22"/>
      <c r="E46" s="22"/>
      <c r="F46" s="22"/>
      <c r="G46" s="22" t="s">
        <v>138</v>
      </c>
      <c r="H46" s="22"/>
      <c r="I46" s="22"/>
      <c r="J46" s="22"/>
      <c r="K46" s="22" t="s">
        <v>139</v>
      </c>
    </row>
    <row r="47" ht="20" customHeight="1" spans="2:11">
      <c r="B47" s="48">
        <f>H44</f>
        <v>2111.8</v>
      </c>
      <c r="C47" s="48"/>
      <c r="D47" s="48"/>
      <c r="E47" s="48"/>
      <c r="F47" s="48"/>
      <c r="G47" s="48">
        <f>I44</f>
        <v>2882.54</v>
      </c>
      <c r="H47" s="48"/>
      <c r="I47" s="48"/>
      <c r="J47" s="48"/>
      <c r="K47" s="75">
        <f>SUM(B47:J47)</f>
        <v>4994.34</v>
      </c>
    </row>
    <row r="48" ht="20" customHeight="1" spans="2:11"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ht="20" customHeight="1" spans="2:11">
      <c r="B49" s="17" t="s">
        <v>140</v>
      </c>
      <c r="C49" s="17"/>
      <c r="D49" s="17"/>
      <c r="E49" s="17"/>
      <c r="F49" s="17" t="s">
        <v>74</v>
      </c>
      <c r="G49" s="17" t="s">
        <v>141</v>
      </c>
      <c r="H49" s="17"/>
      <c r="I49" s="17"/>
      <c r="J49" s="17" t="s">
        <v>76</v>
      </c>
      <c r="K49" s="17"/>
    </row>
  </sheetData>
  <mergeCells count="70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B24:C24"/>
    <mergeCell ref="E24:F24"/>
    <mergeCell ref="I24:J24"/>
    <mergeCell ref="I25:J25"/>
    <mergeCell ref="I26:J26"/>
    <mergeCell ref="I27:J27"/>
    <mergeCell ref="I28:J28"/>
    <mergeCell ref="I29:J29"/>
    <mergeCell ref="I30:J30"/>
    <mergeCell ref="I31:J31"/>
    <mergeCell ref="B32:C32"/>
    <mergeCell ref="I32:J32"/>
    <mergeCell ref="I33:J33"/>
    <mergeCell ref="I34:J34"/>
    <mergeCell ref="I35:J35"/>
    <mergeCell ref="I36:J36"/>
    <mergeCell ref="I37:J37"/>
    <mergeCell ref="B38:C38"/>
    <mergeCell ref="E38:F38"/>
    <mergeCell ref="I38:J38"/>
    <mergeCell ref="B39:C39"/>
    <mergeCell ref="E39:F39"/>
    <mergeCell ref="I39:J39"/>
    <mergeCell ref="E40:F40"/>
    <mergeCell ref="I40:J40"/>
    <mergeCell ref="E41:F41"/>
    <mergeCell ref="I41:J41"/>
    <mergeCell ref="E42:F42"/>
    <mergeCell ref="I42:J42"/>
    <mergeCell ref="B43:C43"/>
    <mergeCell ref="E43:F43"/>
    <mergeCell ref="I43:J43"/>
    <mergeCell ref="B44:F44"/>
    <mergeCell ref="I44:J44"/>
    <mergeCell ref="I45:J45"/>
    <mergeCell ref="B46:F46"/>
    <mergeCell ref="G46:J46"/>
    <mergeCell ref="B47:F47"/>
    <mergeCell ref="G47:J47"/>
    <mergeCell ref="D11:D37"/>
    <mergeCell ref="D38:D43"/>
    <mergeCell ref="E12:F23"/>
    <mergeCell ref="E25:F37"/>
  </mergeCells>
  <pageMargins left="0.699305555555556" right="0.699305555555556" top="0.75" bottom="0.75" header="0.3" footer="0.3"/>
  <pageSetup paperSize="9" scale="81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朝闻道 夕死 亦足</cp:lastModifiedBy>
  <dcterms:created xsi:type="dcterms:W3CDTF">2014-04-15T08:52:00Z</dcterms:created>
  <cp:lastPrinted>2023-02-06T10:42:00Z</cp:lastPrinted>
  <dcterms:modified xsi:type="dcterms:W3CDTF">2023-02-09T10:54:22Z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D7872590418B47FC91FA65D640F956A5</vt:lpwstr>
  </property>
</Properties>
</file>