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725A35A0-0C19-4FC7-9A3D-A7D78E438BE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3" l="1"/>
  <c r="H61" i="3"/>
  <c r="F64" i="3"/>
  <c r="H64" i="3" s="1"/>
  <c r="H63" i="3"/>
  <c r="H60" i="3" l="1"/>
  <c r="H59" i="3"/>
  <c r="H58" i="3"/>
  <c r="H62" i="3"/>
  <c r="H57" i="3"/>
  <c r="H56" i="3" l="1"/>
  <c r="H55" i="3"/>
  <c r="H49" i="3" l="1"/>
  <c r="H53" i="3"/>
  <c r="F54" i="3"/>
  <c r="H54" i="3" s="1"/>
  <c r="H52" i="3" l="1"/>
  <c r="H51" i="3"/>
  <c r="F65" i="3"/>
  <c r="H50" i="3"/>
  <c r="H48" i="3"/>
  <c r="H46" i="3"/>
  <c r="H47" i="3"/>
  <c r="H45" i="3"/>
  <c r="H65" i="3" l="1"/>
  <c r="H17" i="3"/>
  <c r="H42" i="3" l="1"/>
  <c r="G65" i="3"/>
  <c r="D65" i="3"/>
  <c r="C65" i="3"/>
  <c r="E45" i="3"/>
  <c r="E65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66" i="3"/>
  <c r="H24" i="3"/>
  <c r="H37" i="3"/>
  <c r="H13" i="3"/>
  <c r="F66" i="3"/>
  <c r="E71" i="3" s="1"/>
  <c r="G66" i="3"/>
  <c r="G71" i="3" s="1"/>
  <c r="H44" i="3"/>
  <c r="E66" i="3"/>
  <c r="A71" i="3" s="1"/>
  <c r="C66" i="3"/>
  <c r="H66" i="3" l="1"/>
  <c r="C71" i="3" s="1"/>
  <c r="I71" i="3" s="1"/>
</calcChain>
</file>

<file path=xl/sharedStrings.xml><?xml version="1.0" encoding="utf-8"?>
<sst xmlns="http://schemas.openxmlformats.org/spreadsheetml/2006/main" count="73" uniqueCount="73">
  <si>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</si>
  <si>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</si>
  <si>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</si>
  <si>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</si>
  <si>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</si>
  <si>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</si>
  <si>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</si>
  <si>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</si>
  <si>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</si>
  <si>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</si>
  <si>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</si>
  <si>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</si>
  <si>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</si>
  <si>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</si>
  <si>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</si>
  <si>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</si>
  <si>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</si>
  <si>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</si>
  <si>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</si>
  <si>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</si>
  <si>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</si>
  <si>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</si>
  <si>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</si>
  <si>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</si>
  <si>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</si>
  <si>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</si>
  <si>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</si>
  <si>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</si>
  <si>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</si>
  <si>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</si>
  <si>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</si>
  <si>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</si>
  <si>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</si>
  <si>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</si>
  <si>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</si>
  <si>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</si>
  <si>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</si>
  <si>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</si>
  <si>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</si>
  <si>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</si>
  <si>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</si>
  <si>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</si>
  <si>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</si>
  <si>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</si>
  <si>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</si>
  <si>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</si>
  <si>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</si>
  <si>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</si>
  <si>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</si>
  <si>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</si>
  <si>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</si>
  <si>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</si>
  <si>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茶叶罐打样费用</t>
    <phoneticPr fontId="9" type="noConversion"/>
  </si>
  <si>
    <t>茶叶罐二次打样</t>
    <phoneticPr fontId="9" type="noConversion"/>
  </si>
  <si>
    <t>茶叶罐三次打样</t>
    <phoneticPr fontId="9" type="noConversion"/>
  </si>
  <si>
    <t>茶叶罐1000个</t>
    <phoneticPr fontId="9" type="noConversion"/>
  </si>
  <si>
    <t>绳子logo打板费1</t>
    <phoneticPr fontId="9" type="noConversion"/>
  </si>
  <si>
    <t>茶叶样品费用1包</t>
    <phoneticPr fontId="9" type="noConversion"/>
  </si>
  <si>
    <t>毛毡包12个</t>
    <phoneticPr fontId="9" type="noConversion"/>
  </si>
  <si>
    <t>茶叶102包</t>
    <phoneticPr fontId="9" type="noConversion"/>
  </si>
  <si>
    <t>顺丰闪送</t>
    <phoneticPr fontId="9" type="noConversion"/>
  </si>
  <si>
    <t>印章30个图案</t>
    <phoneticPr fontId="9" type="noConversion"/>
  </si>
  <si>
    <t>绳子采买700根+74元运费</t>
    <phoneticPr fontId="9" type="noConversion"/>
  </si>
  <si>
    <t>客户物料邮寄</t>
    <phoneticPr fontId="9" type="noConversion"/>
  </si>
  <si>
    <t>客户茶叶+零食</t>
    <phoneticPr fontId="9" type="noConversion"/>
  </si>
  <si>
    <t>康辉会展工作人员住宿4间6晚</t>
    <phoneticPr fontId="9" type="noConversion"/>
  </si>
  <si>
    <t>康辉会展工作人员住宿3间2晚</t>
    <phoneticPr fontId="9" type="noConversion"/>
  </si>
  <si>
    <t>临时横幅、易拉宝制作</t>
    <phoneticPr fontId="9" type="noConversion"/>
  </si>
  <si>
    <t>邮票</t>
    <phoneticPr fontId="9" type="noConversion"/>
  </si>
  <si>
    <t>会务组喜茶</t>
    <phoneticPr fontId="9" type="noConversion"/>
  </si>
  <si>
    <t>团号：	HMJB-250113-WFY460</t>
    <phoneticPr fontId="9" type="noConversion"/>
  </si>
  <si>
    <t>客户餐费</t>
    <phoneticPr fontId="9" type="noConversion"/>
  </si>
  <si>
    <t>果汁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</si>
</sst>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73"/>
  <sheetViews>
    <sheetView tabSelected="1" topLeftCell="D1" workbookViewId="0">
      <selection activeCell="I57" sqref="I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10.730468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1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</row>
    <row r="4" spans="1:11" ht="21" customHeight="1" x14ac:dyDescent="0.3">
      <c r="H4" s="49" t="s">
        <v>70</v>
      </c>
      <c r="I4" s="49"/>
      <c r="J4" s="49" t="s">
        <v>51</v>
      </c>
    </row>
    <row r="5" spans="1:11" ht="21" customHeight="1" x14ac:dyDescent="0.3">
      <c r="H5" s="50"/>
      <c r="I5" s="50"/>
      <c r="J5" s="50"/>
    </row>
    <row r="6" spans="1:11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1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1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1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1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1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1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1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1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1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1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0</v>
      </c>
      <c r="G45" s="6">
        <v>76</v>
      </c>
      <c r="H45" s="6">
        <f t="shared" ref="H45:H48" si="19">F45+G45</f>
        <v>76</v>
      </c>
      <c r="I45" s="18" t="s">
        <v>52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0</v>
      </c>
      <c r="G46" s="6">
        <v>67</v>
      </c>
      <c r="H46" s="6">
        <f t="shared" si="19"/>
        <v>67</v>
      </c>
      <c r="I46" s="18" t="s">
        <v>53</v>
      </c>
      <c r="J46" s="47"/>
    </row>
    <row r="47" spans="1:10" ht="21" customHeight="1" x14ac:dyDescent="0.3">
      <c r="A47" s="38"/>
      <c r="B47" s="29"/>
      <c r="C47" s="40"/>
      <c r="D47" s="35"/>
      <c r="E47" s="40"/>
      <c r="F47" s="6">
        <v>0</v>
      </c>
      <c r="G47" s="6">
        <v>55</v>
      </c>
      <c r="H47" s="6">
        <f t="shared" si="19"/>
        <v>55</v>
      </c>
      <c r="I47" s="18" t="s">
        <v>54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>
        <v>9997</v>
      </c>
      <c r="G48" s="6">
        <v>0</v>
      </c>
      <c r="H48" s="6">
        <f t="shared" si="19"/>
        <v>9997</v>
      </c>
      <c r="I48" s="18" t="s">
        <v>55</v>
      </c>
      <c r="J48" s="47"/>
    </row>
    <row r="49" spans="1:10" ht="21" customHeight="1" x14ac:dyDescent="0.3">
      <c r="A49" s="38"/>
      <c r="B49" s="29"/>
      <c r="C49" s="40"/>
      <c r="D49" s="35"/>
      <c r="E49" s="40"/>
      <c r="F49" s="6">
        <v>198</v>
      </c>
      <c r="G49" s="6">
        <v>0</v>
      </c>
      <c r="H49" s="6">
        <f t="shared" ref="H49" si="20">F49+G49</f>
        <v>198</v>
      </c>
      <c r="I49" s="19" t="s">
        <v>58</v>
      </c>
      <c r="J49" s="47"/>
    </row>
    <row r="50" spans="1:10" ht="21" customHeight="1" x14ac:dyDescent="0.3">
      <c r="A50" s="38"/>
      <c r="B50" s="29"/>
      <c r="C50" s="40"/>
      <c r="D50" s="35"/>
      <c r="E50" s="40"/>
      <c r="F50" s="6">
        <v>39.799999999999997</v>
      </c>
      <c r="G50" s="6">
        <v>0</v>
      </c>
      <c r="H50" s="6">
        <f t="shared" ref="H50:H55" si="21">F50+G50</f>
        <v>39.799999999999997</v>
      </c>
      <c r="I50" s="18" t="s">
        <v>57</v>
      </c>
      <c r="J50" s="47"/>
    </row>
    <row r="51" spans="1:10" ht="21" customHeight="1" x14ac:dyDescent="0.3">
      <c r="A51" s="38"/>
      <c r="B51" s="29"/>
      <c r="C51" s="40"/>
      <c r="D51" s="35"/>
      <c r="E51" s="40"/>
      <c r="F51" s="6">
        <v>3461.62</v>
      </c>
      <c r="G51" s="6">
        <v>0</v>
      </c>
      <c r="H51" s="6">
        <f t="shared" si="21"/>
        <v>3461.62</v>
      </c>
      <c r="I51" s="18" t="s">
        <v>59</v>
      </c>
      <c r="J51" s="47"/>
    </row>
    <row r="52" spans="1:10" ht="21" customHeight="1" x14ac:dyDescent="0.3">
      <c r="A52" s="38"/>
      <c r="B52" s="29"/>
      <c r="C52" s="40"/>
      <c r="D52" s="35"/>
      <c r="E52" s="40"/>
      <c r="F52" s="6">
        <v>0</v>
      </c>
      <c r="G52" s="6">
        <v>180</v>
      </c>
      <c r="H52" s="6">
        <f t="shared" si="21"/>
        <v>180</v>
      </c>
      <c r="I52" s="18" t="s">
        <v>56</v>
      </c>
      <c r="J52" s="47"/>
    </row>
    <row r="53" spans="1:10" ht="21" customHeight="1" x14ac:dyDescent="0.3">
      <c r="A53" s="38"/>
      <c r="B53" s="29"/>
      <c r="C53" s="40"/>
      <c r="D53" s="35"/>
      <c r="E53" s="40"/>
      <c r="F53" s="6">
        <v>0</v>
      </c>
      <c r="G53" s="6">
        <v>3014</v>
      </c>
      <c r="H53" s="6">
        <f t="shared" si="21"/>
        <v>3014</v>
      </c>
      <c r="I53" s="19" t="s">
        <v>62</v>
      </c>
      <c r="J53" s="47"/>
    </row>
    <row r="54" spans="1:10" ht="21" customHeight="1" x14ac:dyDescent="0.3">
      <c r="A54" s="38"/>
      <c r="B54" s="29"/>
      <c r="C54" s="40"/>
      <c r="D54" s="35"/>
      <c r="E54" s="40"/>
      <c r="F54" s="6">
        <f>25.88+37.8</f>
        <v>63.679999999999993</v>
      </c>
      <c r="G54" s="6">
        <v>0</v>
      </c>
      <c r="H54" s="6">
        <f t="shared" si="21"/>
        <v>63.679999999999993</v>
      </c>
      <c r="I54" s="19" t="s">
        <v>60</v>
      </c>
      <c r="J54" s="47"/>
    </row>
    <row r="55" spans="1:10" ht="21" customHeight="1" x14ac:dyDescent="0.3">
      <c r="A55" s="38"/>
      <c r="B55" s="29"/>
      <c r="C55" s="40"/>
      <c r="D55" s="35"/>
      <c r="E55" s="40"/>
      <c r="F55" s="6">
        <v>313.5</v>
      </c>
      <c r="G55" s="6">
        <v>0</v>
      </c>
      <c r="H55" s="6">
        <f t="shared" si="21"/>
        <v>313.5</v>
      </c>
      <c r="I55" s="19" t="s">
        <v>63</v>
      </c>
      <c r="J55" s="47"/>
    </row>
    <row r="56" spans="1:10" ht="21" customHeight="1" x14ac:dyDescent="0.3">
      <c r="A56" s="38"/>
      <c r="B56" s="29"/>
      <c r="C56" s="40"/>
      <c r="D56" s="35"/>
      <c r="E56" s="40"/>
      <c r="F56" s="6">
        <v>2400</v>
      </c>
      <c r="G56" s="6">
        <v>0</v>
      </c>
      <c r="H56" s="6">
        <f t="shared" ref="H56:H64" si="22">F56+G56</f>
        <v>2400</v>
      </c>
      <c r="I56" s="19" t="s">
        <v>61</v>
      </c>
      <c r="J56" s="47"/>
    </row>
    <row r="57" spans="1:10" ht="21" customHeight="1" x14ac:dyDescent="0.3">
      <c r="A57" s="38"/>
      <c r="B57" s="29"/>
      <c r="C57" s="40"/>
      <c r="D57" s="35"/>
      <c r="E57" s="40"/>
      <c r="F57" s="6">
        <v>382.29</v>
      </c>
      <c r="G57" s="6">
        <v>0</v>
      </c>
      <c r="H57" s="6">
        <f t="shared" si="22"/>
        <v>382.29</v>
      </c>
      <c r="I57" s="19" t="s">
        <v>64</v>
      </c>
      <c r="J57" s="47"/>
    </row>
    <row r="58" spans="1:10" ht="21" customHeight="1" x14ac:dyDescent="0.3">
      <c r="A58" s="38"/>
      <c r="B58" s="29"/>
      <c r="C58" s="40"/>
      <c r="D58" s="35"/>
      <c r="E58" s="40"/>
      <c r="F58" s="6">
        <v>0</v>
      </c>
      <c r="G58" s="6">
        <v>1000</v>
      </c>
      <c r="H58" s="6">
        <f t="shared" si="22"/>
        <v>1000</v>
      </c>
      <c r="I58" s="19" t="s">
        <v>67</v>
      </c>
      <c r="J58" s="47"/>
    </row>
    <row r="59" spans="1:10" ht="21" customHeight="1" x14ac:dyDescent="0.3">
      <c r="A59" s="38"/>
      <c r="B59" s="29"/>
      <c r="C59" s="40"/>
      <c r="D59" s="35"/>
      <c r="E59" s="40"/>
      <c r="F59" s="6">
        <v>9.6</v>
      </c>
      <c r="G59" s="6">
        <v>0</v>
      </c>
      <c r="H59" s="6">
        <f t="shared" si="22"/>
        <v>9.6</v>
      </c>
      <c r="I59" s="19" t="s">
        <v>68</v>
      </c>
      <c r="J59" s="47"/>
    </row>
    <row r="60" spans="1:10" ht="21" customHeight="1" x14ac:dyDescent="0.3">
      <c r="A60" s="38"/>
      <c r="B60" s="29"/>
      <c r="C60" s="40"/>
      <c r="D60" s="35"/>
      <c r="E60" s="40"/>
      <c r="F60" s="6">
        <f>300.3+83+40+49</f>
        <v>472.3</v>
      </c>
      <c r="G60" s="6">
        <v>0</v>
      </c>
      <c r="H60" s="6">
        <f t="shared" ref="H60:H61" si="23">F60+G60</f>
        <v>472.3</v>
      </c>
      <c r="I60" s="19" t="s">
        <v>69</v>
      </c>
      <c r="J60" s="47"/>
    </row>
    <row r="61" spans="1:10" ht="21" customHeight="1" x14ac:dyDescent="0.3">
      <c r="A61" s="38"/>
      <c r="B61" s="29"/>
      <c r="C61" s="40"/>
      <c r="D61" s="35"/>
      <c r="E61" s="40"/>
      <c r="F61" s="6">
        <v>52.1</v>
      </c>
      <c r="G61" s="6">
        <v>0</v>
      </c>
      <c r="H61" s="6">
        <f t="shared" si="23"/>
        <v>52.1</v>
      </c>
      <c r="I61" s="19" t="s">
        <v>72</v>
      </c>
      <c r="J61" s="47"/>
    </row>
    <row r="62" spans="1:10" ht="21" customHeight="1" x14ac:dyDescent="0.3">
      <c r="A62" s="38"/>
      <c r="B62" s="29"/>
      <c r="C62" s="40"/>
      <c r="D62" s="35"/>
      <c r="E62" s="40"/>
      <c r="F62" s="6">
        <v>12000</v>
      </c>
      <c r="G62" s="6">
        <v>0</v>
      </c>
      <c r="H62" s="6">
        <f t="shared" si="22"/>
        <v>12000</v>
      </c>
      <c r="I62" s="19" t="s">
        <v>65</v>
      </c>
      <c r="J62" s="47"/>
    </row>
    <row r="63" spans="1:10" ht="21" customHeight="1" x14ac:dyDescent="0.3">
      <c r="A63" s="38"/>
      <c r="B63" s="29"/>
      <c r="C63" s="40"/>
      <c r="D63" s="35"/>
      <c r="E63" s="40"/>
      <c r="F63" s="6">
        <v>2761</v>
      </c>
      <c r="G63" s="6">
        <v>0</v>
      </c>
      <c r="H63" s="6">
        <f t="shared" si="22"/>
        <v>2761</v>
      </c>
      <c r="I63" s="19" t="s">
        <v>66</v>
      </c>
      <c r="J63" s="47"/>
    </row>
    <row r="64" spans="1:10" ht="21" customHeight="1" x14ac:dyDescent="0.3">
      <c r="A64" s="38"/>
      <c r="B64" s="29"/>
      <c r="C64" s="40"/>
      <c r="D64" s="35"/>
      <c r="E64" s="40"/>
      <c r="F64" s="6">
        <f>217+147+252+195</f>
        <v>811</v>
      </c>
      <c r="G64" s="6">
        <v>0</v>
      </c>
      <c r="H64" s="6">
        <f t="shared" si="22"/>
        <v>811</v>
      </c>
      <c r="I64" s="19" t="s">
        <v>71</v>
      </c>
      <c r="J64" s="47"/>
    </row>
    <row r="65" spans="1:10" s="1" customFormat="1" ht="21" customHeight="1" x14ac:dyDescent="0.3">
      <c r="A65" s="7"/>
      <c r="B65" s="8" t="s">
        <v>40</v>
      </c>
      <c r="C65" s="21">
        <f>SUM(C45)</f>
        <v>0</v>
      </c>
      <c r="D65" s="21">
        <f>SUM(D45)</f>
        <v>1</v>
      </c>
      <c r="E65" s="21">
        <f>SUM(E45)</f>
        <v>0</v>
      </c>
      <c r="F65" s="9">
        <f>SUM(F45:F64)</f>
        <v>32961.89</v>
      </c>
      <c r="G65" s="9">
        <f>SUM(G45:G64)</f>
        <v>4392</v>
      </c>
      <c r="H65" s="9">
        <f>SUM(H45:H64)</f>
        <v>37353.89</v>
      </c>
      <c r="I65" s="14"/>
      <c r="J65" s="48"/>
    </row>
    <row r="66" spans="1:10" ht="21" customHeight="1" x14ac:dyDescent="0.3">
      <c r="A66" s="7"/>
      <c r="B66" s="8" t="s">
        <v>41</v>
      </c>
      <c r="C66" s="21">
        <f t="shared" ref="C66:H66" si="24">SUM(C65,C44,C40,C37,C32,C27,C24,C21,C16,C13)</f>
        <v>0</v>
      </c>
      <c r="D66" s="21">
        <f t="shared" si="24"/>
        <v>9</v>
      </c>
      <c r="E66" s="21">
        <f t="shared" si="24"/>
        <v>0</v>
      </c>
      <c r="F66" s="9">
        <f t="shared" si="24"/>
        <v>32961.89</v>
      </c>
      <c r="G66" s="9">
        <f t="shared" si="24"/>
        <v>4392</v>
      </c>
      <c r="H66" s="9">
        <f t="shared" si="24"/>
        <v>37353.89</v>
      </c>
      <c r="I66" s="14"/>
      <c r="J66" s="15"/>
    </row>
    <row r="70" spans="1:10" ht="21" customHeight="1" x14ac:dyDescent="0.3">
      <c r="A70" s="26" t="s">
        <v>42</v>
      </c>
      <c r="B70" s="27"/>
      <c r="C70" s="28" t="s">
        <v>43</v>
      </c>
      <c r="D70" s="28"/>
      <c r="E70" s="28" t="s">
        <v>44</v>
      </c>
      <c r="F70" s="28"/>
      <c r="G70" s="28" t="s">
        <v>45</v>
      </c>
      <c r="H70" s="28"/>
      <c r="I70" s="16" t="s">
        <v>46</v>
      </c>
    </row>
    <row r="71" spans="1:10" ht="21" customHeight="1" x14ac:dyDescent="0.3">
      <c r="A71" s="32">
        <f>E66</f>
        <v>0</v>
      </c>
      <c r="B71" s="33"/>
      <c r="C71" s="33">
        <f>H66</f>
        <v>37353.89</v>
      </c>
      <c r="D71" s="33"/>
      <c r="E71" s="33">
        <f>F66</f>
        <v>32961.89</v>
      </c>
      <c r="F71" s="33"/>
      <c r="G71" s="33">
        <f>G66</f>
        <v>4392</v>
      </c>
      <c r="H71" s="33"/>
      <c r="I71" s="17">
        <f>A71-C71</f>
        <v>-37353.89</v>
      </c>
    </row>
    <row r="73" spans="1:10" ht="21" customHeight="1" x14ac:dyDescent="0.3">
      <c r="A73" s="10" t="s">
        <v>47</v>
      </c>
      <c r="B73" s="1"/>
      <c r="C73" s="11" t="s">
        <v>48</v>
      </c>
      <c r="D73" s="10"/>
      <c r="E73" s="10" t="s">
        <v>49</v>
      </c>
      <c r="F73" s="10"/>
      <c r="G73" s="10" t="s">
        <v>50</v>
      </c>
      <c r="H73" s="10"/>
      <c r="I73" s="1"/>
    </row>
  </sheetData>
  <mergeCells count="76">
    <mergeCell ref="J41:J44"/>
    <mergeCell ref="J45:J65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64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64"/>
    <mergeCell ref="D8:D12"/>
    <mergeCell ref="D14:D15"/>
    <mergeCell ref="D17:D20"/>
    <mergeCell ref="D22:D23"/>
    <mergeCell ref="D25:D26"/>
    <mergeCell ref="B45:B6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4"/>
    <mergeCell ref="A71:B71"/>
    <mergeCell ref="C71:D71"/>
    <mergeCell ref="E71:F71"/>
    <mergeCell ref="G71:H7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4"/>
    <mergeCell ref="B6:B7"/>
    <mergeCell ref="C2:H2"/>
    <mergeCell ref="C6:E6"/>
    <mergeCell ref="F6:I6"/>
    <mergeCell ref="A70:B70"/>
    <mergeCell ref="C70:D70"/>
    <mergeCell ref="E70:F70"/>
    <mergeCell ref="G70:H70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4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2025-02-20T05:50:37Z</cp:lastPrinted>
  <dcterms:created xsi:type="dcterms:W3CDTF">2014-04-15T08:52:00Z</dcterms:created>
  <dcterms:modified xsi:type="dcterms:W3CDTF">2025-02-24T04:08:42Z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