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康辉\操作中\7月-360KA\报价\结算报价\"/>
    </mc:Choice>
  </mc:AlternateContent>
  <xr:revisionPtr revIDLastSave="0" documentId="10_ncr:100000_{26A2196E-4EF6-47D6-8072-1A1DA81FD0BB}" xr6:coauthVersionLast="31" xr6:coauthVersionMax="31" xr10:uidLastSave="{00000000-0000-0000-0000-000000000000}"/>
  <bookViews>
    <workbookView xWindow="0" yWindow="0" windowWidth="19200" windowHeight="6920" xr2:uid="{7AF5BCD9-8AC5-4793-A43C-239617DA6BDF}"/>
  </bookViews>
  <sheets>
    <sheet name="Sheet1" sheetId="1" r:id="rId1"/>
    <sheet name="Sheet2" sheetId="2" r:id="rId2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1" i="1" l="1"/>
  <c r="O104" i="1" l="1"/>
  <c r="O91" i="1"/>
  <c r="O118" i="1" l="1"/>
  <c r="O110" i="1"/>
  <c r="O85" i="1"/>
  <c r="O82" i="1"/>
  <c r="O67" i="1"/>
  <c r="O74" i="1"/>
  <c r="O66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22" i="1"/>
  <c r="O19" i="1"/>
  <c r="O20" i="1"/>
  <c r="O18" i="1"/>
  <c r="O11" i="1"/>
  <c r="O12" i="1"/>
  <c r="O13" i="1"/>
  <c r="O14" i="1"/>
  <c r="O15" i="1"/>
  <c r="O16" i="1"/>
  <c r="O10" i="1"/>
  <c r="O17" i="1"/>
  <c r="O101" i="1"/>
  <c r="O102" i="1"/>
  <c r="D9" i="2"/>
  <c r="C9" i="2"/>
  <c r="O117" i="1" l="1"/>
  <c r="I117" i="1"/>
  <c r="O116" i="1"/>
  <c r="I116" i="1"/>
  <c r="I118" i="1" s="1"/>
  <c r="O115" i="1"/>
  <c r="I115" i="1"/>
  <c r="O109" i="1"/>
  <c r="O108" i="1"/>
  <c r="I108" i="1"/>
  <c r="O107" i="1"/>
  <c r="I107" i="1"/>
  <c r="I110" i="1" s="1"/>
  <c r="O106" i="1"/>
  <c r="I106" i="1"/>
  <c r="O105" i="1"/>
  <c r="I105" i="1"/>
  <c r="O103" i="1"/>
  <c r="I103" i="1"/>
  <c r="O100" i="1"/>
  <c r="I100" i="1"/>
  <c r="O99" i="1"/>
  <c r="O98" i="1"/>
  <c r="I98" i="1"/>
  <c r="O97" i="1"/>
  <c r="O96" i="1"/>
  <c r="O95" i="1"/>
  <c r="I95" i="1"/>
  <c r="O94" i="1"/>
  <c r="I94" i="1"/>
  <c r="O93" i="1"/>
  <c r="I93" i="1"/>
  <c r="O92" i="1"/>
  <c r="I92" i="1"/>
  <c r="O90" i="1"/>
  <c r="O89" i="1"/>
  <c r="I89" i="1"/>
  <c r="O88" i="1"/>
  <c r="O87" i="1"/>
  <c r="I87" i="1"/>
  <c r="O86" i="1"/>
  <c r="I86" i="1"/>
  <c r="I104" i="1" s="1"/>
  <c r="O84" i="1"/>
  <c r="O83" i="1"/>
  <c r="I83" i="1"/>
  <c r="I85" i="1" s="1"/>
  <c r="O81" i="1"/>
  <c r="O80" i="1"/>
  <c r="O79" i="1"/>
  <c r="O78" i="1"/>
  <c r="O77" i="1"/>
  <c r="I77" i="1"/>
  <c r="O76" i="1"/>
  <c r="I76" i="1"/>
  <c r="O75" i="1"/>
  <c r="I75" i="1"/>
  <c r="I82" i="1" s="1"/>
  <c r="O73" i="1"/>
  <c r="I73" i="1"/>
  <c r="O72" i="1"/>
  <c r="I72" i="1"/>
  <c r="O71" i="1"/>
  <c r="I71" i="1"/>
  <c r="O70" i="1"/>
  <c r="I70" i="1"/>
  <c r="O69" i="1"/>
  <c r="I69" i="1"/>
  <c r="O68" i="1"/>
  <c r="I68" i="1"/>
  <c r="I67" i="1"/>
  <c r="I74" i="1" s="1"/>
  <c r="I64" i="1"/>
  <c r="I63" i="1"/>
  <c r="I61" i="1"/>
  <c r="I60" i="1"/>
  <c r="I59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66" i="1" s="1"/>
  <c r="I21" i="1"/>
  <c r="I20" i="1"/>
  <c r="I18" i="1"/>
  <c r="I16" i="1"/>
  <c r="I15" i="1"/>
  <c r="I14" i="1"/>
  <c r="I13" i="1"/>
  <c r="I12" i="1"/>
  <c r="I11" i="1"/>
  <c r="I10" i="1"/>
  <c r="I17" i="1" s="1"/>
  <c r="O111" i="1" l="1"/>
  <c r="I111" i="1"/>
  <c r="O112" i="1" l="1"/>
  <c r="O113" i="1" s="1"/>
  <c r="O114" i="1" s="1"/>
  <c r="O119" i="1" s="1"/>
  <c r="I113" i="1"/>
  <c r="I114" i="1" s="1"/>
  <c r="I119" i="1" s="1"/>
  <c r="I112" i="1"/>
</calcChain>
</file>

<file path=xl/sharedStrings.xml><?xml version="1.0" encoding="utf-8"?>
<sst xmlns="http://schemas.openxmlformats.org/spreadsheetml/2006/main" count="549" uniqueCount="209">
  <si>
    <t>2018年360KA合作伙伴菁英汇活动费用预算</t>
  </si>
  <si>
    <t>供应商名称</t>
  </si>
  <si>
    <t>康辉集团北京国际会议展览有限公司</t>
  </si>
  <si>
    <t>项目名称:</t>
  </si>
  <si>
    <t>2018年360KA合作伙伴菁英汇</t>
  </si>
  <si>
    <t>时间:</t>
  </si>
  <si>
    <t>地点:</t>
  </si>
  <si>
    <t>北京东升汇俱乐部</t>
  </si>
  <si>
    <t>人数:</t>
  </si>
  <si>
    <t>200人</t>
  </si>
  <si>
    <t>预算报价</t>
  </si>
  <si>
    <t>结算报价</t>
  </si>
  <si>
    <t>报价项目</t>
  </si>
  <si>
    <t>报价规格</t>
  </si>
  <si>
    <t>数量</t>
  </si>
  <si>
    <t>价格</t>
  </si>
  <si>
    <t>备注</t>
  </si>
  <si>
    <t>NO.</t>
  </si>
  <si>
    <t>单位</t>
  </si>
  <si>
    <t>单价</t>
  </si>
  <si>
    <t>小计</t>
  </si>
  <si>
    <t>用餐</t>
  </si>
  <si>
    <t>茶歇</t>
  </si>
  <si>
    <t>外采（保底100）（含2工作人员+器具+运输）</t>
  </si>
  <si>
    <t>项目</t>
  </si>
  <si>
    <t>餐</t>
  </si>
  <si>
    <t>120人份*60¥，含3服务员*200¥，含追加果盘7*50¥。车辆服务费600，果汁扎壶15元*25，餐具：256元</t>
  </si>
  <si>
    <t>晚宴</t>
  </si>
  <si>
    <t>晚宴桌餐（保底160）+素菜</t>
  </si>
  <si>
    <t>人</t>
  </si>
  <si>
    <t>酒水</t>
  </si>
  <si>
    <t>红酒</t>
  </si>
  <si>
    <t>瓶</t>
  </si>
  <si>
    <t>啤酒（青岛啤酒-330ml*24罐）</t>
  </si>
  <si>
    <t>箱</t>
  </si>
  <si>
    <t>项</t>
  </si>
  <si>
    <t>9箱，含运费</t>
  </si>
  <si>
    <t>饮料</t>
  </si>
  <si>
    <t>可乐/雪碧（2L）</t>
  </si>
  <si>
    <t>可乐5箱/雪碧5箱，含运费</t>
  </si>
  <si>
    <t>汇源果汁（1L）</t>
  </si>
  <si>
    <t>盒</t>
  </si>
  <si>
    <t>5盒*6箱，含运费</t>
  </si>
  <si>
    <t>现场费（待定）</t>
  </si>
  <si>
    <t>场</t>
  </si>
  <si>
    <t>用餐费用合计</t>
  </si>
  <si>
    <t>会场费用</t>
  </si>
  <si>
    <t>场地租金</t>
  </si>
  <si>
    <t>东升汇-东昇厅</t>
  </si>
  <si>
    <t>次</t>
  </si>
  <si>
    <t>场租费</t>
  </si>
  <si>
    <t>搭建超时2小时</t>
  </si>
  <si>
    <t>签到区域</t>
  </si>
  <si>
    <t>未收取</t>
  </si>
  <si>
    <t>会场费用合计</t>
  </si>
  <si>
    <t>搭建费用</t>
  </si>
  <si>
    <t>大屏设备</t>
  </si>
  <si>
    <t>P3LED弧形屏 12M*2.5M</t>
  </si>
  <si>
    <t>平米</t>
  </si>
  <si>
    <t>切换器</t>
  </si>
  <si>
    <t>台</t>
  </si>
  <si>
    <t>监视器</t>
  </si>
  <si>
    <t>签到LED屏幕 4M*2.5M</t>
  </si>
  <si>
    <t>签到处切换器</t>
  </si>
  <si>
    <t>签到+抽奖软件（含修改及增加LOGO）</t>
  </si>
  <si>
    <t>IPAD租赁+Apple Pencil</t>
  </si>
  <si>
    <t>个</t>
  </si>
  <si>
    <t>天</t>
  </si>
  <si>
    <t>笔记本电脑 IBM T430</t>
  </si>
  <si>
    <t>专业翻页器 PERFECT CUE  D'SAN PC-433SYS</t>
  </si>
  <si>
    <t>液晶显示屏</t>
  </si>
  <si>
    <t>搭建布置</t>
  </si>
  <si>
    <t>刀旗3M（东门6个，会场4个）</t>
  </si>
  <si>
    <t>地贴6M*3.5M</t>
  </si>
  <si>
    <t>舞台踏步</t>
  </si>
  <si>
    <t>延米</t>
  </si>
  <si>
    <t>舞台斜坡</t>
  </si>
  <si>
    <t>舞台斜坡+立体LOGO字</t>
  </si>
  <si>
    <t>舞台（14M*4.5M*0.4M）</t>
  </si>
  <si>
    <t>地毯-烟灰色</t>
  </si>
  <si>
    <t>找平板及围边</t>
  </si>
  <si>
    <t>灯光设备</t>
  </si>
  <si>
    <t>TRUSS架(灯柱3M每根）</t>
  </si>
  <si>
    <t>米</t>
  </si>
  <si>
    <t>TERBLY  OVAL  48D  Light  LED变色灯</t>
  </si>
  <si>
    <t>JOLLY X-15R-Beam 光束电脑灯</t>
  </si>
  <si>
    <t>Moving lights,1500w Spot-Performance 图案电脑灯（切片）</t>
  </si>
  <si>
    <t>LOGO灯片</t>
  </si>
  <si>
    <t>数字调光台</t>
  </si>
  <si>
    <t>Power  Distributor  Cabinet  配电箱(三相，32 A)</t>
  </si>
  <si>
    <t>音响设备</t>
  </si>
  <si>
    <t>音箱（主扩）双15限</t>
  </si>
  <si>
    <t>音箱（低音）双18限</t>
  </si>
  <si>
    <t>音箱（主扩2）双10限</t>
  </si>
  <si>
    <t>音箱（反听）</t>
  </si>
  <si>
    <t>音箱（中置）双10限</t>
  </si>
  <si>
    <t>数字调音台</t>
  </si>
  <si>
    <t>无线手持话筒 Sennheiser G3</t>
  </si>
  <si>
    <t>无线头戴 Sennheiser 300</t>
  </si>
  <si>
    <t>线材 Cables &amp; Accessories</t>
  </si>
  <si>
    <t>套</t>
  </si>
  <si>
    <t>PRDUCTION INTERCOM MS-200 MASTER STATION 有线对讲主机</t>
  </si>
  <si>
    <t>PRDUCTION INTERCOM RECEIVER 有线</t>
  </si>
  <si>
    <t>人工费用</t>
  </si>
  <si>
    <t>灯光师</t>
  </si>
  <si>
    <t>音响师</t>
  </si>
  <si>
    <t>搭建人工</t>
  </si>
  <si>
    <t>控台人员</t>
  </si>
  <si>
    <t>运输费用</t>
  </si>
  <si>
    <t>音响运输-来回</t>
  </si>
  <si>
    <t>辆</t>
  </si>
  <si>
    <t>趟</t>
  </si>
  <si>
    <t>搭建运输-来回</t>
  </si>
  <si>
    <t>大屏运输-来回</t>
  </si>
  <si>
    <t>场地搭建费用合计</t>
  </si>
  <si>
    <t>物料制作</t>
  </si>
  <si>
    <t>易拉宝</t>
  </si>
  <si>
    <t>易拉宝指示牌（外场指引6个，会场指引1个，洗手间指引2个及会议日程1个）</t>
  </si>
  <si>
    <t>桌立牌/卡</t>
  </si>
  <si>
    <t>20个（300g珠光纸）</t>
  </si>
  <si>
    <t>人名卡</t>
  </si>
  <si>
    <t>人名卡（主桌-人名卡）</t>
  </si>
  <si>
    <t>麦标套</t>
  </si>
  <si>
    <t>主持人手卡</t>
  </si>
  <si>
    <t>串词+游戏手卡</t>
  </si>
  <si>
    <t>张</t>
  </si>
  <si>
    <t>桌花</t>
  </si>
  <si>
    <t>20个场内桌花+2个签到桌花</t>
  </si>
  <si>
    <t>主桌花5*200元，签到桌花2+普通桌花16*160元</t>
  </si>
  <si>
    <t>胸卡</t>
  </si>
  <si>
    <t>LED胸卡(厂家200个起做)</t>
  </si>
  <si>
    <t>物料制作费用合计</t>
  </si>
  <si>
    <t>礼品</t>
  </si>
  <si>
    <t>伴手礼</t>
  </si>
  <si>
    <t>伴手礼-贴纸</t>
  </si>
  <si>
    <t>360推广LOGO贴</t>
  </si>
  <si>
    <t>抽奖礼品-特等奖</t>
  </si>
  <si>
    <t>大疆（DJI）无人机 晓Spark</t>
  </si>
  <si>
    <t>礼品费用合计</t>
  </si>
  <si>
    <t>交通</t>
  </si>
  <si>
    <t>公司-会场</t>
  </si>
  <si>
    <t>50座大巴-往返</t>
  </si>
  <si>
    <t>交通费合计</t>
  </si>
  <si>
    <t>人员费用</t>
  </si>
  <si>
    <t>摄影师</t>
  </si>
  <si>
    <t>8小时</t>
  </si>
  <si>
    <t>图片直播设备</t>
  </si>
  <si>
    <t>返投摄像</t>
  </si>
  <si>
    <t>团</t>
  </si>
  <si>
    <t>视频及图片移动硬盘</t>
  </si>
  <si>
    <t>视频采集摄像</t>
  </si>
  <si>
    <t>表演人员-舞蹈</t>
  </si>
  <si>
    <t>人屏互动-灯光空竹</t>
  </si>
  <si>
    <t>表演人员-乐队</t>
  </si>
  <si>
    <t xml:space="preserve">巨星乐队-5人   </t>
  </si>
  <si>
    <t>礼仪人员</t>
  </si>
  <si>
    <t>26日上午彩排+会议+晚宴</t>
  </si>
  <si>
    <t>化妆师1人</t>
  </si>
  <si>
    <t>兼职礼仪演员用餐</t>
  </si>
  <si>
    <t>内部节目表演</t>
  </si>
  <si>
    <t>内部人员道具（头套407.02+服装358）</t>
  </si>
  <si>
    <t>主持人服装</t>
  </si>
  <si>
    <t>导播人员</t>
  </si>
  <si>
    <t>兼职人员</t>
  </si>
  <si>
    <t>分装物料&amp;园区停车指引</t>
  </si>
  <si>
    <t>人员费用合计</t>
  </si>
  <si>
    <t>其他</t>
  </si>
  <si>
    <t>开场视频修改</t>
  </si>
  <si>
    <t>嘉宾视频剪辑</t>
  </si>
  <si>
    <t>动态KV</t>
  </si>
  <si>
    <t>启动仪式视频</t>
  </si>
  <si>
    <t>隔壁泰山视频</t>
  </si>
  <si>
    <t>其他合计</t>
  </si>
  <si>
    <t>净价合计</t>
  </si>
  <si>
    <t>服务费10%收取</t>
  </si>
  <si>
    <t>    增值税发票税点（6%收取）</t>
  </si>
  <si>
    <t>以上总计结算金额</t>
  </si>
  <si>
    <t>内部礼品采购</t>
  </si>
  <si>
    <t>抽奖礼品-一等奖</t>
  </si>
  <si>
    <t>360扫地机器人</t>
  </si>
  <si>
    <t>抽奖礼品-二等奖</t>
  </si>
  <si>
    <t>360N7手机全网通4+32GB</t>
  </si>
  <si>
    <t>抽奖礼品-三等奖</t>
  </si>
  <si>
    <t>360行车记录仪G300P（无线测速电子狗一体 含16G存储卡）</t>
  </si>
  <si>
    <t>礼品结算金额</t>
  </si>
  <si>
    <t>最终结算金额</t>
  </si>
  <si>
    <t>康辉人员差旅费用：交通</t>
    <phoneticPr fontId="3" type="noConversion"/>
  </si>
  <si>
    <t>康辉人员差旅费用：餐费</t>
    <phoneticPr fontId="3" type="noConversion"/>
  </si>
  <si>
    <t>增加-普洱298/主桌零点蜜汁东坡肉138蒜蓉养生菜68/酒杯破损50元*10个
360员工麦当劳用餐1084</t>
    <phoneticPr fontId="3" type="noConversion"/>
  </si>
  <si>
    <t>序号</t>
    <phoneticPr fontId="3" type="noConversion"/>
  </si>
  <si>
    <t>人员</t>
    <phoneticPr fontId="3" type="noConversion"/>
  </si>
  <si>
    <t>王凤雨</t>
    <phoneticPr fontId="3" type="noConversion"/>
  </si>
  <si>
    <t>车费用</t>
    <phoneticPr fontId="3" type="noConversion"/>
  </si>
  <si>
    <t>餐费用</t>
    <phoneticPr fontId="3" type="noConversion"/>
  </si>
  <si>
    <t>马洁</t>
    <phoneticPr fontId="3" type="noConversion"/>
  </si>
  <si>
    <t>杨苗苗</t>
    <phoneticPr fontId="3" type="noConversion"/>
  </si>
  <si>
    <t>高亚琳</t>
    <phoneticPr fontId="3" type="noConversion"/>
  </si>
  <si>
    <t>胡雨涵</t>
    <phoneticPr fontId="3" type="noConversion"/>
  </si>
  <si>
    <t>360邮寄物料</t>
    <phoneticPr fontId="3" type="noConversion"/>
  </si>
  <si>
    <t>康辉-东升汇 运输物料</t>
    <phoneticPr fontId="3" type="noConversion"/>
  </si>
  <si>
    <t>东升汇-康辉 运输物料</t>
    <phoneticPr fontId="3" type="noConversion"/>
  </si>
  <si>
    <t>康辉-360 运输物料</t>
    <phoneticPr fontId="3" type="noConversion"/>
  </si>
  <si>
    <t>1</t>
    <phoneticPr fontId="3" type="noConversion"/>
  </si>
  <si>
    <t>2</t>
  </si>
  <si>
    <t>3</t>
  </si>
  <si>
    <t>4</t>
  </si>
  <si>
    <t>5</t>
  </si>
  <si>
    <t>合计</t>
    <phoneticPr fontId="3" type="noConversion"/>
  </si>
  <si>
    <t>备用翻页器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</si>
</sst>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¥&quot;* #,##0.00_ ;_ &quot;¥&quot;* \-#,##0.00_ ;_ &quot;¥&quot;* &quot;-&quot;??_ ;_ @_ "/>
  </numFmts>
  <fonts count="11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b/>
      <sz val="14"/>
      <color theme="1"/>
      <name val="微软雅黑"/>
      <family val="2"/>
      <charset val="134"/>
    </font>
    <font>
      <sz val="9"/>
      <name val="等线"/>
      <family val="2"/>
      <charset val="134"/>
      <scheme val="minor"/>
    </font>
    <font>
      <b/>
      <sz val="9"/>
      <color theme="1"/>
      <name val="微软雅黑"/>
      <family val="2"/>
      <charset val="134"/>
    </font>
    <font>
      <sz val="10"/>
      <color theme="1"/>
      <name val="Times New Roman"/>
      <family val="1"/>
    </font>
    <font>
      <sz val="9"/>
      <color theme="1"/>
      <name val="微软雅黑"/>
      <family val="2"/>
      <charset val="134"/>
    </font>
    <font>
      <b/>
      <sz val="9"/>
      <color rgb="FF000000"/>
      <name val="微软雅黑"/>
      <family val="2"/>
      <charset val="134"/>
    </font>
    <font>
      <sz val="9"/>
      <name val="微软雅黑"/>
      <family val="2"/>
      <charset val="134"/>
    </font>
    <font>
      <sz val="12"/>
      <color theme="1"/>
      <name val="宋体"/>
      <family val="3"/>
      <charset val="134"/>
    </font>
    <font>
      <sz val="9"/>
      <color rgb="FF000000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44" fontId="1" fillId="0" borderId="0" applyFont="0" applyFill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0" fillId="0" borderId="0" xfId="0" applyAlignment="1"/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44" fontId="5" fillId="0" borderId="0" xfId="1" applyFont="1" applyBorder="1" applyAlignment="1" applyProtection="1">
      <alignment vertical="center"/>
      <protection locked="0"/>
    </xf>
    <xf numFmtId="0" fontId="5" fillId="0" borderId="0" xfId="0" applyFont="1" applyBorder="1" applyAlignment="1">
      <alignment horizontal="center" vertical="center"/>
    </xf>
    <xf numFmtId="44" fontId="5" fillId="0" borderId="0" xfId="1" applyFont="1" applyBorder="1" applyAlignment="1">
      <alignment vertical="center"/>
    </xf>
    <xf numFmtId="0" fontId="0" fillId="0" borderId="1" xfId="0" applyBorder="1" applyAlignment="1"/>
    <xf numFmtId="0" fontId="4" fillId="0" borderId="2" xfId="0" applyFont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4" fontId="4" fillId="2" borderId="1" xfId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horizontal="center" vertical="center"/>
    </xf>
    <xf numFmtId="44" fontId="4" fillId="3" borderId="1" xfId="1" applyFont="1" applyFill="1" applyBorder="1" applyAlignment="1">
      <alignment horizontal="center" vertical="center"/>
    </xf>
    <xf numFmtId="44" fontId="4" fillId="3" borderId="5" xfId="1" applyFont="1" applyFill="1" applyBorder="1" applyAlignment="1">
      <alignment horizontal="center" vertical="center"/>
    </xf>
    <xf numFmtId="0" fontId="6" fillId="4" borderId="1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44" fontId="6" fillId="4" borderId="1" xfId="1" applyFont="1" applyFill="1" applyBorder="1" applyAlignment="1" applyProtection="1">
      <alignment horizontal="left" vertical="center"/>
      <protection locked="0"/>
    </xf>
    <xf numFmtId="0" fontId="6" fillId="4" borderId="1" xfId="0" applyFont="1" applyFill="1" applyBorder="1" applyAlignment="1">
      <alignment horizontal="center" vertical="center"/>
    </xf>
    <xf numFmtId="44" fontId="6" fillId="4" borderId="1" xfId="1" applyFont="1" applyFill="1" applyBorder="1" applyAlignment="1">
      <alignment horizontal="left" vertical="center"/>
    </xf>
    <xf numFmtId="44" fontId="6" fillId="4" borderId="5" xfId="1" applyFont="1" applyFill="1" applyBorder="1" applyAlignment="1">
      <alignment horizontal="left" vertical="center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44" fontId="6" fillId="0" borderId="1" xfId="1" applyFont="1" applyFill="1" applyBorder="1" applyAlignment="1" applyProtection="1">
      <alignment horizontal="left" vertical="center"/>
      <protection locked="0"/>
    </xf>
    <xf numFmtId="0" fontId="6" fillId="0" borderId="1" xfId="0" applyFont="1" applyFill="1" applyBorder="1" applyAlignment="1">
      <alignment horizontal="center" vertical="center"/>
    </xf>
    <xf numFmtId="44" fontId="6" fillId="0" borderId="1" xfId="1" applyFont="1" applyFill="1" applyBorder="1" applyAlignment="1">
      <alignment horizontal="left" vertical="center"/>
    </xf>
    <xf numFmtId="44" fontId="6" fillId="0" borderId="5" xfId="1" applyFont="1" applyFill="1" applyBorder="1" applyAlignment="1">
      <alignment horizontal="left" vertical="center"/>
    </xf>
    <xf numFmtId="0" fontId="6" fillId="0" borderId="1" xfId="0" applyFont="1" applyFill="1" applyBorder="1" applyAlignment="1" applyProtection="1">
      <alignment horizontal="left" vertical="center"/>
      <protection locked="0"/>
    </xf>
    <xf numFmtId="0" fontId="4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 applyProtection="1">
      <alignment horizontal="left" vertical="center" wrapText="1"/>
      <protection locked="0"/>
    </xf>
    <xf numFmtId="44" fontId="4" fillId="2" borderId="1" xfId="1" applyFont="1" applyFill="1" applyBorder="1" applyAlignment="1" applyProtection="1">
      <alignment horizontal="left" vertical="center"/>
      <protection locked="0"/>
    </xf>
    <xf numFmtId="44" fontId="4" fillId="3" borderId="5" xfId="1" applyFont="1" applyFill="1" applyBorder="1" applyAlignment="1">
      <alignment horizontal="left" vertical="center"/>
    </xf>
    <xf numFmtId="0" fontId="0" fillId="3" borderId="1" xfId="0" applyFill="1" applyBorder="1" applyAlignment="1"/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44" fontId="6" fillId="0" borderId="1" xfId="1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>
      <alignment horizontal="center" vertical="center"/>
    </xf>
    <xf numFmtId="44" fontId="6" fillId="0" borderId="1" xfId="1" applyFont="1" applyBorder="1" applyAlignment="1">
      <alignment horizontal="left" vertical="center"/>
    </xf>
    <xf numFmtId="0" fontId="6" fillId="4" borderId="7" xfId="0" applyFont="1" applyFill="1" applyBorder="1" applyAlignment="1" applyProtection="1">
      <alignment horizontal="left" vertical="center"/>
      <protection locked="0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44" fontId="8" fillId="0" borderId="1" xfId="1" applyFont="1" applyFill="1" applyBorder="1" applyAlignment="1" applyProtection="1">
      <alignment horizontal="left" vertical="center"/>
      <protection locked="0"/>
    </xf>
    <xf numFmtId="0" fontId="8" fillId="0" borderId="1" xfId="0" applyFont="1" applyFill="1" applyBorder="1" applyAlignment="1">
      <alignment horizontal="center" vertical="center"/>
    </xf>
    <xf numFmtId="44" fontId="8" fillId="0" borderId="1" xfId="1" applyFont="1" applyFill="1" applyBorder="1" applyAlignment="1">
      <alignment horizontal="left" vertical="center"/>
    </xf>
    <xf numFmtId="44" fontId="8" fillId="0" borderId="5" xfId="1" applyFont="1" applyFill="1" applyBorder="1" applyAlignment="1">
      <alignment horizontal="left" vertical="center"/>
    </xf>
    <xf numFmtId="0" fontId="7" fillId="4" borderId="7" xfId="0" applyFont="1" applyFill="1" applyBorder="1" applyAlignment="1" applyProtection="1">
      <alignment horizontal="center" vertical="center"/>
      <protection locked="0"/>
    </xf>
    <xf numFmtId="0" fontId="6" fillId="4" borderId="8" xfId="0" applyFont="1" applyFill="1" applyBorder="1" applyAlignment="1" applyProtection="1">
      <alignment horizontal="left" vertical="center"/>
      <protection locked="0"/>
    </xf>
    <xf numFmtId="0" fontId="6" fillId="0" borderId="8" xfId="0" applyFont="1" applyFill="1" applyBorder="1" applyAlignment="1" applyProtection="1">
      <alignment horizontal="left" vertical="center"/>
      <protection locked="0"/>
    </xf>
    <xf numFmtId="0" fontId="6" fillId="0" borderId="8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44" fontId="6" fillId="0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 wrapText="1"/>
    </xf>
    <xf numFmtId="44" fontId="6" fillId="0" borderId="1" xfId="1" applyFont="1" applyFill="1" applyBorder="1" applyAlignment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6" fillId="4" borderId="8" xfId="0" applyFont="1" applyFill="1" applyBorder="1" applyAlignment="1" applyProtection="1">
      <alignment vertical="center"/>
      <protection locked="0"/>
    </xf>
    <xf numFmtId="0" fontId="6" fillId="4" borderId="9" xfId="0" applyFont="1" applyFill="1" applyBorder="1" applyAlignment="1" applyProtection="1">
      <alignment vertical="center" wrapText="1"/>
      <protection locked="0"/>
    </xf>
    <xf numFmtId="0" fontId="6" fillId="4" borderId="9" xfId="0" applyFont="1" applyFill="1" applyBorder="1" applyAlignment="1" applyProtection="1">
      <alignment horizontal="left" vertical="center" wrapText="1"/>
      <protection locked="0"/>
    </xf>
    <xf numFmtId="44" fontId="10" fillId="0" borderId="1" xfId="1" applyFont="1" applyBorder="1" applyAlignment="1" applyProtection="1">
      <alignment horizontal="left" vertical="center"/>
      <protection locked="0"/>
    </xf>
    <xf numFmtId="44" fontId="10" fillId="0" borderId="1" xfId="1" applyFont="1" applyBorder="1" applyAlignment="1">
      <alignment horizontal="left" vertical="center"/>
    </xf>
    <xf numFmtId="44" fontId="6" fillId="0" borderId="5" xfId="1" applyFont="1" applyBorder="1" applyAlignment="1">
      <alignment horizontal="left" vertical="center"/>
    </xf>
    <xf numFmtId="44" fontId="10" fillId="0" borderId="8" xfId="1" applyFont="1" applyBorder="1" applyAlignment="1">
      <alignment horizontal="left" vertical="center"/>
    </xf>
    <xf numFmtId="44" fontId="6" fillId="0" borderId="5" xfId="1" applyFont="1" applyFill="1" applyBorder="1" applyAlignment="1" applyProtection="1">
      <alignment horizontal="left" vertical="center"/>
      <protection locked="0"/>
    </xf>
    <xf numFmtId="0" fontId="8" fillId="0" borderId="1" xfId="0" applyFont="1" applyFill="1" applyBorder="1" applyAlignment="1" applyProtection="1">
      <alignment horizontal="left" vertical="center"/>
      <protection locked="0"/>
    </xf>
    <xf numFmtId="44" fontId="10" fillId="0" borderId="1" xfId="1" applyFont="1" applyFill="1" applyBorder="1" applyAlignment="1" applyProtection="1">
      <alignment horizontal="left" vertical="center"/>
      <protection locked="0"/>
    </xf>
    <xf numFmtId="44" fontId="10" fillId="0" borderId="1" xfId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9" xfId="0" applyFont="1" applyFill="1" applyBorder="1" applyAlignment="1" applyProtection="1">
      <alignment horizontal="left" vertical="center"/>
      <protection locked="0"/>
    </xf>
    <xf numFmtId="44" fontId="4" fillId="5" borderId="1" xfId="1" applyFont="1" applyFill="1" applyBorder="1" applyAlignment="1" applyProtection="1">
      <alignment horizontal="left" vertical="center"/>
      <protection locked="0"/>
    </xf>
    <xf numFmtId="44" fontId="4" fillId="5" borderId="5" xfId="1" applyFont="1" applyFill="1" applyBorder="1" applyAlignment="1">
      <alignment horizontal="left" vertical="center"/>
    </xf>
    <xf numFmtId="0" fontId="0" fillId="0" borderId="0" xfId="0" applyAlignment="1" applyProtection="1">
      <protection locked="0"/>
    </xf>
    <xf numFmtId="0" fontId="0" fillId="0" borderId="0" xfId="0" applyAlignment="1" applyProtection="1">
      <alignment horizontal="center"/>
      <protection locked="0"/>
    </xf>
    <xf numFmtId="44" fontId="0" fillId="0" borderId="0" xfId="1" applyFont="1" applyAlignment="1" applyProtection="1">
      <protection locked="0"/>
    </xf>
    <xf numFmtId="0" fontId="0" fillId="0" borderId="0" xfId="0" applyAlignment="1">
      <alignment horizontal="center"/>
    </xf>
    <xf numFmtId="44" fontId="0" fillId="0" borderId="0" xfId="1" applyFont="1" applyAlignment="1"/>
    <xf numFmtId="0" fontId="0" fillId="0" borderId="0" xfId="0" applyAlignment="1">
      <alignment horizontal="right" vertical="center"/>
    </xf>
    <xf numFmtId="0" fontId="0" fillId="0" borderId="0" xfId="0" quotePrefix="1" applyAlignment="1">
      <alignment horizontal="right" vertical="center"/>
    </xf>
    <xf numFmtId="0" fontId="4" fillId="5" borderId="5" xfId="0" applyFont="1" applyFill="1" applyBorder="1" applyAlignment="1" applyProtection="1">
      <alignment horizontal="center" vertical="center" wrapText="1"/>
      <protection locked="0"/>
    </xf>
    <xf numFmtId="0" fontId="4" fillId="5" borderId="9" xfId="0" applyFont="1" applyFill="1" applyBorder="1" applyAlignment="1" applyProtection="1">
      <alignment horizontal="center" vertical="center" wrapText="1"/>
      <protection locked="0"/>
    </xf>
    <xf numFmtId="0" fontId="4" fillId="5" borderId="8" xfId="0" applyFont="1" applyFill="1" applyBorder="1" applyAlignment="1" applyProtection="1">
      <alignment horizontal="center" vertical="center" wrapText="1"/>
      <protection locked="0"/>
    </xf>
    <xf numFmtId="0" fontId="4" fillId="5" borderId="9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0" fontId="4" fillId="4" borderId="7" xfId="0" applyFont="1" applyFill="1" applyBorder="1" applyAlignment="1" applyProtection="1">
      <alignment horizontal="center" vertical="center" wrapText="1"/>
      <protection locked="0"/>
    </xf>
    <xf numFmtId="0" fontId="4" fillId="4" borderId="3" xfId="0" applyFont="1" applyFill="1" applyBorder="1" applyAlignment="1" applyProtection="1">
      <alignment horizontal="center" vertical="center" wrapText="1"/>
      <protection locked="0"/>
    </xf>
    <xf numFmtId="0" fontId="4" fillId="4" borderId="10" xfId="0" applyFont="1" applyFill="1" applyBorder="1" applyAlignment="1" applyProtection="1">
      <alignment horizontal="center" vertical="center"/>
      <protection locked="0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0" fontId="7" fillId="4" borderId="7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/>
      <protection locked="0"/>
    </xf>
    <xf numFmtId="0" fontId="7" fillId="4" borderId="7" xfId="0" applyFont="1" applyFill="1" applyBorder="1" applyAlignment="1" applyProtection="1">
      <alignment horizontal="center" vertical="center"/>
      <protection locked="0"/>
    </xf>
    <xf numFmtId="0" fontId="6" fillId="4" borderId="6" xfId="0" applyFont="1" applyFill="1" applyBorder="1" applyAlignment="1" applyProtection="1">
      <alignment horizontal="left" vertical="center"/>
      <protection locked="0"/>
    </xf>
    <xf numFmtId="0" fontId="6" fillId="4" borderId="7" xfId="0" applyFont="1" applyFill="1" applyBorder="1" applyAlignment="1" applyProtection="1">
      <alignment horizontal="left" vertical="center"/>
      <protection locked="0"/>
    </xf>
    <xf numFmtId="0" fontId="6" fillId="4" borderId="3" xfId="0" applyFont="1" applyFill="1" applyBorder="1" applyAlignment="1" applyProtection="1">
      <alignment horizontal="left" vertical="center"/>
      <protection locked="0"/>
    </xf>
    <xf numFmtId="0" fontId="6" fillId="4" borderId="1" xfId="0" applyFont="1" applyFill="1" applyBorder="1" applyAlignment="1" applyProtection="1">
      <alignment horizontal="left" vertical="center"/>
      <protection locked="0"/>
    </xf>
    <xf numFmtId="0" fontId="6" fillId="0" borderId="6" xfId="0" applyFont="1" applyFill="1" applyBorder="1" applyAlignment="1" applyProtection="1">
      <alignment horizontal="left" vertical="center"/>
      <protection locked="0"/>
    </xf>
    <xf numFmtId="0" fontId="6" fillId="0" borderId="3" xfId="0" applyFont="1" applyFill="1" applyBorder="1" applyAlignment="1" applyProtection="1">
      <alignment horizontal="left" vertical="center"/>
      <protection locked="0"/>
    </xf>
    <xf numFmtId="0" fontId="6" fillId="0" borderId="7" xfId="0" applyFont="1" applyFill="1" applyBorder="1" applyAlignment="1" applyProtection="1">
      <alignment horizontal="left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44" fontId="4" fillId="2" borderId="3" xfId="1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>
      <alignment horizontal="center" vertical="center"/>
    </xf>
    <xf numFmtId="44" fontId="4" fillId="3" borderId="3" xfId="1" applyFont="1" applyFill="1" applyBorder="1" applyAlignment="1">
      <alignment horizontal="center" vertical="center"/>
    </xf>
    <xf numFmtId="44" fontId="4" fillId="3" borderId="4" xfId="1" applyFont="1" applyFill="1" applyBorder="1" applyAlignment="1">
      <alignment horizontal="center" vertical="center"/>
    </xf>
    <xf numFmtId="31" fontId="4" fillId="0" borderId="0" xfId="0" applyNumberFormat="1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44" fontId="4" fillId="3" borderId="1" xfId="1" applyFont="1" applyFill="1" applyBorder="1" applyAlignment="1">
      <alignment horizontal="center" vertical="center"/>
    </xf>
  </cellXfs>
  <cellStyles count="2">
    <cellStyle name="常规" xfId="0" builtinId="0"/>
    <cellStyle name="货币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34366-3735-4B65-B71B-916AC928757D}">
  <dimension ref="A1:P119"/>
  <sheetViews>
    <sheetView tabSelected="1" topLeftCell="B94" workbookViewId="0">
      <selection activeCell="O92" sqref="O92"/>
    </sheetView>
  </sheetViews>
  <sheetFormatPr defaultColWidth="8.25" defaultRowHeight="14" x14ac:dyDescent="0.3"/>
  <cols>
    <col min="1" max="1" width="8.25" style="71"/>
    <col min="2" max="2" width="15.9140625" style="71" customWidth="1"/>
    <col min="3" max="3" width="46.9140625" style="71" customWidth="1"/>
    <col min="4" max="7" width="7" style="72" customWidth="1"/>
    <col min="8" max="8" width="10.9140625" style="73" bestFit="1" customWidth="1"/>
    <col min="9" max="9" width="13.58203125" style="73" customWidth="1"/>
    <col min="10" max="13" width="7" style="74" customWidth="1"/>
    <col min="14" max="14" width="14.1640625" style="75" customWidth="1"/>
    <col min="15" max="15" width="14" style="75" customWidth="1"/>
    <col min="16" max="16" width="50.4140625" style="1" customWidth="1"/>
    <col min="17" max="16384" width="8.25" style="1"/>
  </cols>
  <sheetData>
    <row r="1" spans="1:16" ht="12.75" customHeight="1" x14ac:dyDescent="0.3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2"/>
      <c r="K1" s="122"/>
      <c r="L1" s="122"/>
      <c r="M1" s="122"/>
      <c r="N1" s="122"/>
      <c r="O1" s="122"/>
    </row>
    <row r="2" spans="1:16" ht="12.75" customHeight="1" x14ac:dyDescent="0.3">
      <c r="A2" s="2" t="s">
        <v>1</v>
      </c>
      <c r="B2" s="119" t="s">
        <v>2</v>
      </c>
      <c r="C2" s="119"/>
      <c r="D2" s="119"/>
      <c r="E2" s="119"/>
      <c r="F2" s="119"/>
      <c r="G2" s="119"/>
      <c r="H2" s="119"/>
      <c r="I2" s="119"/>
      <c r="J2" s="120"/>
      <c r="K2" s="120"/>
      <c r="L2" s="120"/>
      <c r="M2" s="120"/>
      <c r="N2" s="120"/>
      <c r="O2" s="120"/>
    </row>
    <row r="3" spans="1:16" ht="12.75" customHeight="1" x14ac:dyDescent="0.3">
      <c r="A3" s="2" t="s">
        <v>3</v>
      </c>
      <c r="B3" s="123" t="s">
        <v>4</v>
      </c>
      <c r="C3" s="123"/>
      <c r="D3" s="3"/>
      <c r="E3" s="3"/>
      <c r="F3" s="3"/>
      <c r="G3" s="3"/>
      <c r="H3" s="4"/>
      <c r="I3" s="4"/>
      <c r="J3" s="5"/>
      <c r="K3" s="5"/>
      <c r="L3" s="5"/>
      <c r="M3" s="5"/>
      <c r="N3" s="6"/>
      <c r="O3" s="6"/>
    </row>
    <row r="4" spans="1:16" ht="12.75" customHeight="1" x14ac:dyDescent="0.3">
      <c r="A4" s="2" t="s">
        <v>5</v>
      </c>
      <c r="B4" s="118">
        <v>43307</v>
      </c>
      <c r="C4" s="119"/>
      <c r="D4" s="119"/>
      <c r="E4" s="119"/>
      <c r="F4" s="119"/>
      <c r="G4" s="119"/>
      <c r="H4" s="119"/>
      <c r="I4" s="119"/>
      <c r="J4" s="120"/>
      <c r="K4" s="120"/>
      <c r="L4" s="120"/>
      <c r="M4" s="120"/>
      <c r="N4" s="120"/>
      <c r="O4" s="120"/>
      <c r="P4" s="7"/>
    </row>
    <row r="5" spans="1:16" ht="12.75" customHeight="1" x14ac:dyDescent="0.3">
      <c r="A5" s="2" t="s">
        <v>6</v>
      </c>
      <c r="B5" s="119" t="s">
        <v>7</v>
      </c>
      <c r="C5" s="119"/>
      <c r="D5" s="119"/>
      <c r="E5" s="119"/>
      <c r="F5" s="119"/>
      <c r="G5" s="119"/>
      <c r="H5" s="119"/>
      <c r="I5" s="119"/>
      <c r="J5" s="120"/>
      <c r="K5" s="120"/>
      <c r="L5" s="120"/>
      <c r="M5" s="120"/>
      <c r="N5" s="120"/>
      <c r="O5" s="120"/>
    </row>
    <row r="6" spans="1:16" ht="12.75" customHeight="1" x14ac:dyDescent="0.3">
      <c r="A6" s="8" t="s">
        <v>8</v>
      </c>
      <c r="B6" s="124" t="s">
        <v>9</v>
      </c>
      <c r="C6" s="124"/>
      <c r="D6" s="124"/>
      <c r="E6" s="124"/>
      <c r="F6" s="124"/>
      <c r="G6" s="124"/>
      <c r="H6" s="124"/>
      <c r="I6" s="124"/>
      <c r="J6" s="120"/>
      <c r="K6" s="120"/>
      <c r="L6" s="120"/>
      <c r="M6" s="120"/>
      <c r="N6" s="120"/>
      <c r="O6" s="120"/>
    </row>
    <row r="7" spans="1:16" ht="12.75" customHeight="1" x14ac:dyDescent="0.3">
      <c r="A7" s="97" t="s">
        <v>10</v>
      </c>
      <c r="B7" s="97"/>
      <c r="C7" s="97"/>
      <c r="D7" s="97"/>
      <c r="E7" s="97"/>
      <c r="F7" s="97"/>
      <c r="G7" s="97"/>
      <c r="H7" s="97"/>
      <c r="I7" s="97"/>
      <c r="J7" s="98" t="s">
        <v>11</v>
      </c>
      <c r="K7" s="98"/>
      <c r="L7" s="98"/>
      <c r="M7" s="98"/>
      <c r="N7" s="98"/>
      <c r="O7" s="98"/>
      <c r="P7" s="98"/>
    </row>
    <row r="8" spans="1:16" x14ac:dyDescent="0.3">
      <c r="A8" s="111" t="s">
        <v>12</v>
      </c>
      <c r="B8" s="111"/>
      <c r="C8" s="112" t="s">
        <v>13</v>
      </c>
      <c r="D8" s="111" t="s">
        <v>14</v>
      </c>
      <c r="E8" s="111"/>
      <c r="F8" s="111"/>
      <c r="G8" s="111"/>
      <c r="H8" s="114" t="s">
        <v>15</v>
      </c>
      <c r="I8" s="114"/>
      <c r="J8" s="115" t="s">
        <v>14</v>
      </c>
      <c r="K8" s="115"/>
      <c r="L8" s="115"/>
      <c r="M8" s="115"/>
      <c r="N8" s="116" t="s">
        <v>15</v>
      </c>
      <c r="O8" s="117"/>
      <c r="P8" s="116" t="s">
        <v>16</v>
      </c>
    </row>
    <row r="9" spans="1:16" x14ac:dyDescent="0.3">
      <c r="A9" s="97"/>
      <c r="B9" s="97"/>
      <c r="C9" s="113"/>
      <c r="D9" s="9" t="s">
        <v>17</v>
      </c>
      <c r="E9" s="9" t="s">
        <v>18</v>
      </c>
      <c r="F9" s="9" t="s">
        <v>17</v>
      </c>
      <c r="G9" s="9" t="s">
        <v>18</v>
      </c>
      <c r="H9" s="10" t="s">
        <v>19</v>
      </c>
      <c r="I9" s="10" t="s">
        <v>20</v>
      </c>
      <c r="J9" s="11" t="s">
        <v>17</v>
      </c>
      <c r="K9" s="11" t="s">
        <v>18</v>
      </c>
      <c r="L9" s="11" t="s">
        <v>17</v>
      </c>
      <c r="M9" s="11" t="s">
        <v>18</v>
      </c>
      <c r="N9" s="12" t="s">
        <v>19</v>
      </c>
      <c r="O9" s="13" t="s">
        <v>20</v>
      </c>
      <c r="P9" s="125"/>
    </row>
    <row r="10" spans="1:16" ht="26" x14ac:dyDescent="0.3">
      <c r="A10" s="84" t="s">
        <v>21</v>
      </c>
      <c r="B10" s="14" t="s">
        <v>22</v>
      </c>
      <c r="C10" s="15" t="s">
        <v>23</v>
      </c>
      <c r="D10" s="16">
        <v>1</v>
      </c>
      <c r="E10" s="16" t="s">
        <v>24</v>
      </c>
      <c r="F10" s="16">
        <v>1</v>
      </c>
      <c r="G10" s="16" t="s">
        <v>25</v>
      </c>
      <c r="H10" s="17">
        <v>7200</v>
      </c>
      <c r="I10" s="17">
        <f t="shared" ref="I10:I16" si="0">D10*F10*H10</f>
        <v>7200</v>
      </c>
      <c r="J10" s="18">
        <v>1</v>
      </c>
      <c r="K10" s="18" t="s">
        <v>24</v>
      </c>
      <c r="L10" s="18">
        <v>1</v>
      </c>
      <c r="M10" s="18" t="s">
        <v>25</v>
      </c>
      <c r="N10" s="19">
        <v>9381</v>
      </c>
      <c r="O10" s="20">
        <f>J10*L10*N10</f>
        <v>9381</v>
      </c>
      <c r="P10" s="21" t="s">
        <v>26</v>
      </c>
    </row>
    <row r="11" spans="1:16" x14ac:dyDescent="0.3">
      <c r="A11" s="85"/>
      <c r="B11" s="14" t="s">
        <v>27</v>
      </c>
      <c r="C11" s="14" t="s">
        <v>28</v>
      </c>
      <c r="D11" s="16">
        <v>200</v>
      </c>
      <c r="E11" s="16" t="s">
        <v>29</v>
      </c>
      <c r="F11" s="16">
        <v>1</v>
      </c>
      <c r="G11" s="16" t="s">
        <v>25</v>
      </c>
      <c r="H11" s="17">
        <v>400</v>
      </c>
      <c r="I11" s="17">
        <f t="shared" si="0"/>
        <v>80000</v>
      </c>
      <c r="J11" s="18">
        <v>200</v>
      </c>
      <c r="K11" s="18" t="s">
        <v>29</v>
      </c>
      <c r="L11" s="18">
        <v>1</v>
      </c>
      <c r="M11" s="18" t="s">
        <v>25</v>
      </c>
      <c r="N11" s="19">
        <v>400</v>
      </c>
      <c r="O11" s="20">
        <f t="shared" ref="O11:O16" si="1">J11*L11*N11</f>
        <v>80000</v>
      </c>
      <c r="P11" s="7"/>
    </row>
    <row r="12" spans="1:16" ht="14" customHeight="1" x14ac:dyDescent="0.3">
      <c r="A12" s="85"/>
      <c r="B12" s="108" t="s">
        <v>30</v>
      </c>
      <c r="C12" s="21" t="s">
        <v>31</v>
      </c>
      <c r="D12" s="22">
        <v>84</v>
      </c>
      <c r="E12" s="22" t="s">
        <v>32</v>
      </c>
      <c r="F12" s="22">
        <v>1</v>
      </c>
      <c r="G12" s="22" t="s">
        <v>25</v>
      </c>
      <c r="H12" s="23">
        <v>128</v>
      </c>
      <c r="I12" s="23">
        <f t="shared" si="0"/>
        <v>10752</v>
      </c>
      <c r="J12" s="24">
        <v>84</v>
      </c>
      <c r="K12" s="24" t="s">
        <v>32</v>
      </c>
      <c r="L12" s="24">
        <v>1</v>
      </c>
      <c r="M12" s="24" t="s">
        <v>25</v>
      </c>
      <c r="N12" s="25">
        <v>128</v>
      </c>
      <c r="O12" s="20">
        <f t="shared" si="1"/>
        <v>10752</v>
      </c>
      <c r="P12" s="7"/>
    </row>
    <row r="13" spans="1:16" x14ac:dyDescent="0.3">
      <c r="A13" s="85"/>
      <c r="B13" s="109"/>
      <c r="C13" s="21" t="s">
        <v>33</v>
      </c>
      <c r="D13" s="22">
        <v>7</v>
      </c>
      <c r="E13" s="22" t="s">
        <v>34</v>
      </c>
      <c r="F13" s="22">
        <v>1</v>
      </c>
      <c r="G13" s="22" t="s">
        <v>25</v>
      </c>
      <c r="H13" s="23">
        <v>106</v>
      </c>
      <c r="I13" s="23">
        <f t="shared" si="0"/>
        <v>742</v>
      </c>
      <c r="J13" s="24">
        <v>1</v>
      </c>
      <c r="K13" s="24" t="s">
        <v>35</v>
      </c>
      <c r="L13" s="24">
        <v>1</v>
      </c>
      <c r="M13" s="24" t="s">
        <v>25</v>
      </c>
      <c r="N13" s="25">
        <v>934</v>
      </c>
      <c r="O13" s="20">
        <f t="shared" si="1"/>
        <v>934</v>
      </c>
      <c r="P13" s="27" t="s">
        <v>36</v>
      </c>
    </row>
    <row r="14" spans="1:16" x14ac:dyDescent="0.3">
      <c r="A14" s="85"/>
      <c r="B14" s="108" t="s">
        <v>37</v>
      </c>
      <c r="C14" s="21" t="s">
        <v>38</v>
      </c>
      <c r="D14" s="22">
        <v>42</v>
      </c>
      <c r="E14" s="22" t="s">
        <v>32</v>
      </c>
      <c r="F14" s="22">
        <v>1</v>
      </c>
      <c r="G14" s="22" t="s">
        <v>25</v>
      </c>
      <c r="H14" s="23">
        <v>13</v>
      </c>
      <c r="I14" s="23">
        <f t="shared" si="0"/>
        <v>546</v>
      </c>
      <c r="J14" s="24">
        <v>1</v>
      </c>
      <c r="K14" s="24" t="s">
        <v>35</v>
      </c>
      <c r="L14" s="24">
        <v>1</v>
      </c>
      <c r="M14" s="24" t="s">
        <v>25</v>
      </c>
      <c r="N14" s="25">
        <v>478</v>
      </c>
      <c r="O14" s="20">
        <f t="shared" si="1"/>
        <v>478</v>
      </c>
      <c r="P14" s="27" t="s">
        <v>39</v>
      </c>
    </row>
    <row r="15" spans="1:16" x14ac:dyDescent="0.3">
      <c r="A15" s="85"/>
      <c r="B15" s="110"/>
      <c r="C15" s="21" t="s">
        <v>40</v>
      </c>
      <c r="D15" s="22">
        <v>20</v>
      </c>
      <c r="E15" s="22" t="s">
        <v>41</v>
      </c>
      <c r="F15" s="22">
        <v>1</v>
      </c>
      <c r="G15" s="22" t="s">
        <v>25</v>
      </c>
      <c r="H15" s="23">
        <v>12</v>
      </c>
      <c r="I15" s="23">
        <f t="shared" si="0"/>
        <v>240</v>
      </c>
      <c r="J15" s="24">
        <v>1</v>
      </c>
      <c r="K15" s="24" t="s">
        <v>35</v>
      </c>
      <c r="L15" s="24">
        <v>1</v>
      </c>
      <c r="M15" s="24" t="s">
        <v>25</v>
      </c>
      <c r="N15" s="25">
        <v>302.52</v>
      </c>
      <c r="O15" s="20">
        <f t="shared" si="1"/>
        <v>302.52</v>
      </c>
      <c r="P15" s="27" t="s">
        <v>42</v>
      </c>
    </row>
    <row r="16" spans="1:16" ht="26" x14ac:dyDescent="0.3">
      <c r="A16" s="28"/>
      <c r="B16" s="29"/>
      <c r="C16" s="30" t="s">
        <v>43</v>
      </c>
      <c r="D16" s="24">
        <v>1</v>
      </c>
      <c r="E16" s="24" t="s">
        <v>35</v>
      </c>
      <c r="F16" s="24">
        <v>1</v>
      </c>
      <c r="G16" s="24" t="s">
        <v>44</v>
      </c>
      <c r="H16" s="25">
        <v>3000</v>
      </c>
      <c r="I16" s="25">
        <f t="shared" si="0"/>
        <v>3000</v>
      </c>
      <c r="J16" s="18">
        <v>1</v>
      </c>
      <c r="K16" s="18" t="s">
        <v>35</v>
      </c>
      <c r="L16" s="18">
        <v>1</v>
      </c>
      <c r="M16" s="18" t="s">
        <v>25</v>
      </c>
      <c r="N16" s="19">
        <v>2088</v>
      </c>
      <c r="O16" s="20">
        <f t="shared" si="1"/>
        <v>2088</v>
      </c>
      <c r="P16" s="31" t="s">
        <v>188</v>
      </c>
    </row>
    <row r="17" spans="1:16" x14ac:dyDescent="0.3">
      <c r="A17" s="97" t="s">
        <v>45</v>
      </c>
      <c r="B17" s="97"/>
      <c r="C17" s="97"/>
      <c r="D17" s="97"/>
      <c r="E17" s="97"/>
      <c r="F17" s="97"/>
      <c r="G17" s="97"/>
      <c r="H17" s="97"/>
      <c r="I17" s="32">
        <f>SUM(I10:I16)</f>
        <v>102480</v>
      </c>
      <c r="J17" s="98"/>
      <c r="K17" s="98"/>
      <c r="L17" s="98"/>
      <c r="M17" s="98"/>
      <c r="N17" s="98"/>
      <c r="O17" s="33">
        <f>SUM(O10:O16)</f>
        <v>103935.52</v>
      </c>
      <c r="P17" s="34"/>
    </row>
    <row r="18" spans="1:16" x14ac:dyDescent="0.3">
      <c r="A18" s="102" t="s">
        <v>46</v>
      </c>
      <c r="B18" s="104" t="s">
        <v>47</v>
      </c>
      <c r="C18" s="35" t="s">
        <v>48</v>
      </c>
      <c r="D18" s="16">
        <v>1</v>
      </c>
      <c r="E18" s="16" t="s">
        <v>44</v>
      </c>
      <c r="F18" s="16">
        <v>1</v>
      </c>
      <c r="G18" s="16" t="s">
        <v>49</v>
      </c>
      <c r="H18" s="17">
        <v>40000</v>
      </c>
      <c r="I18" s="17">
        <f>D18*F18*H18</f>
        <v>40000</v>
      </c>
      <c r="J18" s="18">
        <v>1</v>
      </c>
      <c r="K18" s="18" t="s">
        <v>44</v>
      </c>
      <c r="L18" s="18">
        <v>1</v>
      </c>
      <c r="M18" s="18" t="s">
        <v>49</v>
      </c>
      <c r="N18" s="19">
        <v>37800</v>
      </c>
      <c r="O18" s="20">
        <f>J18*L18*N18</f>
        <v>37800</v>
      </c>
      <c r="P18" s="27" t="s">
        <v>50</v>
      </c>
    </row>
    <row r="19" spans="1:16" x14ac:dyDescent="0.3">
      <c r="A19" s="103"/>
      <c r="B19" s="105"/>
      <c r="C19" s="35"/>
      <c r="D19" s="16"/>
      <c r="E19" s="16"/>
      <c r="F19" s="16"/>
      <c r="G19" s="16"/>
      <c r="H19" s="17"/>
      <c r="I19" s="17"/>
      <c r="J19" s="18">
        <v>1</v>
      </c>
      <c r="K19" s="18" t="s">
        <v>44</v>
      </c>
      <c r="L19" s="18">
        <v>1</v>
      </c>
      <c r="M19" s="18" t="s">
        <v>49</v>
      </c>
      <c r="N19" s="19">
        <v>4000</v>
      </c>
      <c r="O19" s="20">
        <f t="shared" ref="O19:O20" si="2">J19*L19*N19</f>
        <v>4000</v>
      </c>
      <c r="P19" s="27" t="s">
        <v>51</v>
      </c>
    </row>
    <row r="20" spans="1:16" x14ac:dyDescent="0.3">
      <c r="A20" s="103"/>
      <c r="B20" s="105"/>
      <c r="C20" s="35" t="s">
        <v>52</v>
      </c>
      <c r="D20" s="16">
        <v>1</v>
      </c>
      <c r="E20" s="16" t="s">
        <v>44</v>
      </c>
      <c r="F20" s="16">
        <v>1</v>
      </c>
      <c r="G20" s="16" t="s">
        <v>49</v>
      </c>
      <c r="H20" s="17">
        <v>10000</v>
      </c>
      <c r="I20" s="17">
        <f>D20*F20*H20</f>
        <v>10000</v>
      </c>
      <c r="J20" s="18">
        <v>1</v>
      </c>
      <c r="K20" s="18" t="s">
        <v>44</v>
      </c>
      <c r="L20" s="18">
        <v>1</v>
      </c>
      <c r="M20" s="18" t="s">
        <v>49</v>
      </c>
      <c r="N20" s="19">
        <v>0</v>
      </c>
      <c r="O20" s="20">
        <f t="shared" si="2"/>
        <v>0</v>
      </c>
      <c r="P20" s="27" t="s">
        <v>53</v>
      </c>
    </row>
    <row r="21" spans="1:16" x14ac:dyDescent="0.3">
      <c r="A21" s="97" t="s">
        <v>54</v>
      </c>
      <c r="B21" s="97"/>
      <c r="C21" s="97"/>
      <c r="D21" s="97"/>
      <c r="E21" s="97"/>
      <c r="F21" s="97"/>
      <c r="G21" s="97"/>
      <c r="H21" s="97"/>
      <c r="I21" s="32">
        <f>SUM(I18:I20)</f>
        <v>50000</v>
      </c>
      <c r="J21" s="98"/>
      <c r="K21" s="98"/>
      <c r="L21" s="98"/>
      <c r="M21" s="98"/>
      <c r="N21" s="98"/>
      <c r="O21" s="33">
        <f>SUM(O18:O20)</f>
        <v>41800</v>
      </c>
      <c r="P21" s="34"/>
    </row>
    <row r="22" spans="1:16" x14ac:dyDescent="0.3">
      <c r="A22" s="103" t="s">
        <v>55</v>
      </c>
      <c r="B22" s="104" t="s">
        <v>56</v>
      </c>
      <c r="C22" s="35" t="s">
        <v>57</v>
      </c>
      <c r="D22" s="16">
        <v>30</v>
      </c>
      <c r="E22" s="16" t="s">
        <v>58</v>
      </c>
      <c r="F22" s="16">
        <v>1</v>
      </c>
      <c r="G22" s="16" t="s">
        <v>49</v>
      </c>
      <c r="H22" s="17">
        <v>650</v>
      </c>
      <c r="I22" s="17">
        <f>D22*F22*H22</f>
        <v>19500</v>
      </c>
      <c r="J22" s="18">
        <v>30</v>
      </c>
      <c r="K22" s="18" t="s">
        <v>58</v>
      </c>
      <c r="L22" s="18">
        <v>1</v>
      </c>
      <c r="M22" s="18" t="s">
        <v>49</v>
      </c>
      <c r="N22" s="19">
        <v>650</v>
      </c>
      <c r="O22" s="20">
        <f>J22*L22*N22</f>
        <v>19500</v>
      </c>
      <c r="P22" s="7"/>
    </row>
    <row r="23" spans="1:16" x14ac:dyDescent="0.3">
      <c r="A23" s="103"/>
      <c r="B23" s="105"/>
      <c r="C23" s="35" t="s">
        <v>59</v>
      </c>
      <c r="D23" s="16">
        <v>2</v>
      </c>
      <c r="E23" s="16" t="s">
        <v>60</v>
      </c>
      <c r="F23" s="16">
        <v>1</v>
      </c>
      <c r="G23" s="16" t="s">
        <v>49</v>
      </c>
      <c r="H23" s="17">
        <v>1000</v>
      </c>
      <c r="I23" s="17">
        <f>D23*F23*H23</f>
        <v>2000</v>
      </c>
      <c r="J23" s="18">
        <v>2</v>
      </c>
      <c r="K23" s="18" t="s">
        <v>60</v>
      </c>
      <c r="L23" s="18">
        <v>1</v>
      </c>
      <c r="M23" s="18" t="s">
        <v>49</v>
      </c>
      <c r="N23" s="19">
        <v>1000</v>
      </c>
      <c r="O23" s="20">
        <f t="shared" ref="O23:O65" si="3">J23*L23*N23</f>
        <v>2000</v>
      </c>
      <c r="P23" s="27"/>
    </row>
    <row r="24" spans="1:16" x14ac:dyDescent="0.3">
      <c r="A24" s="103"/>
      <c r="B24" s="105"/>
      <c r="C24" s="35" t="s">
        <v>61</v>
      </c>
      <c r="D24" s="16">
        <v>1</v>
      </c>
      <c r="E24" s="16" t="s">
        <v>60</v>
      </c>
      <c r="F24" s="16">
        <v>1</v>
      </c>
      <c r="G24" s="16" t="s">
        <v>49</v>
      </c>
      <c r="H24" s="17">
        <v>200</v>
      </c>
      <c r="I24" s="17">
        <f>D24*F24*H24</f>
        <v>200</v>
      </c>
      <c r="J24" s="18">
        <v>1</v>
      </c>
      <c r="K24" s="18" t="s">
        <v>60</v>
      </c>
      <c r="L24" s="18">
        <v>1</v>
      </c>
      <c r="M24" s="18" t="s">
        <v>49</v>
      </c>
      <c r="N24" s="19">
        <v>200</v>
      </c>
      <c r="O24" s="20">
        <f t="shared" si="3"/>
        <v>200</v>
      </c>
      <c r="P24" s="7"/>
    </row>
    <row r="25" spans="1:16" x14ac:dyDescent="0.3">
      <c r="A25" s="103"/>
      <c r="B25" s="105"/>
      <c r="C25" s="35" t="s">
        <v>62</v>
      </c>
      <c r="D25" s="16">
        <v>10</v>
      </c>
      <c r="E25" s="16" t="s">
        <v>58</v>
      </c>
      <c r="F25" s="16">
        <v>1</v>
      </c>
      <c r="G25" s="16" t="s">
        <v>49</v>
      </c>
      <c r="H25" s="17">
        <v>650</v>
      </c>
      <c r="I25" s="17">
        <f t="shared" ref="I25:I56" si="4">D25*F25*H25</f>
        <v>6500</v>
      </c>
      <c r="J25" s="18">
        <v>10</v>
      </c>
      <c r="K25" s="18" t="s">
        <v>58</v>
      </c>
      <c r="L25" s="18">
        <v>1</v>
      </c>
      <c r="M25" s="18" t="s">
        <v>49</v>
      </c>
      <c r="N25" s="19">
        <v>650</v>
      </c>
      <c r="O25" s="20">
        <f t="shared" si="3"/>
        <v>6500</v>
      </c>
      <c r="P25" s="7"/>
    </row>
    <row r="26" spans="1:16" x14ac:dyDescent="0.3">
      <c r="A26" s="103"/>
      <c r="B26" s="105"/>
      <c r="C26" s="35" t="s">
        <v>63</v>
      </c>
      <c r="D26" s="16">
        <v>1</v>
      </c>
      <c r="E26" s="16" t="s">
        <v>60</v>
      </c>
      <c r="F26" s="16">
        <v>1</v>
      </c>
      <c r="G26" s="16" t="s">
        <v>49</v>
      </c>
      <c r="H26" s="17">
        <v>1000</v>
      </c>
      <c r="I26" s="17">
        <f t="shared" si="4"/>
        <v>1000</v>
      </c>
      <c r="J26" s="18">
        <v>1</v>
      </c>
      <c r="K26" s="18" t="s">
        <v>60</v>
      </c>
      <c r="L26" s="18">
        <v>1</v>
      </c>
      <c r="M26" s="18" t="s">
        <v>49</v>
      </c>
      <c r="N26" s="19">
        <v>1000</v>
      </c>
      <c r="O26" s="20">
        <f t="shared" si="3"/>
        <v>1000</v>
      </c>
      <c r="P26" s="7"/>
    </row>
    <row r="27" spans="1:16" x14ac:dyDescent="0.3">
      <c r="A27" s="103"/>
      <c r="B27" s="105"/>
      <c r="C27" s="35" t="s">
        <v>61</v>
      </c>
      <c r="D27" s="16">
        <v>1</v>
      </c>
      <c r="E27" s="16" t="s">
        <v>60</v>
      </c>
      <c r="F27" s="16">
        <v>1</v>
      </c>
      <c r="G27" s="16" t="s">
        <v>49</v>
      </c>
      <c r="H27" s="17">
        <v>200</v>
      </c>
      <c r="I27" s="17">
        <f t="shared" si="4"/>
        <v>200</v>
      </c>
      <c r="J27" s="18">
        <v>1</v>
      </c>
      <c r="K27" s="18" t="s">
        <v>60</v>
      </c>
      <c r="L27" s="18">
        <v>1</v>
      </c>
      <c r="M27" s="18" t="s">
        <v>49</v>
      </c>
      <c r="N27" s="19">
        <v>200</v>
      </c>
      <c r="O27" s="20">
        <f t="shared" si="3"/>
        <v>200</v>
      </c>
      <c r="P27" s="7"/>
    </row>
    <row r="28" spans="1:16" x14ac:dyDescent="0.3">
      <c r="A28" s="103"/>
      <c r="B28" s="105"/>
      <c r="C28" s="35" t="s">
        <v>64</v>
      </c>
      <c r="D28" s="16">
        <v>1</v>
      </c>
      <c r="E28" s="16" t="s">
        <v>44</v>
      </c>
      <c r="F28" s="16">
        <v>1</v>
      </c>
      <c r="G28" s="16" t="s">
        <v>49</v>
      </c>
      <c r="H28" s="17">
        <v>12000</v>
      </c>
      <c r="I28" s="17">
        <f t="shared" si="4"/>
        <v>12000</v>
      </c>
      <c r="J28" s="18">
        <v>1</v>
      </c>
      <c r="K28" s="18" t="s">
        <v>44</v>
      </c>
      <c r="L28" s="18">
        <v>1</v>
      </c>
      <c r="M28" s="18" t="s">
        <v>49</v>
      </c>
      <c r="N28" s="19">
        <v>12000</v>
      </c>
      <c r="O28" s="20">
        <f t="shared" si="3"/>
        <v>12000</v>
      </c>
      <c r="P28" s="7"/>
    </row>
    <row r="29" spans="1:16" x14ac:dyDescent="0.3">
      <c r="A29" s="103"/>
      <c r="B29" s="105"/>
      <c r="C29" s="21" t="s">
        <v>65</v>
      </c>
      <c r="D29" s="22">
        <v>3</v>
      </c>
      <c r="E29" s="22" t="s">
        <v>66</v>
      </c>
      <c r="F29" s="22">
        <v>1</v>
      </c>
      <c r="G29" s="22" t="s">
        <v>49</v>
      </c>
      <c r="H29" s="23">
        <v>600</v>
      </c>
      <c r="I29" s="23">
        <f t="shared" si="4"/>
        <v>1800</v>
      </c>
      <c r="J29" s="24">
        <v>3</v>
      </c>
      <c r="K29" s="24" t="s">
        <v>66</v>
      </c>
      <c r="L29" s="18">
        <v>2</v>
      </c>
      <c r="M29" s="24" t="s">
        <v>67</v>
      </c>
      <c r="N29" s="25">
        <v>600</v>
      </c>
      <c r="O29" s="20">
        <f t="shared" si="3"/>
        <v>3600</v>
      </c>
      <c r="P29" s="7"/>
    </row>
    <row r="30" spans="1:16" x14ac:dyDescent="0.3">
      <c r="A30" s="103"/>
      <c r="B30" s="105"/>
      <c r="C30" s="21" t="s">
        <v>68</v>
      </c>
      <c r="D30" s="22">
        <v>2</v>
      </c>
      <c r="E30" s="22" t="s">
        <v>60</v>
      </c>
      <c r="F30" s="22">
        <v>1</v>
      </c>
      <c r="G30" s="22" t="s">
        <v>44</v>
      </c>
      <c r="H30" s="23">
        <v>200</v>
      </c>
      <c r="I30" s="23">
        <f t="shared" si="4"/>
        <v>400</v>
      </c>
      <c r="J30" s="24">
        <v>2</v>
      </c>
      <c r="K30" s="24" t="s">
        <v>60</v>
      </c>
      <c r="L30" s="18">
        <v>2</v>
      </c>
      <c r="M30" s="24" t="s">
        <v>67</v>
      </c>
      <c r="N30" s="25">
        <v>200</v>
      </c>
      <c r="O30" s="20">
        <f t="shared" si="3"/>
        <v>800</v>
      </c>
      <c r="P30" s="7"/>
    </row>
    <row r="31" spans="1:16" x14ac:dyDescent="0.3">
      <c r="A31" s="103"/>
      <c r="B31" s="105"/>
      <c r="C31" s="21" t="s">
        <v>69</v>
      </c>
      <c r="D31" s="22">
        <v>1</v>
      </c>
      <c r="E31" s="22" t="s">
        <v>60</v>
      </c>
      <c r="F31" s="22">
        <v>1</v>
      </c>
      <c r="G31" s="22" t="s">
        <v>44</v>
      </c>
      <c r="H31" s="23">
        <v>600</v>
      </c>
      <c r="I31" s="23">
        <f t="shared" si="4"/>
        <v>600</v>
      </c>
      <c r="J31" s="24">
        <v>1</v>
      </c>
      <c r="K31" s="24" t="s">
        <v>60</v>
      </c>
      <c r="L31" s="18">
        <v>1</v>
      </c>
      <c r="M31" s="24" t="s">
        <v>44</v>
      </c>
      <c r="N31" s="25">
        <v>600</v>
      </c>
      <c r="O31" s="20">
        <f t="shared" si="3"/>
        <v>600</v>
      </c>
      <c r="P31" s="7"/>
    </row>
    <row r="32" spans="1:16" x14ac:dyDescent="0.3">
      <c r="A32" s="103"/>
      <c r="B32" s="106"/>
      <c r="C32" s="21" t="s">
        <v>70</v>
      </c>
      <c r="D32" s="22">
        <v>2</v>
      </c>
      <c r="E32" s="22" t="s">
        <v>60</v>
      </c>
      <c r="F32" s="22">
        <v>1</v>
      </c>
      <c r="G32" s="22" t="s">
        <v>44</v>
      </c>
      <c r="H32" s="23">
        <v>600</v>
      </c>
      <c r="I32" s="23">
        <f t="shared" si="4"/>
        <v>1200</v>
      </c>
      <c r="J32" s="24">
        <v>2</v>
      </c>
      <c r="K32" s="24" t="s">
        <v>60</v>
      </c>
      <c r="L32" s="24">
        <v>1</v>
      </c>
      <c r="M32" s="24" t="s">
        <v>44</v>
      </c>
      <c r="N32" s="25">
        <v>600</v>
      </c>
      <c r="O32" s="20">
        <f t="shared" si="3"/>
        <v>1200</v>
      </c>
      <c r="P32" s="7"/>
    </row>
    <row r="33" spans="1:16" ht="13" customHeight="1" x14ac:dyDescent="0.3">
      <c r="A33" s="103"/>
      <c r="B33" s="104" t="s">
        <v>71</v>
      </c>
      <c r="C33" s="35" t="s">
        <v>72</v>
      </c>
      <c r="D33" s="16">
        <v>10</v>
      </c>
      <c r="E33" s="16" t="s">
        <v>66</v>
      </c>
      <c r="F33" s="16">
        <v>1</v>
      </c>
      <c r="G33" s="16" t="s">
        <v>49</v>
      </c>
      <c r="H33" s="17">
        <v>300</v>
      </c>
      <c r="I33" s="17">
        <f t="shared" si="4"/>
        <v>3000</v>
      </c>
      <c r="J33" s="18">
        <v>10</v>
      </c>
      <c r="K33" s="18" t="s">
        <v>66</v>
      </c>
      <c r="L33" s="18">
        <v>1</v>
      </c>
      <c r="M33" s="18" t="s">
        <v>49</v>
      </c>
      <c r="N33" s="19">
        <v>300</v>
      </c>
      <c r="O33" s="20">
        <f t="shared" si="3"/>
        <v>3000</v>
      </c>
      <c r="P33" s="7"/>
    </row>
    <row r="34" spans="1:16" x14ac:dyDescent="0.3">
      <c r="A34" s="103"/>
      <c r="B34" s="105"/>
      <c r="C34" s="35" t="s">
        <v>73</v>
      </c>
      <c r="D34" s="16">
        <v>21</v>
      </c>
      <c r="E34" s="16" t="s">
        <v>58</v>
      </c>
      <c r="F34" s="16">
        <v>1</v>
      </c>
      <c r="G34" s="16" t="s">
        <v>49</v>
      </c>
      <c r="H34" s="17">
        <v>200</v>
      </c>
      <c r="I34" s="17">
        <f t="shared" si="4"/>
        <v>4200</v>
      </c>
      <c r="J34" s="18">
        <v>21</v>
      </c>
      <c r="K34" s="18" t="s">
        <v>58</v>
      </c>
      <c r="L34" s="18">
        <v>1</v>
      </c>
      <c r="M34" s="18" t="s">
        <v>49</v>
      </c>
      <c r="N34" s="19">
        <v>200</v>
      </c>
      <c r="O34" s="20">
        <f t="shared" si="3"/>
        <v>4200</v>
      </c>
      <c r="P34" s="7"/>
    </row>
    <row r="35" spans="1:16" x14ac:dyDescent="0.3">
      <c r="A35" s="103"/>
      <c r="B35" s="105"/>
      <c r="C35" s="35" t="s">
        <v>74</v>
      </c>
      <c r="D35" s="16">
        <v>14</v>
      </c>
      <c r="E35" s="16" t="s">
        <v>75</v>
      </c>
      <c r="F35" s="16">
        <v>1</v>
      </c>
      <c r="G35" s="16" t="s">
        <v>49</v>
      </c>
      <c r="H35" s="17">
        <v>200</v>
      </c>
      <c r="I35" s="17">
        <f t="shared" si="4"/>
        <v>2800</v>
      </c>
      <c r="J35" s="18">
        <v>14</v>
      </c>
      <c r="K35" s="18" t="s">
        <v>75</v>
      </c>
      <c r="L35" s="18">
        <v>1</v>
      </c>
      <c r="M35" s="18" t="s">
        <v>49</v>
      </c>
      <c r="N35" s="19">
        <v>200</v>
      </c>
      <c r="O35" s="20">
        <f t="shared" si="3"/>
        <v>2800</v>
      </c>
      <c r="P35" s="7"/>
    </row>
    <row r="36" spans="1:16" x14ac:dyDescent="0.3">
      <c r="A36" s="103"/>
      <c r="B36" s="105"/>
      <c r="C36" s="35" t="s">
        <v>76</v>
      </c>
      <c r="D36" s="16">
        <v>4</v>
      </c>
      <c r="E36" s="16" t="s">
        <v>75</v>
      </c>
      <c r="F36" s="16">
        <v>1</v>
      </c>
      <c r="G36" s="16" t="s">
        <v>49</v>
      </c>
      <c r="H36" s="17">
        <v>500</v>
      </c>
      <c r="I36" s="17">
        <f t="shared" si="4"/>
        <v>2000</v>
      </c>
      <c r="J36" s="18">
        <v>4</v>
      </c>
      <c r="K36" s="18" t="s">
        <v>75</v>
      </c>
      <c r="L36" s="18">
        <v>1</v>
      </c>
      <c r="M36" s="18" t="s">
        <v>49</v>
      </c>
      <c r="N36" s="19">
        <v>500</v>
      </c>
      <c r="O36" s="20">
        <f t="shared" si="3"/>
        <v>2000</v>
      </c>
      <c r="P36" s="7"/>
    </row>
    <row r="37" spans="1:16" x14ac:dyDescent="0.3">
      <c r="A37" s="103"/>
      <c r="B37" s="105"/>
      <c r="C37" s="35" t="s">
        <v>77</v>
      </c>
      <c r="D37" s="16">
        <v>1</v>
      </c>
      <c r="E37" s="16" t="s">
        <v>35</v>
      </c>
      <c r="F37" s="16">
        <v>1</v>
      </c>
      <c r="G37" s="16" t="s">
        <v>49</v>
      </c>
      <c r="H37" s="17">
        <v>6000</v>
      </c>
      <c r="I37" s="17">
        <f t="shared" si="4"/>
        <v>6000</v>
      </c>
      <c r="J37" s="18">
        <v>1</v>
      </c>
      <c r="K37" s="18" t="s">
        <v>35</v>
      </c>
      <c r="L37" s="18">
        <v>1</v>
      </c>
      <c r="M37" s="18" t="s">
        <v>49</v>
      </c>
      <c r="N37" s="19">
        <v>6000</v>
      </c>
      <c r="O37" s="20">
        <f t="shared" si="3"/>
        <v>6000</v>
      </c>
      <c r="P37" s="7"/>
    </row>
    <row r="38" spans="1:16" x14ac:dyDescent="0.3">
      <c r="A38" s="103"/>
      <c r="B38" s="105"/>
      <c r="C38" s="21" t="s">
        <v>78</v>
      </c>
      <c r="D38" s="22">
        <v>63</v>
      </c>
      <c r="E38" s="22" t="s">
        <v>75</v>
      </c>
      <c r="F38" s="22">
        <v>1</v>
      </c>
      <c r="G38" s="22" t="s">
        <v>49</v>
      </c>
      <c r="H38" s="23">
        <v>100</v>
      </c>
      <c r="I38" s="23">
        <f t="shared" si="4"/>
        <v>6300</v>
      </c>
      <c r="J38" s="24">
        <v>63</v>
      </c>
      <c r="K38" s="24" t="s">
        <v>75</v>
      </c>
      <c r="L38" s="24">
        <v>1</v>
      </c>
      <c r="M38" s="24" t="s">
        <v>49</v>
      </c>
      <c r="N38" s="25">
        <v>100</v>
      </c>
      <c r="O38" s="20">
        <f t="shared" si="3"/>
        <v>6300</v>
      </c>
      <c r="P38" s="7"/>
    </row>
    <row r="39" spans="1:16" x14ac:dyDescent="0.3">
      <c r="A39" s="103"/>
      <c r="B39" s="105"/>
      <c r="C39" s="35" t="s">
        <v>79</v>
      </c>
      <c r="D39" s="16">
        <v>130</v>
      </c>
      <c r="E39" s="16" t="s">
        <v>58</v>
      </c>
      <c r="F39" s="16">
        <v>1</v>
      </c>
      <c r="G39" s="16" t="s">
        <v>49</v>
      </c>
      <c r="H39" s="17">
        <v>25</v>
      </c>
      <c r="I39" s="17">
        <f t="shared" si="4"/>
        <v>3250</v>
      </c>
      <c r="J39" s="18">
        <v>130</v>
      </c>
      <c r="K39" s="18" t="s">
        <v>58</v>
      </c>
      <c r="L39" s="18">
        <v>1</v>
      </c>
      <c r="M39" s="18" t="s">
        <v>49</v>
      </c>
      <c r="N39" s="19">
        <v>25</v>
      </c>
      <c r="O39" s="20">
        <f t="shared" si="3"/>
        <v>3250</v>
      </c>
      <c r="P39" s="7"/>
    </row>
    <row r="40" spans="1:16" x14ac:dyDescent="0.3">
      <c r="A40" s="103"/>
      <c r="B40" s="106"/>
      <c r="C40" s="35" t="s">
        <v>80</v>
      </c>
      <c r="D40" s="16">
        <v>130</v>
      </c>
      <c r="E40" s="16" t="s">
        <v>58</v>
      </c>
      <c r="F40" s="16">
        <v>1</v>
      </c>
      <c r="G40" s="16" t="s">
        <v>49</v>
      </c>
      <c r="H40" s="17">
        <v>50</v>
      </c>
      <c r="I40" s="17">
        <f t="shared" si="4"/>
        <v>6500</v>
      </c>
      <c r="J40" s="18">
        <v>130</v>
      </c>
      <c r="K40" s="18" t="s">
        <v>58</v>
      </c>
      <c r="L40" s="18">
        <v>1</v>
      </c>
      <c r="M40" s="18" t="s">
        <v>49</v>
      </c>
      <c r="N40" s="19">
        <v>50</v>
      </c>
      <c r="O40" s="20">
        <f t="shared" si="3"/>
        <v>6500</v>
      </c>
      <c r="P40" s="7"/>
    </row>
    <row r="41" spans="1:16" x14ac:dyDescent="0.3">
      <c r="A41" s="103"/>
      <c r="B41" s="107" t="s">
        <v>81</v>
      </c>
      <c r="C41" s="35" t="s">
        <v>82</v>
      </c>
      <c r="D41" s="16">
        <v>54</v>
      </c>
      <c r="E41" s="16" t="s">
        <v>83</v>
      </c>
      <c r="F41" s="16">
        <v>1</v>
      </c>
      <c r="G41" s="16" t="s">
        <v>49</v>
      </c>
      <c r="H41" s="17">
        <v>50</v>
      </c>
      <c r="I41" s="17">
        <f t="shared" si="4"/>
        <v>2700</v>
      </c>
      <c r="J41" s="18">
        <v>54</v>
      </c>
      <c r="K41" s="18" t="s">
        <v>83</v>
      </c>
      <c r="L41" s="18">
        <v>1</v>
      </c>
      <c r="M41" s="18" t="s">
        <v>49</v>
      </c>
      <c r="N41" s="19">
        <v>50</v>
      </c>
      <c r="O41" s="20">
        <f t="shared" si="3"/>
        <v>2700</v>
      </c>
      <c r="P41" s="7"/>
    </row>
    <row r="42" spans="1:16" x14ac:dyDescent="0.3">
      <c r="A42" s="103"/>
      <c r="B42" s="107"/>
      <c r="C42" s="35" t="s">
        <v>84</v>
      </c>
      <c r="D42" s="16">
        <v>12</v>
      </c>
      <c r="E42" s="16" t="s">
        <v>66</v>
      </c>
      <c r="F42" s="16">
        <v>1</v>
      </c>
      <c r="G42" s="16" t="s">
        <v>49</v>
      </c>
      <c r="H42" s="17">
        <v>200</v>
      </c>
      <c r="I42" s="17">
        <f t="shared" si="4"/>
        <v>2400</v>
      </c>
      <c r="J42" s="18">
        <v>12</v>
      </c>
      <c r="K42" s="18" t="s">
        <v>66</v>
      </c>
      <c r="L42" s="18">
        <v>1</v>
      </c>
      <c r="M42" s="18" t="s">
        <v>49</v>
      </c>
      <c r="N42" s="19">
        <v>200</v>
      </c>
      <c r="O42" s="20">
        <f t="shared" si="3"/>
        <v>2400</v>
      </c>
      <c r="P42" s="7"/>
    </row>
    <row r="43" spans="1:16" x14ac:dyDescent="0.3">
      <c r="A43" s="103"/>
      <c r="B43" s="107"/>
      <c r="C43" s="35" t="s">
        <v>85</v>
      </c>
      <c r="D43" s="16">
        <v>30</v>
      </c>
      <c r="E43" s="16" t="s">
        <v>66</v>
      </c>
      <c r="F43" s="16">
        <v>1</v>
      </c>
      <c r="G43" s="16" t="s">
        <v>49</v>
      </c>
      <c r="H43" s="17">
        <v>200</v>
      </c>
      <c r="I43" s="17">
        <f t="shared" si="4"/>
        <v>6000</v>
      </c>
      <c r="J43" s="18">
        <v>30</v>
      </c>
      <c r="K43" s="18" t="s">
        <v>66</v>
      </c>
      <c r="L43" s="18">
        <v>1</v>
      </c>
      <c r="M43" s="18" t="s">
        <v>49</v>
      </c>
      <c r="N43" s="19">
        <v>200</v>
      </c>
      <c r="O43" s="20">
        <f t="shared" si="3"/>
        <v>6000</v>
      </c>
      <c r="P43" s="7"/>
    </row>
    <row r="44" spans="1:16" x14ac:dyDescent="0.3">
      <c r="A44" s="103"/>
      <c r="B44" s="107"/>
      <c r="C44" s="35" t="s">
        <v>86</v>
      </c>
      <c r="D44" s="16">
        <v>2</v>
      </c>
      <c r="E44" s="16" t="s">
        <v>66</v>
      </c>
      <c r="F44" s="16">
        <v>1</v>
      </c>
      <c r="G44" s="16" t="s">
        <v>49</v>
      </c>
      <c r="H44" s="17">
        <v>500</v>
      </c>
      <c r="I44" s="17">
        <f t="shared" si="4"/>
        <v>1000</v>
      </c>
      <c r="J44" s="18">
        <v>2</v>
      </c>
      <c r="K44" s="18" t="s">
        <v>66</v>
      </c>
      <c r="L44" s="18">
        <v>1</v>
      </c>
      <c r="M44" s="18" t="s">
        <v>49</v>
      </c>
      <c r="N44" s="19">
        <v>500</v>
      </c>
      <c r="O44" s="20">
        <f t="shared" si="3"/>
        <v>1000</v>
      </c>
      <c r="P44" s="7"/>
    </row>
    <row r="45" spans="1:16" x14ac:dyDescent="0.3">
      <c r="A45" s="103"/>
      <c r="B45" s="107"/>
      <c r="C45" s="35" t="s">
        <v>87</v>
      </c>
      <c r="D45" s="16">
        <v>2</v>
      </c>
      <c r="E45" s="16" t="s">
        <v>66</v>
      </c>
      <c r="F45" s="16">
        <v>1</v>
      </c>
      <c r="G45" s="16" t="s">
        <v>49</v>
      </c>
      <c r="H45" s="17">
        <v>700</v>
      </c>
      <c r="I45" s="17">
        <f t="shared" si="4"/>
        <v>1400</v>
      </c>
      <c r="J45" s="18">
        <v>2</v>
      </c>
      <c r="K45" s="18" t="s">
        <v>66</v>
      </c>
      <c r="L45" s="18">
        <v>1</v>
      </c>
      <c r="M45" s="18" t="s">
        <v>49</v>
      </c>
      <c r="N45" s="19">
        <v>700</v>
      </c>
      <c r="O45" s="20">
        <f t="shared" si="3"/>
        <v>1400</v>
      </c>
      <c r="P45" s="7"/>
    </row>
    <row r="46" spans="1:16" x14ac:dyDescent="0.3">
      <c r="A46" s="103"/>
      <c r="B46" s="107"/>
      <c r="C46" s="35" t="s">
        <v>88</v>
      </c>
      <c r="D46" s="16">
        <v>1</v>
      </c>
      <c r="E46" s="16" t="s">
        <v>66</v>
      </c>
      <c r="F46" s="16">
        <v>1</v>
      </c>
      <c r="G46" s="16" t="s">
        <v>49</v>
      </c>
      <c r="H46" s="17">
        <v>1500</v>
      </c>
      <c r="I46" s="17">
        <f t="shared" si="4"/>
        <v>1500</v>
      </c>
      <c r="J46" s="18">
        <v>1</v>
      </c>
      <c r="K46" s="18" t="s">
        <v>66</v>
      </c>
      <c r="L46" s="18">
        <v>1</v>
      </c>
      <c r="M46" s="18" t="s">
        <v>49</v>
      </c>
      <c r="N46" s="19">
        <v>1500</v>
      </c>
      <c r="O46" s="20">
        <f t="shared" si="3"/>
        <v>1500</v>
      </c>
      <c r="P46" s="7"/>
    </row>
    <row r="47" spans="1:16" x14ac:dyDescent="0.3">
      <c r="A47" s="103"/>
      <c r="B47" s="107"/>
      <c r="C47" s="35" t="s">
        <v>89</v>
      </c>
      <c r="D47" s="16">
        <v>1</v>
      </c>
      <c r="E47" s="16" t="s">
        <v>66</v>
      </c>
      <c r="F47" s="16">
        <v>1</v>
      </c>
      <c r="G47" s="16" t="s">
        <v>49</v>
      </c>
      <c r="H47" s="17">
        <v>500</v>
      </c>
      <c r="I47" s="17">
        <f t="shared" si="4"/>
        <v>500</v>
      </c>
      <c r="J47" s="18">
        <v>1</v>
      </c>
      <c r="K47" s="18" t="s">
        <v>66</v>
      </c>
      <c r="L47" s="18">
        <v>1</v>
      </c>
      <c r="M47" s="18" t="s">
        <v>49</v>
      </c>
      <c r="N47" s="19">
        <v>500</v>
      </c>
      <c r="O47" s="20">
        <f t="shared" si="3"/>
        <v>500</v>
      </c>
      <c r="P47" s="7"/>
    </row>
    <row r="48" spans="1:16" x14ac:dyDescent="0.3">
      <c r="A48" s="103"/>
      <c r="B48" s="105" t="s">
        <v>90</v>
      </c>
      <c r="C48" s="35" t="s">
        <v>91</v>
      </c>
      <c r="D48" s="36">
        <v>4</v>
      </c>
      <c r="E48" s="16" t="s">
        <v>66</v>
      </c>
      <c r="F48" s="16">
        <v>1</v>
      </c>
      <c r="G48" s="16" t="s">
        <v>49</v>
      </c>
      <c r="H48" s="37">
        <v>800</v>
      </c>
      <c r="I48" s="17">
        <f t="shared" si="4"/>
        <v>3200</v>
      </c>
      <c r="J48" s="38">
        <v>4</v>
      </c>
      <c r="K48" s="18" t="s">
        <v>66</v>
      </c>
      <c r="L48" s="18">
        <v>1</v>
      </c>
      <c r="M48" s="18" t="s">
        <v>49</v>
      </c>
      <c r="N48" s="39">
        <v>800</v>
      </c>
      <c r="O48" s="20">
        <f t="shared" si="3"/>
        <v>3200</v>
      </c>
      <c r="P48" s="7"/>
    </row>
    <row r="49" spans="1:16" x14ac:dyDescent="0.3">
      <c r="A49" s="103"/>
      <c r="B49" s="105"/>
      <c r="C49" s="35" t="s">
        <v>92</v>
      </c>
      <c r="D49" s="36">
        <v>4</v>
      </c>
      <c r="E49" s="16" t="s">
        <v>66</v>
      </c>
      <c r="F49" s="16">
        <v>1</v>
      </c>
      <c r="G49" s="16" t="s">
        <v>49</v>
      </c>
      <c r="H49" s="37">
        <v>800</v>
      </c>
      <c r="I49" s="17">
        <f t="shared" si="4"/>
        <v>3200</v>
      </c>
      <c r="J49" s="38">
        <v>4</v>
      </c>
      <c r="K49" s="18" t="s">
        <v>66</v>
      </c>
      <c r="L49" s="18">
        <v>1</v>
      </c>
      <c r="M49" s="18" t="s">
        <v>49</v>
      </c>
      <c r="N49" s="39">
        <v>800</v>
      </c>
      <c r="O49" s="20">
        <f t="shared" si="3"/>
        <v>3200</v>
      </c>
      <c r="P49" s="7"/>
    </row>
    <row r="50" spans="1:16" x14ac:dyDescent="0.3">
      <c r="A50" s="103"/>
      <c r="B50" s="105"/>
      <c r="C50" s="35" t="s">
        <v>93</v>
      </c>
      <c r="D50" s="36">
        <v>2</v>
      </c>
      <c r="E50" s="16" t="s">
        <v>66</v>
      </c>
      <c r="F50" s="16">
        <v>1</v>
      </c>
      <c r="G50" s="16" t="s">
        <v>49</v>
      </c>
      <c r="H50" s="37">
        <v>800</v>
      </c>
      <c r="I50" s="17">
        <f t="shared" si="4"/>
        <v>1600</v>
      </c>
      <c r="J50" s="38">
        <v>2</v>
      </c>
      <c r="K50" s="18" t="s">
        <v>66</v>
      </c>
      <c r="L50" s="18">
        <v>1</v>
      </c>
      <c r="M50" s="18" t="s">
        <v>49</v>
      </c>
      <c r="N50" s="39">
        <v>800</v>
      </c>
      <c r="O50" s="20">
        <f t="shared" si="3"/>
        <v>1600</v>
      </c>
      <c r="P50" s="7"/>
    </row>
    <row r="51" spans="1:16" x14ac:dyDescent="0.3">
      <c r="A51" s="103"/>
      <c r="B51" s="105"/>
      <c r="C51" s="35" t="s">
        <v>94</v>
      </c>
      <c r="D51" s="36">
        <v>4</v>
      </c>
      <c r="E51" s="16" t="s">
        <v>66</v>
      </c>
      <c r="F51" s="16">
        <v>1</v>
      </c>
      <c r="G51" s="16" t="s">
        <v>49</v>
      </c>
      <c r="H51" s="37">
        <v>600</v>
      </c>
      <c r="I51" s="17">
        <f t="shared" si="4"/>
        <v>2400</v>
      </c>
      <c r="J51" s="38">
        <v>4</v>
      </c>
      <c r="K51" s="18" t="s">
        <v>66</v>
      </c>
      <c r="L51" s="18">
        <v>1</v>
      </c>
      <c r="M51" s="18" t="s">
        <v>49</v>
      </c>
      <c r="N51" s="39">
        <v>600</v>
      </c>
      <c r="O51" s="20">
        <f t="shared" si="3"/>
        <v>2400</v>
      </c>
      <c r="P51" s="7"/>
    </row>
    <row r="52" spans="1:16" x14ac:dyDescent="0.3">
      <c r="A52" s="103"/>
      <c r="B52" s="105"/>
      <c r="C52" s="35" t="s">
        <v>95</v>
      </c>
      <c r="D52" s="36">
        <v>4</v>
      </c>
      <c r="E52" s="16" t="s">
        <v>66</v>
      </c>
      <c r="F52" s="16">
        <v>1</v>
      </c>
      <c r="G52" s="16" t="s">
        <v>49</v>
      </c>
      <c r="H52" s="37">
        <v>800</v>
      </c>
      <c r="I52" s="17">
        <f t="shared" si="4"/>
        <v>3200</v>
      </c>
      <c r="J52" s="38">
        <v>4</v>
      </c>
      <c r="K52" s="18" t="s">
        <v>66</v>
      </c>
      <c r="L52" s="18">
        <v>1</v>
      </c>
      <c r="M52" s="18" t="s">
        <v>49</v>
      </c>
      <c r="N52" s="39">
        <v>800</v>
      </c>
      <c r="O52" s="20">
        <f t="shared" si="3"/>
        <v>3200</v>
      </c>
      <c r="P52" s="7"/>
    </row>
    <row r="53" spans="1:16" x14ac:dyDescent="0.3">
      <c r="A53" s="103"/>
      <c r="B53" s="105"/>
      <c r="C53" s="35" t="s">
        <v>96</v>
      </c>
      <c r="D53" s="36">
        <v>1</v>
      </c>
      <c r="E53" s="16" t="s">
        <v>66</v>
      </c>
      <c r="F53" s="16">
        <v>1</v>
      </c>
      <c r="G53" s="16" t="s">
        <v>49</v>
      </c>
      <c r="H53" s="37">
        <v>1500</v>
      </c>
      <c r="I53" s="17">
        <f t="shared" si="4"/>
        <v>1500</v>
      </c>
      <c r="J53" s="38">
        <v>1</v>
      </c>
      <c r="K53" s="18" t="s">
        <v>66</v>
      </c>
      <c r="L53" s="18">
        <v>1</v>
      </c>
      <c r="M53" s="18" t="s">
        <v>49</v>
      </c>
      <c r="N53" s="39">
        <v>1500</v>
      </c>
      <c r="O53" s="20">
        <f t="shared" si="3"/>
        <v>1500</v>
      </c>
      <c r="P53" s="7"/>
    </row>
    <row r="54" spans="1:16" x14ac:dyDescent="0.3">
      <c r="A54" s="103"/>
      <c r="B54" s="105"/>
      <c r="C54" s="35" t="s">
        <v>97</v>
      </c>
      <c r="D54" s="36">
        <v>4</v>
      </c>
      <c r="E54" s="16" t="s">
        <v>66</v>
      </c>
      <c r="F54" s="16">
        <v>1</v>
      </c>
      <c r="G54" s="16" t="s">
        <v>49</v>
      </c>
      <c r="H54" s="37">
        <v>200</v>
      </c>
      <c r="I54" s="17">
        <f t="shared" si="4"/>
        <v>800</v>
      </c>
      <c r="J54" s="38">
        <v>4</v>
      </c>
      <c r="K54" s="18" t="s">
        <v>66</v>
      </c>
      <c r="L54" s="18">
        <v>1</v>
      </c>
      <c r="M54" s="18" t="s">
        <v>49</v>
      </c>
      <c r="N54" s="39">
        <v>200</v>
      </c>
      <c r="O54" s="20">
        <f t="shared" si="3"/>
        <v>800</v>
      </c>
      <c r="P54" s="7"/>
    </row>
    <row r="55" spans="1:16" x14ac:dyDescent="0.3">
      <c r="A55" s="103"/>
      <c r="B55" s="105"/>
      <c r="C55" s="35" t="s">
        <v>98</v>
      </c>
      <c r="D55" s="36">
        <v>4</v>
      </c>
      <c r="E55" s="16" t="s">
        <v>66</v>
      </c>
      <c r="F55" s="16">
        <v>1</v>
      </c>
      <c r="G55" s="16" t="s">
        <v>49</v>
      </c>
      <c r="H55" s="37">
        <v>200</v>
      </c>
      <c r="I55" s="17">
        <f t="shared" si="4"/>
        <v>800</v>
      </c>
      <c r="J55" s="38">
        <v>4</v>
      </c>
      <c r="K55" s="18" t="s">
        <v>66</v>
      </c>
      <c r="L55" s="18">
        <v>1</v>
      </c>
      <c r="M55" s="18" t="s">
        <v>49</v>
      </c>
      <c r="N55" s="39">
        <v>200</v>
      </c>
      <c r="O55" s="20">
        <f t="shared" si="3"/>
        <v>800</v>
      </c>
      <c r="P55" s="7"/>
    </row>
    <row r="56" spans="1:16" x14ac:dyDescent="0.3">
      <c r="A56" s="103"/>
      <c r="B56" s="105"/>
      <c r="C56" s="35" t="s">
        <v>99</v>
      </c>
      <c r="D56" s="36">
        <v>1</v>
      </c>
      <c r="E56" s="16" t="s">
        <v>100</v>
      </c>
      <c r="F56" s="16">
        <v>1</v>
      </c>
      <c r="G56" s="16" t="s">
        <v>49</v>
      </c>
      <c r="H56" s="37">
        <v>500</v>
      </c>
      <c r="I56" s="17">
        <f t="shared" si="4"/>
        <v>500</v>
      </c>
      <c r="J56" s="38">
        <v>1</v>
      </c>
      <c r="K56" s="18" t="s">
        <v>100</v>
      </c>
      <c r="L56" s="18">
        <v>1</v>
      </c>
      <c r="M56" s="18" t="s">
        <v>49</v>
      </c>
      <c r="N56" s="39">
        <v>500</v>
      </c>
      <c r="O56" s="20">
        <f t="shared" si="3"/>
        <v>500</v>
      </c>
      <c r="P56" s="7"/>
    </row>
    <row r="57" spans="1:16" x14ac:dyDescent="0.3">
      <c r="A57" s="103"/>
      <c r="B57" s="40"/>
      <c r="C57" s="35"/>
      <c r="D57" s="36"/>
      <c r="E57" s="16"/>
      <c r="F57" s="16"/>
      <c r="G57" s="16"/>
      <c r="H57" s="37"/>
      <c r="I57" s="17"/>
      <c r="J57" s="38">
        <v>1</v>
      </c>
      <c r="K57" s="18" t="s">
        <v>100</v>
      </c>
      <c r="L57" s="18">
        <v>1</v>
      </c>
      <c r="M57" s="18" t="s">
        <v>49</v>
      </c>
      <c r="N57" s="39">
        <v>1200</v>
      </c>
      <c r="O57" s="20">
        <f t="shared" si="3"/>
        <v>1200</v>
      </c>
      <c r="P57" s="27" t="s">
        <v>101</v>
      </c>
    </row>
    <row r="58" spans="1:16" x14ac:dyDescent="0.3">
      <c r="A58" s="103"/>
      <c r="B58" s="40"/>
      <c r="C58" s="35"/>
      <c r="D58" s="36"/>
      <c r="E58" s="16"/>
      <c r="F58" s="16"/>
      <c r="G58" s="16"/>
      <c r="H58" s="37"/>
      <c r="I58" s="17"/>
      <c r="J58" s="38">
        <v>10</v>
      </c>
      <c r="K58" s="18" t="s">
        <v>100</v>
      </c>
      <c r="L58" s="18">
        <v>1</v>
      </c>
      <c r="M58" s="18" t="s">
        <v>49</v>
      </c>
      <c r="N58" s="39">
        <v>200</v>
      </c>
      <c r="O58" s="20">
        <f t="shared" si="3"/>
        <v>2000</v>
      </c>
      <c r="P58" s="27" t="s">
        <v>102</v>
      </c>
    </row>
    <row r="59" spans="1:16" x14ac:dyDescent="0.3">
      <c r="A59" s="103"/>
      <c r="B59" s="104" t="s">
        <v>103</v>
      </c>
      <c r="C59" s="35" t="s">
        <v>104</v>
      </c>
      <c r="D59" s="36">
        <v>2</v>
      </c>
      <c r="E59" s="36" t="s">
        <v>29</v>
      </c>
      <c r="F59" s="16">
        <v>1</v>
      </c>
      <c r="G59" s="16" t="s">
        <v>49</v>
      </c>
      <c r="H59" s="37">
        <v>1000</v>
      </c>
      <c r="I59" s="17">
        <f>D59*F59*H59</f>
        <v>2000</v>
      </c>
      <c r="J59" s="38">
        <v>2</v>
      </c>
      <c r="K59" s="38" t="s">
        <v>29</v>
      </c>
      <c r="L59" s="18">
        <v>1</v>
      </c>
      <c r="M59" s="18" t="s">
        <v>67</v>
      </c>
      <c r="N59" s="39">
        <v>1000</v>
      </c>
      <c r="O59" s="20">
        <f t="shared" si="3"/>
        <v>2000</v>
      </c>
      <c r="P59" s="27"/>
    </row>
    <row r="60" spans="1:16" x14ac:dyDescent="0.3">
      <c r="A60" s="103"/>
      <c r="B60" s="105"/>
      <c r="C60" s="35" t="s">
        <v>105</v>
      </c>
      <c r="D60" s="36">
        <v>1</v>
      </c>
      <c r="E60" s="16" t="s">
        <v>66</v>
      </c>
      <c r="F60" s="16">
        <v>1</v>
      </c>
      <c r="G60" s="16" t="s">
        <v>49</v>
      </c>
      <c r="H60" s="37">
        <v>1000</v>
      </c>
      <c r="I60" s="17">
        <f>D60*F60*H60</f>
        <v>1000</v>
      </c>
      <c r="J60" s="38">
        <v>1</v>
      </c>
      <c r="K60" s="18" t="s">
        <v>66</v>
      </c>
      <c r="L60" s="18">
        <v>1</v>
      </c>
      <c r="M60" s="18" t="s">
        <v>67</v>
      </c>
      <c r="N60" s="39">
        <v>1000</v>
      </c>
      <c r="O60" s="20">
        <f t="shared" si="3"/>
        <v>1000</v>
      </c>
      <c r="P60" s="27"/>
    </row>
    <row r="61" spans="1:16" x14ac:dyDescent="0.3">
      <c r="A61" s="103"/>
      <c r="B61" s="105"/>
      <c r="C61" s="41" t="s">
        <v>106</v>
      </c>
      <c r="D61" s="42">
        <v>10</v>
      </c>
      <c r="E61" s="42" t="s">
        <v>29</v>
      </c>
      <c r="F61" s="42">
        <v>1</v>
      </c>
      <c r="G61" s="42" t="s">
        <v>49</v>
      </c>
      <c r="H61" s="43">
        <v>300</v>
      </c>
      <c r="I61" s="43">
        <f>D61*F61*H61</f>
        <v>3000</v>
      </c>
      <c r="J61" s="44">
        <v>10</v>
      </c>
      <c r="K61" s="44" t="s">
        <v>29</v>
      </c>
      <c r="L61" s="44">
        <v>1</v>
      </c>
      <c r="M61" s="44" t="s">
        <v>67</v>
      </c>
      <c r="N61" s="45">
        <v>300</v>
      </c>
      <c r="O61" s="20">
        <f t="shared" si="3"/>
        <v>3000</v>
      </c>
      <c r="P61" s="27"/>
    </row>
    <row r="62" spans="1:16" x14ac:dyDescent="0.3">
      <c r="A62" s="103"/>
      <c r="B62" s="105"/>
      <c r="C62" s="41" t="s">
        <v>107</v>
      </c>
      <c r="D62" s="42"/>
      <c r="E62" s="42"/>
      <c r="F62" s="42"/>
      <c r="G62" s="42"/>
      <c r="H62" s="43"/>
      <c r="I62" s="43"/>
      <c r="J62" s="44">
        <v>1</v>
      </c>
      <c r="K62" s="44" t="s">
        <v>29</v>
      </c>
      <c r="L62" s="44">
        <v>1</v>
      </c>
      <c r="M62" s="44" t="s">
        <v>67</v>
      </c>
      <c r="N62" s="45">
        <v>1000</v>
      </c>
      <c r="O62" s="20">
        <f t="shared" si="3"/>
        <v>1000</v>
      </c>
      <c r="P62" s="27"/>
    </row>
    <row r="63" spans="1:16" x14ac:dyDescent="0.3">
      <c r="A63" s="103"/>
      <c r="B63" s="104" t="s">
        <v>108</v>
      </c>
      <c r="C63" s="35" t="s">
        <v>109</v>
      </c>
      <c r="D63" s="36">
        <v>1</v>
      </c>
      <c r="E63" s="16" t="s">
        <v>110</v>
      </c>
      <c r="F63" s="36">
        <v>2</v>
      </c>
      <c r="G63" s="16" t="s">
        <v>111</v>
      </c>
      <c r="H63" s="37">
        <v>600</v>
      </c>
      <c r="I63" s="17">
        <f>D63*F63*H63</f>
        <v>1200</v>
      </c>
      <c r="J63" s="38">
        <v>1</v>
      </c>
      <c r="K63" s="18" t="s">
        <v>110</v>
      </c>
      <c r="L63" s="38">
        <v>2</v>
      </c>
      <c r="M63" s="18" t="s">
        <v>111</v>
      </c>
      <c r="N63" s="39">
        <v>600</v>
      </c>
      <c r="O63" s="20">
        <f t="shared" si="3"/>
        <v>1200</v>
      </c>
      <c r="P63" s="27"/>
    </row>
    <row r="64" spans="1:16" x14ac:dyDescent="0.3">
      <c r="A64" s="103"/>
      <c r="B64" s="105"/>
      <c r="C64" s="35" t="s">
        <v>112</v>
      </c>
      <c r="D64" s="16">
        <v>3</v>
      </c>
      <c r="E64" s="16" t="s">
        <v>110</v>
      </c>
      <c r="F64" s="16">
        <v>2</v>
      </c>
      <c r="G64" s="16" t="s">
        <v>111</v>
      </c>
      <c r="H64" s="17">
        <v>600</v>
      </c>
      <c r="I64" s="17">
        <f>D64*F64*H64</f>
        <v>3600</v>
      </c>
      <c r="J64" s="18">
        <v>3</v>
      </c>
      <c r="K64" s="18" t="s">
        <v>110</v>
      </c>
      <c r="L64" s="18">
        <v>2</v>
      </c>
      <c r="M64" s="18" t="s">
        <v>111</v>
      </c>
      <c r="N64" s="19">
        <v>600</v>
      </c>
      <c r="O64" s="20">
        <f t="shared" si="3"/>
        <v>3600</v>
      </c>
      <c r="P64" s="27"/>
    </row>
    <row r="65" spans="1:16" x14ac:dyDescent="0.3">
      <c r="A65" s="47"/>
      <c r="B65" s="40"/>
      <c r="C65" s="35"/>
      <c r="D65" s="16"/>
      <c r="E65" s="16"/>
      <c r="F65" s="16"/>
      <c r="G65" s="16"/>
      <c r="H65" s="17"/>
      <c r="I65" s="17"/>
      <c r="J65" s="18">
        <v>2</v>
      </c>
      <c r="K65" s="18" t="s">
        <v>110</v>
      </c>
      <c r="L65" s="18">
        <v>2</v>
      </c>
      <c r="M65" s="18" t="s">
        <v>111</v>
      </c>
      <c r="N65" s="19">
        <v>600</v>
      </c>
      <c r="O65" s="20">
        <f t="shared" si="3"/>
        <v>2400</v>
      </c>
      <c r="P65" s="27" t="s">
        <v>113</v>
      </c>
    </row>
    <row r="66" spans="1:16" x14ac:dyDescent="0.3">
      <c r="A66" s="97" t="s">
        <v>114</v>
      </c>
      <c r="B66" s="97"/>
      <c r="C66" s="97"/>
      <c r="D66" s="97"/>
      <c r="E66" s="97"/>
      <c r="F66" s="97"/>
      <c r="G66" s="97"/>
      <c r="H66" s="97"/>
      <c r="I66" s="32">
        <f>SUM(I22:I65)</f>
        <v>122950</v>
      </c>
      <c r="J66" s="98"/>
      <c r="K66" s="98"/>
      <c r="L66" s="98"/>
      <c r="M66" s="98"/>
      <c r="N66" s="98"/>
      <c r="O66" s="33">
        <f>SUM(O22:O65)</f>
        <v>131750</v>
      </c>
      <c r="P66" s="7"/>
    </row>
    <row r="67" spans="1:16" ht="26" x14ac:dyDescent="0.3">
      <c r="A67" s="99" t="s">
        <v>115</v>
      </c>
      <c r="B67" s="48" t="s">
        <v>116</v>
      </c>
      <c r="C67" s="35" t="s">
        <v>117</v>
      </c>
      <c r="D67" s="16">
        <v>10</v>
      </c>
      <c r="E67" s="16" t="s">
        <v>66</v>
      </c>
      <c r="F67" s="16">
        <v>1</v>
      </c>
      <c r="G67" s="16" t="s">
        <v>49</v>
      </c>
      <c r="H67" s="17">
        <v>260</v>
      </c>
      <c r="I67" s="17">
        <f t="shared" ref="I67:I73" si="5">D67*F67*H67</f>
        <v>2600</v>
      </c>
      <c r="J67" s="18">
        <v>10</v>
      </c>
      <c r="K67" s="18" t="s">
        <v>66</v>
      </c>
      <c r="L67" s="18">
        <v>1</v>
      </c>
      <c r="M67" s="18" t="s">
        <v>49</v>
      </c>
      <c r="N67" s="19">
        <v>260</v>
      </c>
      <c r="O67" s="20">
        <f>J67*L67*N67</f>
        <v>2600</v>
      </c>
      <c r="P67" s="7"/>
    </row>
    <row r="68" spans="1:16" x14ac:dyDescent="0.3">
      <c r="A68" s="100"/>
      <c r="B68" s="49" t="s">
        <v>118</v>
      </c>
      <c r="C68" s="21" t="s">
        <v>119</v>
      </c>
      <c r="D68" s="22">
        <v>20</v>
      </c>
      <c r="E68" s="22" t="s">
        <v>66</v>
      </c>
      <c r="F68" s="22">
        <v>1</v>
      </c>
      <c r="G68" s="22" t="s">
        <v>49</v>
      </c>
      <c r="H68" s="23">
        <v>8</v>
      </c>
      <c r="I68" s="23">
        <f t="shared" si="5"/>
        <v>160</v>
      </c>
      <c r="J68" s="24">
        <v>25</v>
      </c>
      <c r="K68" s="24" t="s">
        <v>66</v>
      </c>
      <c r="L68" s="24">
        <v>1</v>
      </c>
      <c r="M68" s="24" t="s">
        <v>49</v>
      </c>
      <c r="N68" s="25">
        <v>8</v>
      </c>
      <c r="O68" s="26">
        <f t="shared" ref="O68:O73" si="6">J68*L68*N68</f>
        <v>200</v>
      </c>
      <c r="P68" s="7"/>
    </row>
    <row r="69" spans="1:16" x14ac:dyDescent="0.3">
      <c r="A69" s="100"/>
      <c r="B69" s="50" t="s">
        <v>120</v>
      </c>
      <c r="C69" s="21" t="s">
        <v>121</v>
      </c>
      <c r="D69" s="22">
        <v>40</v>
      </c>
      <c r="E69" s="22" t="s">
        <v>66</v>
      </c>
      <c r="F69" s="22">
        <v>1</v>
      </c>
      <c r="G69" s="22" t="s">
        <v>49</v>
      </c>
      <c r="H69" s="23">
        <v>5</v>
      </c>
      <c r="I69" s="23">
        <f t="shared" si="5"/>
        <v>200</v>
      </c>
      <c r="J69" s="24">
        <v>70</v>
      </c>
      <c r="K69" s="24" t="s">
        <v>66</v>
      </c>
      <c r="L69" s="24">
        <v>1</v>
      </c>
      <c r="M69" s="24" t="s">
        <v>49</v>
      </c>
      <c r="N69" s="25">
        <v>5</v>
      </c>
      <c r="O69" s="26">
        <f t="shared" si="6"/>
        <v>350</v>
      </c>
      <c r="P69" s="7"/>
    </row>
    <row r="70" spans="1:16" x14ac:dyDescent="0.3">
      <c r="A70" s="100"/>
      <c r="B70" s="49" t="s">
        <v>122</v>
      </c>
      <c r="C70" s="21"/>
      <c r="D70" s="22">
        <v>4</v>
      </c>
      <c r="E70" s="22" t="s">
        <v>66</v>
      </c>
      <c r="F70" s="22">
        <v>1</v>
      </c>
      <c r="G70" s="22" t="s">
        <v>49</v>
      </c>
      <c r="H70" s="23">
        <v>60</v>
      </c>
      <c r="I70" s="23">
        <f t="shared" si="5"/>
        <v>240</v>
      </c>
      <c r="J70" s="24">
        <v>5</v>
      </c>
      <c r="K70" s="24" t="s">
        <v>66</v>
      </c>
      <c r="L70" s="24">
        <v>1</v>
      </c>
      <c r="M70" s="24" t="s">
        <v>49</v>
      </c>
      <c r="N70" s="25">
        <v>60</v>
      </c>
      <c r="O70" s="26">
        <f t="shared" si="6"/>
        <v>300</v>
      </c>
      <c r="P70" s="7"/>
    </row>
    <row r="71" spans="1:16" x14ac:dyDescent="0.3">
      <c r="A71" s="100"/>
      <c r="B71" s="49" t="s">
        <v>123</v>
      </c>
      <c r="C71" s="21" t="s">
        <v>124</v>
      </c>
      <c r="D71" s="22">
        <v>50</v>
      </c>
      <c r="E71" s="22" t="s">
        <v>125</v>
      </c>
      <c r="F71" s="22">
        <v>1</v>
      </c>
      <c r="G71" s="22" t="s">
        <v>49</v>
      </c>
      <c r="H71" s="23">
        <v>2</v>
      </c>
      <c r="I71" s="23">
        <f t="shared" si="5"/>
        <v>100</v>
      </c>
      <c r="J71" s="24">
        <v>300</v>
      </c>
      <c r="K71" s="24" t="s">
        <v>125</v>
      </c>
      <c r="L71" s="24">
        <v>1</v>
      </c>
      <c r="M71" s="24" t="s">
        <v>49</v>
      </c>
      <c r="N71" s="25">
        <v>2</v>
      </c>
      <c r="O71" s="26">
        <f t="shared" si="6"/>
        <v>600</v>
      </c>
      <c r="P71" s="7"/>
    </row>
    <row r="72" spans="1:16" x14ac:dyDescent="0.3">
      <c r="A72" s="100"/>
      <c r="B72" s="21" t="s">
        <v>126</v>
      </c>
      <c r="C72" s="21" t="s">
        <v>127</v>
      </c>
      <c r="D72" s="51">
        <v>22</v>
      </c>
      <c r="E72" s="51" t="s">
        <v>66</v>
      </c>
      <c r="F72" s="51">
        <v>1</v>
      </c>
      <c r="G72" s="51" t="s">
        <v>49</v>
      </c>
      <c r="H72" s="52">
        <v>160</v>
      </c>
      <c r="I72" s="23">
        <f t="shared" si="5"/>
        <v>3520</v>
      </c>
      <c r="J72" s="53">
        <v>1</v>
      </c>
      <c r="K72" s="53" t="s">
        <v>35</v>
      </c>
      <c r="L72" s="53">
        <v>1</v>
      </c>
      <c r="M72" s="53" t="s">
        <v>49</v>
      </c>
      <c r="N72" s="54">
        <v>3880</v>
      </c>
      <c r="O72" s="26">
        <f t="shared" si="6"/>
        <v>3880</v>
      </c>
      <c r="P72" s="27" t="s">
        <v>128</v>
      </c>
    </row>
    <row r="73" spans="1:16" x14ac:dyDescent="0.3">
      <c r="A73" s="101"/>
      <c r="B73" s="48" t="s">
        <v>129</v>
      </c>
      <c r="C73" s="35" t="s">
        <v>130</v>
      </c>
      <c r="D73" s="36">
        <v>200</v>
      </c>
      <c r="E73" s="36" t="s">
        <v>66</v>
      </c>
      <c r="F73" s="36">
        <v>1</v>
      </c>
      <c r="G73" s="36" t="s">
        <v>49</v>
      </c>
      <c r="H73" s="37">
        <v>25</v>
      </c>
      <c r="I73" s="23">
        <f t="shared" si="5"/>
        <v>5000</v>
      </c>
      <c r="J73" s="38">
        <v>220</v>
      </c>
      <c r="K73" s="38" t="s">
        <v>66</v>
      </c>
      <c r="L73" s="38">
        <v>1</v>
      </c>
      <c r="M73" s="38" t="s">
        <v>49</v>
      </c>
      <c r="N73" s="25">
        <v>25</v>
      </c>
      <c r="O73" s="26">
        <f t="shared" si="6"/>
        <v>5500</v>
      </c>
      <c r="P73" s="7"/>
    </row>
    <row r="74" spans="1:16" x14ac:dyDescent="0.3">
      <c r="A74" s="87" t="s">
        <v>131</v>
      </c>
      <c r="B74" s="88"/>
      <c r="C74" s="88"/>
      <c r="D74" s="88"/>
      <c r="E74" s="88"/>
      <c r="F74" s="88"/>
      <c r="G74" s="88"/>
      <c r="H74" s="89"/>
      <c r="I74" s="32">
        <f>SUM(I67:I73)</f>
        <v>11820</v>
      </c>
      <c r="J74" s="90"/>
      <c r="K74" s="90"/>
      <c r="L74" s="90"/>
      <c r="M74" s="90"/>
      <c r="N74" s="91"/>
      <c r="O74" s="33">
        <f>SUM(O67:O73)</f>
        <v>13430</v>
      </c>
      <c r="P74" s="7"/>
    </row>
    <row r="75" spans="1:16" ht="15" x14ac:dyDescent="0.3">
      <c r="A75" s="84" t="s">
        <v>132</v>
      </c>
      <c r="B75" s="48" t="s">
        <v>133</v>
      </c>
      <c r="C75" s="55"/>
      <c r="D75" s="36">
        <v>200</v>
      </c>
      <c r="E75" s="36" t="s">
        <v>66</v>
      </c>
      <c r="F75" s="36">
        <v>1</v>
      </c>
      <c r="G75" s="36" t="s">
        <v>49</v>
      </c>
      <c r="H75" s="37">
        <v>179</v>
      </c>
      <c r="I75" s="17">
        <f>D75*F75*H75</f>
        <v>35800</v>
      </c>
      <c r="J75" s="38">
        <v>200</v>
      </c>
      <c r="K75" s="38" t="s">
        <v>66</v>
      </c>
      <c r="L75" s="38">
        <v>1</v>
      </c>
      <c r="M75" s="38" t="s">
        <v>49</v>
      </c>
      <c r="N75" s="39">
        <v>169</v>
      </c>
      <c r="O75" s="20">
        <f t="shared" ref="O75:O81" si="7">J75*L75*N75</f>
        <v>33800</v>
      </c>
      <c r="P75" s="7"/>
    </row>
    <row r="76" spans="1:16" x14ac:dyDescent="0.3">
      <c r="A76" s="85"/>
      <c r="B76" s="56" t="s">
        <v>134</v>
      </c>
      <c r="C76" s="57" t="s">
        <v>135</v>
      </c>
      <c r="D76" s="36">
        <v>50</v>
      </c>
      <c r="E76" s="36" t="s">
        <v>125</v>
      </c>
      <c r="F76" s="36">
        <v>1</v>
      </c>
      <c r="G76" s="36" t="s">
        <v>49</v>
      </c>
      <c r="H76" s="37">
        <v>15</v>
      </c>
      <c r="I76" s="17">
        <f>D76*F76*H76</f>
        <v>750</v>
      </c>
      <c r="J76" s="24">
        <v>75</v>
      </c>
      <c r="K76" s="38" t="s">
        <v>125</v>
      </c>
      <c r="L76" s="38">
        <v>1</v>
      </c>
      <c r="M76" s="38" t="s">
        <v>49</v>
      </c>
      <c r="N76" s="39">
        <v>15</v>
      </c>
      <c r="O76" s="20">
        <f t="shared" si="7"/>
        <v>1125</v>
      </c>
      <c r="P76" s="7"/>
    </row>
    <row r="77" spans="1:16" x14ac:dyDescent="0.3">
      <c r="A77" s="85"/>
      <c r="B77" s="48" t="s">
        <v>136</v>
      </c>
      <c r="C77" s="58" t="s">
        <v>137</v>
      </c>
      <c r="D77" s="36">
        <v>5</v>
      </c>
      <c r="E77" s="36" t="s">
        <v>66</v>
      </c>
      <c r="F77" s="36">
        <v>1</v>
      </c>
      <c r="G77" s="36" t="s">
        <v>49</v>
      </c>
      <c r="H77" s="37">
        <v>3999</v>
      </c>
      <c r="I77" s="17">
        <f>D77*F77*H77</f>
        <v>19995</v>
      </c>
      <c r="J77" s="38">
        <v>5</v>
      </c>
      <c r="K77" s="38" t="s">
        <v>66</v>
      </c>
      <c r="L77" s="38">
        <v>1</v>
      </c>
      <c r="M77" s="38" t="s">
        <v>49</v>
      </c>
      <c r="N77" s="39">
        <v>3999</v>
      </c>
      <c r="O77" s="20">
        <f t="shared" si="7"/>
        <v>19995</v>
      </c>
      <c r="P77" s="7"/>
    </row>
    <row r="78" spans="1:16" x14ac:dyDescent="0.3">
      <c r="A78" s="85"/>
      <c r="B78" s="48"/>
      <c r="C78" s="58"/>
      <c r="D78" s="36"/>
      <c r="E78" s="36"/>
      <c r="F78" s="36"/>
      <c r="G78" s="36"/>
      <c r="H78" s="37"/>
      <c r="I78" s="17"/>
      <c r="J78" s="18">
        <v>1</v>
      </c>
      <c r="K78" s="18" t="s">
        <v>110</v>
      </c>
      <c r="L78" s="18">
        <v>1</v>
      </c>
      <c r="M78" s="18" t="s">
        <v>111</v>
      </c>
      <c r="N78" s="39">
        <v>200</v>
      </c>
      <c r="O78" s="20">
        <f t="shared" si="7"/>
        <v>200</v>
      </c>
      <c r="P78" s="27" t="s">
        <v>198</v>
      </c>
    </row>
    <row r="79" spans="1:16" x14ac:dyDescent="0.3">
      <c r="A79" s="85"/>
      <c r="B79" s="48"/>
      <c r="C79" s="58"/>
      <c r="D79" s="36"/>
      <c r="E79" s="36"/>
      <c r="F79" s="36"/>
      <c r="G79" s="36"/>
      <c r="H79" s="37"/>
      <c r="I79" s="17"/>
      <c r="J79" s="18">
        <v>1</v>
      </c>
      <c r="K79" s="18" t="s">
        <v>110</v>
      </c>
      <c r="L79" s="18">
        <v>1</v>
      </c>
      <c r="M79" s="18" t="s">
        <v>111</v>
      </c>
      <c r="N79" s="39">
        <v>350</v>
      </c>
      <c r="O79" s="20">
        <f t="shared" si="7"/>
        <v>350</v>
      </c>
      <c r="P79" s="27" t="s">
        <v>199</v>
      </c>
    </row>
    <row r="80" spans="1:16" x14ac:dyDescent="0.3">
      <c r="A80" s="85"/>
      <c r="B80" s="48"/>
      <c r="C80" s="58"/>
      <c r="D80" s="36"/>
      <c r="E80" s="36"/>
      <c r="F80" s="36"/>
      <c r="G80" s="36"/>
      <c r="H80" s="37"/>
      <c r="I80" s="17"/>
      <c r="J80" s="18">
        <v>1</v>
      </c>
      <c r="K80" s="18" t="s">
        <v>110</v>
      </c>
      <c r="L80" s="18">
        <v>1</v>
      </c>
      <c r="M80" s="18" t="s">
        <v>111</v>
      </c>
      <c r="N80" s="39">
        <v>350</v>
      </c>
      <c r="O80" s="20">
        <f t="shared" si="7"/>
        <v>350</v>
      </c>
      <c r="P80" s="27" t="s">
        <v>200</v>
      </c>
    </row>
    <row r="81" spans="1:16" x14ac:dyDescent="0.3">
      <c r="A81" s="86"/>
      <c r="B81" s="35"/>
      <c r="C81" s="35"/>
      <c r="D81" s="16"/>
      <c r="E81" s="16"/>
      <c r="F81" s="16"/>
      <c r="G81" s="16"/>
      <c r="H81" s="17"/>
      <c r="I81" s="17"/>
      <c r="J81" s="18">
        <v>1</v>
      </c>
      <c r="K81" s="18" t="s">
        <v>110</v>
      </c>
      <c r="L81" s="18">
        <v>1</v>
      </c>
      <c r="M81" s="18" t="s">
        <v>111</v>
      </c>
      <c r="N81" s="19">
        <v>350</v>
      </c>
      <c r="O81" s="20">
        <f t="shared" si="7"/>
        <v>350</v>
      </c>
      <c r="P81" s="27" t="s">
        <v>201</v>
      </c>
    </row>
    <row r="82" spans="1:16" x14ac:dyDescent="0.3">
      <c r="A82" s="87" t="s">
        <v>138</v>
      </c>
      <c r="B82" s="88"/>
      <c r="C82" s="88"/>
      <c r="D82" s="88"/>
      <c r="E82" s="88"/>
      <c r="F82" s="88"/>
      <c r="G82" s="88"/>
      <c r="H82" s="89"/>
      <c r="I82" s="32">
        <f>SUM(I75:I81)</f>
        <v>56545</v>
      </c>
      <c r="J82" s="90"/>
      <c r="K82" s="90"/>
      <c r="L82" s="90"/>
      <c r="M82" s="90"/>
      <c r="N82" s="91"/>
      <c r="O82" s="33">
        <f>SUM(O75:O81)</f>
        <v>56170</v>
      </c>
      <c r="P82" s="7"/>
    </row>
    <row r="83" spans="1:16" x14ac:dyDescent="0.3">
      <c r="A83" s="95" t="s">
        <v>139</v>
      </c>
      <c r="B83" s="14" t="s">
        <v>140</v>
      </c>
      <c r="C83" s="31" t="s">
        <v>141</v>
      </c>
      <c r="D83" s="16">
        <v>2</v>
      </c>
      <c r="E83" s="16" t="s">
        <v>111</v>
      </c>
      <c r="F83" s="16">
        <v>1</v>
      </c>
      <c r="G83" s="16" t="s">
        <v>49</v>
      </c>
      <c r="H83" s="59">
        <v>1000</v>
      </c>
      <c r="I83" s="37">
        <f>D83*F83*H83</f>
        <v>2000</v>
      </c>
      <c r="J83" s="18">
        <v>2</v>
      </c>
      <c r="K83" s="18" t="s">
        <v>111</v>
      </c>
      <c r="L83" s="18">
        <v>1</v>
      </c>
      <c r="M83" s="18" t="s">
        <v>49</v>
      </c>
      <c r="N83" s="60">
        <v>1000</v>
      </c>
      <c r="O83" s="61">
        <f>J83*L83*N83</f>
        <v>2000</v>
      </c>
      <c r="P83" s="7"/>
    </row>
    <row r="84" spans="1:16" x14ac:dyDescent="0.3">
      <c r="A84" s="96"/>
      <c r="B84" s="14"/>
      <c r="C84" s="31"/>
      <c r="D84" s="16"/>
      <c r="E84" s="16"/>
      <c r="F84" s="16"/>
      <c r="G84" s="16"/>
      <c r="H84" s="59"/>
      <c r="I84" s="37"/>
      <c r="J84" s="18">
        <v>3</v>
      </c>
      <c r="K84" s="18" t="s">
        <v>111</v>
      </c>
      <c r="L84" s="18">
        <v>1</v>
      </c>
      <c r="M84" s="18" t="s">
        <v>49</v>
      </c>
      <c r="N84" s="62">
        <v>700</v>
      </c>
      <c r="O84" s="61">
        <f>J84*L84*N84</f>
        <v>2100</v>
      </c>
      <c r="P84" s="7"/>
    </row>
    <row r="85" spans="1:16" x14ac:dyDescent="0.3">
      <c r="A85" s="87" t="s">
        <v>142</v>
      </c>
      <c r="B85" s="88"/>
      <c r="C85" s="88"/>
      <c r="D85" s="88"/>
      <c r="E85" s="88"/>
      <c r="F85" s="88"/>
      <c r="G85" s="88"/>
      <c r="H85" s="89"/>
      <c r="I85" s="32">
        <f>SUM(I83:I84)</f>
        <v>2000</v>
      </c>
      <c r="J85" s="90"/>
      <c r="K85" s="90"/>
      <c r="L85" s="90"/>
      <c r="M85" s="90"/>
      <c r="N85" s="91"/>
      <c r="O85" s="33">
        <f>SUM(O83:O84)</f>
        <v>4100</v>
      </c>
      <c r="P85" s="7"/>
    </row>
    <row r="86" spans="1:16" x14ac:dyDescent="0.3">
      <c r="A86" s="84" t="s">
        <v>143</v>
      </c>
      <c r="B86" s="27" t="s">
        <v>144</v>
      </c>
      <c r="C86" s="21" t="s">
        <v>145</v>
      </c>
      <c r="D86" s="22">
        <v>2</v>
      </c>
      <c r="E86" s="22" t="s">
        <v>29</v>
      </c>
      <c r="F86" s="22">
        <v>1</v>
      </c>
      <c r="G86" s="22" t="s">
        <v>49</v>
      </c>
      <c r="H86" s="23">
        <v>4000</v>
      </c>
      <c r="I86" s="63">
        <f>D86*F86*H86</f>
        <v>8000</v>
      </c>
      <c r="J86" s="24">
        <v>2</v>
      </c>
      <c r="K86" s="24" t="s">
        <v>29</v>
      </c>
      <c r="L86" s="24">
        <v>1</v>
      </c>
      <c r="M86" s="24" t="s">
        <v>49</v>
      </c>
      <c r="N86" s="25">
        <v>4000</v>
      </c>
      <c r="O86" s="26">
        <f>N86*J86*L86</f>
        <v>8000</v>
      </c>
      <c r="P86" s="7"/>
    </row>
    <row r="87" spans="1:16" x14ac:dyDescent="0.3">
      <c r="A87" s="85"/>
      <c r="B87" s="27" t="s">
        <v>146</v>
      </c>
      <c r="C87" s="21"/>
      <c r="D87" s="22">
        <v>2</v>
      </c>
      <c r="E87" s="22" t="s">
        <v>60</v>
      </c>
      <c r="F87" s="22">
        <v>1</v>
      </c>
      <c r="G87" s="22" t="s">
        <v>49</v>
      </c>
      <c r="H87" s="23">
        <v>2500</v>
      </c>
      <c r="I87" s="63">
        <f>D87*F87*H87</f>
        <v>5000</v>
      </c>
      <c r="J87" s="24">
        <v>2</v>
      </c>
      <c r="K87" s="24" t="s">
        <v>60</v>
      </c>
      <c r="L87" s="24">
        <v>1</v>
      </c>
      <c r="M87" s="24" t="s">
        <v>49</v>
      </c>
      <c r="N87" s="25">
        <v>2500</v>
      </c>
      <c r="O87" s="26">
        <f>J87*L87*N87</f>
        <v>5000</v>
      </c>
      <c r="P87" s="7"/>
    </row>
    <row r="88" spans="1:16" ht="13" customHeight="1" x14ac:dyDescent="0.3">
      <c r="A88" s="85"/>
      <c r="B88" s="27" t="s">
        <v>104</v>
      </c>
      <c r="C88" s="21"/>
      <c r="D88" s="22"/>
      <c r="E88" s="22"/>
      <c r="F88" s="22"/>
      <c r="G88" s="22"/>
      <c r="H88" s="23"/>
      <c r="I88" s="63"/>
      <c r="J88" s="44">
        <v>1</v>
      </c>
      <c r="K88" s="44" t="s">
        <v>29</v>
      </c>
      <c r="L88" s="44">
        <v>1</v>
      </c>
      <c r="M88" s="44" t="s">
        <v>44</v>
      </c>
      <c r="N88" s="45">
        <v>3000</v>
      </c>
      <c r="O88" s="46">
        <f>J88*L88*N88</f>
        <v>3000</v>
      </c>
      <c r="P88" s="7"/>
    </row>
    <row r="89" spans="1:16" x14ac:dyDescent="0.3">
      <c r="A89" s="85"/>
      <c r="B89" s="64" t="s">
        <v>147</v>
      </c>
      <c r="C89" s="41" t="s">
        <v>145</v>
      </c>
      <c r="D89" s="42">
        <v>1</v>
      </c>
      <c r="E89" s="42" t="s">
        <v>29</v>
      </c>
      <c r="F89" s="42">
        <v>1</v>
      </c>
      <c r="G89" s="42" t="s">
        <v>67</v>
      </c>
      <c r="H89" s="43">
        <v>3000</v>
      </c>
      <c r="I89" s="43">
        <f>D89*F89*H89</f>
        <v>3000</v>
      </c>
      <c r="J89" s="44">
        <v>1</v>
      </c>
      <c r="K89" s="44" t="s">
        <v>29</v>
      </c>
      <c r="L89" s="44">
        <v>1</v>
      </c>
      <c r="M89" s="44" t="s">
        <v>67</v>
      </c>
      <c r="N89" s="45">
        <v>3000</v>
      </c>
      <c r="O89" s="46">
        <f>J89*L89*N89</f>
        <v>3000</v>
      </c>
      <c r="P89" s="7"/>
    </row>
    <row r="90" spans="1:16" x14ac:dyDescent="0.3">
      <c r="A90" s="85"/>
      <c r="B90" s="64"/>
      <c r="C90" s="41"/>
      <c r="D90" s="42"/>
      <c r="E90" s="42"/>
      <c r="F90" s="42"/>
      <c r="G90" s="42"/>
      <c r="H90" s="43"/>
      <c r="I90" s="43"/>
      <c r="J90" s="44">
        <v>1</v>
      </c>
      <c r="K90" s="44" t="s">
        <v>148</v>
      </c>
      <c r="L90" s="44">
        <v>1</v>
      </c>
      <c r="M90" s="44" t="s">
        <v>49</v>
      </c>
      <c r="N90" s="45">
        <v>600</v>
      </c>
      <c r="O90" s="46">
        <f>J90*L90*N90</f>
        <v>600</v>
      </c>
      <c r="P90" s="27" t="s">
        <v>149</v>
      </c>
    </row>
    <row r="91" spans="1:16" x14ac:dyDescent="0.3">
      <c r="A91" s="85"/>
      <c r="B91" s="64"/>
      <c r="C91" s="41"/>
      <c r="D91" s="42"/>
      <c r="E91" s="42"/>
      <c r="F91" s="42"/>
      <c r="G91" s="42"/>
      <c r="H91" s="43"/>
      <c r="I91" s="43"/>
      <c r="J91" s="44">
        <v>1</v>
      </c>
      <c r="K91" s="44" t="s">
        <v>148</v>
      </c>
      <c r="L91" s="44">
        <v>1</v>
      </c>
      <c r="M91" s="44" t="s">
        <v>49</v>
      </c>
      <c r="N91" s="45">
        <v>199</v>
      </c>
      <c r="O91" s="46">
        <f>J91*L91*N91</f>
        <v>199</v>
      </c>
      <c r="P91" s="27" t="s">
        <v>208</v>
      </c>
    </row>
    <row r="92" spans="1:16" x14ac:dyDescent="0.3">
      <c r="A92" s="86"/>
      <c r="B92" s="64" t="s">
        <v>150</v>
      </c>
      <c r="C92" s="41" t="s">
        <v>145</v>
      </c>
      <c r="D92" s="42">
        <v>1</v>
      </c>
      <c r="E92" s="42" t="s">
        <v>29</v>
      </c>
      <c r="F92" s="42">
        <v>2</v>
      </c>
      <c r="G92" s="42" t="s">
        <v>67</v>
      </c>
      <c r="H92" s="43">
        <v>2500</v>
      </c>
      <c r="I92" s="43">
        <f>D92*F92*H92</f>
        <v>5000</v>
      </c>
      <c r="J92" s="44">
        <v>1</v>
      </c>
      <c r="K92" s="44" t="s">
        <v>29</v>
      </c>
      <c r="L92" s="44">
        <v>2</v>
      </c>
      <c r="M92" s="44" t="s">
        <v>67</v>
      </c>
      <c r="N92" s="45">
        <v>2500</v>
      </c>
      <c r="O92" s="46">
        <f t="shared" ref="O92:O102" si="8">J92*L92*N92</f>
        <v>5000</v>
      </c>
      <c r="P92" s="7"/>
    </row>
    <row r="93" spans="1:16" x14ac:dyDescent="0.3">
      <c r="A93" s="85"/>
      <c r="B93" s="27" t="s">
        <v>151</v>
      </c>
      <c r="C93" s="21" t="s">
        <v>152</v>
      </c>
      <c r="D93" s="22">
        <v>1</v>
      </c>
      <c r="E93" s="22" t="s">
        <v>44</v>
      </c>
      <c r="F93" s="22">
        <v>1</v>
      </c>
      <c r="G93" s="22" t="s">
        <v>49</v>
      </c>
      <c r="H93" s="65">
        <v>15000</v>
      </c>
      <c r="I93" s="63">
        <f>D93*F93*H93</f>
        <v>15000</v>
      </c>
      <c r="J93" s="24">
        <v>1</v>
      </c>
      <c r="K93" s="24" t="s">
        <v>44</v>
      </c>
      <c r="L93" s="24">
        <v>1</v>
      </c>
      <c r="M93" s="24" t="s">
        <v>49</v>
      </c>
      <c r="N93" s="66">
        <v>9000</v>
      </c>
      <c r="O93" s="26">
        <f t="shared" si="8"/>
        <v>9000</v>
      </c>
      <c r="P93" s="7"/>
    </row>
    <row r="94" spans="1:16" ht="15" customHeight="1" x14ac:dyDescent="0.3">
      <c r="A94" s="85"/>
      <c r="B94" s="27" t="s">
        <v>153</v>
      </c>
      <c r="C94" s="21" t="s">
        <v>154</v>
      </c>
      <c r="D94" s="22">
        <v>5</v>
      </c>
      <c r="E94" s="22" t="s">
        <v>29</v>
      </c>
      <c r="F94" s="22">
        <v>1</v>
      </c>
      <c r="G94" s="22" t="s">
        <v>44</v>
      </c>
      <c r="H94" s="65">
        <v>1500</v>
      </c>
      <c r="I94" s="63">
        <f>D94*F94*H94</f>
        <v>7500</v>
      </c>
      <c r="J94" s="24">
        <v>5</v>
      </c>
      <c r="K94" s="24" t="s">
        <v>29</v>
      </c>
      <c r="L94" s="24">
        <v>1</v>
      </c>
      <c r="M94" s="24" t="s">
        <v>44</v>
      </c>
      <c r="N94" s="66">
        <v>1500</v>
      </c>
      <c r="O94" s="26">
        <f t="shared" si="8"/>
        <v>7500</v>
      </c>
      <c r="P94" s="7"/>
    </row>
    <row r="95" spans="1:16" x14ac:dyDescent="0.3">
      <c r="A95" s="85"/>
      <c r="B95" s="27" t="s">
        <v>155</v>
      </c>
      <c r="C95" s="21" t="s">
        <v>156</v>
      </c>
      <c r="D95" s="22">
        <v>2</v>
      </c>
      <c r="E95" s="22" t="s">
        <v>29</v>
      </c>
      <c r="F95" s="22">
        <v>1</v>
      </c>
      <c r="G95" s="22" t="s">
        <v>67</v>
      </c>
      <c r="H95" s="65">
        <v>800</v>
      </c>
      <c r="I95" s="23">
        <f>D95*F95*H95</f>
        <v>1600</v>
      </c>
      <c r="J95" s="24">
        <v>2</v>
      </c>
      <c r="K95" s="24" t="s">
        <v>29</v>
      </c>
      <c r="L95" s="24">
        <v>1</v>
      </c>
      <c r="M95" s="24" t="s">
        <v>67</v>
      </c>
      <c r="N95" s="66">
        <v>800</v>
      </c>
      <c r="O95" s="26">
        <f t="shared" si="8"/>
        <v>1600</v>
      </c>
      <c r="P95" s="7"/>
    </row>
    <row r="96" spans="1:16" x14ac:dyDescent="0.3">
      <c r="A96" s="85"/>
      <c r="B96" s="27"/>
      <c r="C96" s="21"/>
      <c r="D96" s="22"/>
      <c r="E96" s="22"/>
      <c r="F96" s="22"/>
      <c r="G96" s="22"/>
      <c r="H96" s="65"/>
      <c r="I96" s="23"/>
      <c r="J96" s="24">
        <v>1</v>
      </c>
      <c r="K96" s="24" t="s">
        <v>29</v>
      </c>
      <c r="L96" s="24">
        <v>1</v>
      </c>
      <c r="M96" s="24" t="s">
        <v>67</v>
      </c>
      <c r="N96" s="66">
        <v>900</v>
      </c>
      <c r="O96" s="26">
        <f t="shared" si="8"/>
        <v>900</v>
      </c>
      <c r="P96" s="21" t="s">
        <v>157</v>
      </c>
    </row>
    <row r="97" spans="1:16" ht="15" customHeight="1" x14ac:dyDescent="0.3">
      <c r="A97" s="85"/>
      <c r="B97" s="27"/>
      <c r="C97" s="21"/>
      <c r="D97" s="22"/>
      <c r="E97" s="22"/>
      <c r="F97" s="22"/>
      <c r="G97" s="22"/>
      <c r="H97" s="65"/>
      <c r="I97" s="63"/>
      <c r="J97" s="24">
        <v>1</v>
      </c>
      <c r="K97" s="24" t="s">
        <v>44</v>
      </c>
      <c r="L97" s="24">
        <v>1</v>
      </c>
      <c r="M97" s="24" t="s">
        <v>49</v>
      </c>
      <c r="N97" s="66">
        <v>560</v>
      </c>
      <c r="O97" s="26">
        <f t="shared" si="8"/>
        <v>560</v>
      </c>
      <c r="P97" s="21" t="s">
        <v>158</v>
      </c>
    </row>
    <row r="98" spans="1:16" ht="15" customHeight="1" x14ac:dyDescent="0.3">
      <c r="A98" s="85"/>
      <c r="B98" s="27" t="s">
        <v>159</v>
      </c>
      <c r="C98" s="21" t="s">
        <v>160</v>
      </c>
      <c r="D98" s="22">
        <v>1</v>
      </c>
      <c r="E98" s="22" t="s">
        <v>35</v>
      </c>
      <c r="F98" s="22">
        <v>1</v>
      </c>
      <c r="G98" s="22" t="s">
        <v>44</v>
      </c>
      <c r="H98" s="65">
        <v>3000</v>
      </c>
      <c r="I98" s="23">
        <f>D98*F98*H98</f>
        <v>3000</v>
      </c>
      <c r="J98" s="24">
        <v>1</v>
      </c>
      <c r="K98" s="24" t="s">
        <v>35</v>
      </c>
      <c r="L98" s="24">
        <v>1</v>
      </c>
      <c r="M98" s="24" t="s">
        <v>44</v>
      </c>
      <c r="N98" s="66">
        <v>765.02</v>
      </c>
      <c r="O98" s="26">
        <f t="shared" si="8"/>
        <v>765.02</v>
      </c>
      <c r="P98" s="7"/>
    </row>
    <row r="99" spans="1:16" ht="15" customHeight="1" x14ac:dyDescent="0.3">
      <c r="A99" s="85"/>
      <c r="B99" s="27" t="s">
        <v>161</v>
      </c>
      <c r="C99" s="21"/>
      <c r="D99" s="22"/>
      <c r="E99" s="22"/>
      <c r="F99" s="22"/>
      <c r="G99" s="22"/>
      <c r="H99" s="65"/>
      <c r="I99" s="23"/>
      <c r="J99" s="24">
        <v>1</v>
      </c>
      <c r="K99" s="24" t="s">
        <v>35</v>
      </c>
      <c r="L99" s="24">
        <v>1</v>
      </c>
      <c r="M99" s="24" t="s">
        <v>44</v>
      </c>
      <c r="N99" s="66">
        <v>2000</v>
      </c>
      <c r="O99" s="26">
        <f t="shared" si="8"/>
        <v>2000</v>
      </c>
      <c r="P99" s="7"/>
    </row>
    <row r="100" spans="1:16" x14ac:dyDescent="0.3">
      <c r="A100" s="85"/>
      <c r="B100" s="27" t="s">
        <v>162</v>
      </c>
      <c r="C100" s="21"/>
      <c r="D100" s="22">
        <v>1</v>
      </c>
      <c r="E100" s="22" t="s">
        <v>29</v>
      </c>
      <c r="F100" s="22">
        <v>1</v>
      </c>
      <c r="G100" s="22" t="s">
        <v>67</v>
      </c>
      <c r="H100" s="65">
        <v>3000</v>
      </c>
      <c r="I100" s="23">
        <f>D100*F100*H100</f>
        <v>3000</v>
      </c>
      <c r="J100" s="24">
        <v>1</v>
      </c>
      <c r="K100" s="24" t="s">
        <v>29</v>
      </c>
      <c r="L100" s="24">
        <v>1</v>
      </c>
      <c r="M100" s="24" t="s">
        <v>67</v>
      </c>
      <c r="N100" s="66">
        <v>3000</v>
      </c>
      <c r="O100" s="26">
        <f t="shared" si="8"/>
        <v>3000</v>
      </c>
      <c r="P100" s="7"/>
    </row>
    <row r="101" spans="1:16" x14ac:dyDescent="0.3">
      <c r="A101" s="85"/>
      <c r="B101" s="27"/>
      <c r="C101" s="21"/>
      <c r="D101" s="22"/>
      <c r="E101" s="22"/>
      <c r="F101" s="22"/>
      <c r="G101" s="22"/>
      <c r="H101" s="65"/>
      <c r="I101" s="23"/>
      <c r="J101" s="24">
        <v>1</v>
      </c>
      <c r="K101" s="24" t="s">
        <v>35</v>
      </c>
      <c r="L101" s="24">
        <v>1</v>
      </c>
      <c r="M101" s="24" t="s">
        <v>148</v>
      </c>
      <c r="N101" s="26">
        <v>1092.28</v>
      </c>
      <c r="O101" s="26">
        <f t="shared" si="8"/>
        <v>1092.28</v>
      </c>
      <c r="P101" s="21" t="s">
        <v>186</v>
      </c>
    </row>
    <row r="102" spans="1:16" x14ac:dyDescent="0.3">
      <c r="A102" s="85"/>
      <c r="B102" s="27"/>
      <c r="C102" s="21"/>
      <c r="D102" s="22"/>
      <c r="E102" s="22"/>
      <c r="F102" s="22"/>
      <c r="G102" s="22"/>
      <c r="H102" s="65"/>
      <c r="I102" s="23"/>
      <c r="J102" s="24">
        <v>1</v>
      </c>
      <c r="K102" s="24" t="s">
        <v>35</v>
      </c>
      <c r="L102" s="24">
        <v>1</v>
      </c>
      <c r="M102" s="24" t="s">
        <v>148</v>
      </c>
      <c r="N102" s="26">
        <v>322</v>
      </c>
      <c r="O102" s="26">
        <f t="shared" si="8"/>
        <v>322</v>
      </c>
      <c r="P102" s="21" t="s">
        <v>187</v>
      </c>
    </row>
    <row r="103" spans="1:16" x14ac:dyDescent="0.3">
      <c r="A103" s="85"/>
      <c r="B103" s="14" t="s">
        <v>163</v>
      </c>
      <c r="C103" s="31" t="s">
        <v>164</v>
      </c>
      <c r="D103" s="16">
        <v>4</v>
      </c>
      <c r="E103" s="16" t="s">
        <v>29</v>
      </c>
      <c r="F103" s="16">
        <v>1</v>
      </c>
      <c r="G103" s="16" t="s">
        <v>67</v>
      </c>
      <c r="H103" s="59">
        <v>400</v>
      </c>
      <c r="I103" s="17">
        <f>D103*F103*H103</f>
        <v>1600</v>
      </c>
      <c r="J103" s="67">
        <v>2</v>
      </c>
      <c r="K103" s="18" t="s">
        <v>29</v>
      </c>
      <c r="L103" s="18">
        <v>2</v>
      </c>
      <c r="M103" s="18" t="s">
        <v>67</v>
      </c>
      <c r="N103" s="60">
        <v>400</v>
      </c>
      <c r="O103" s="20">
        <f>J103*L103*N103</f>
        <v>1600</v>
      </c>
      <c r="P103" s="7"/>
    </row>
    <row r="104" spans="1:16" x14ac:dyDescent="0.3">
      <c r="A104" s="87" t="s">
        <v>165</v>
      </c>
      <c r="B104" s="88"/>
      <c r="C104" s="88"/>
      <c r="D104" s="88"/>
      <c r="E104" s="88"/>
      <c r="F104" s="88"/>
      <c r="G104" s="88"/>
      <c r="H104" s="89"/>
      <c r="I104" s="32">
        <f>SUM(I86:I103)</f>
        <v>52700</v>
      </c>
      <c r="J104" s="90"/>
      <c r="K104" s="90"/>
      <c r="L104" s="90"/>
      <c r="M104" s="90"/>
      <c r="N104" s="91"/>
      <c r="O104" s="33">
        <f>SUM(O86:O103)</f>
        <v>53138.299999999996</v>
      </c>
      <c r="P104" s="7"/>
    </row>
    <row r="105" spans="1:16" x14ac:dyDescent="0.3">
      <c r="A105" s="92" t="s">
        <v>166</v>
      </c>
      <c r="B105" s="49" t="s">
        <v>167</v>
      </c>
      <c r="C105" s="21"/>
      <c r="D105" s="22">
        <v>1</v>
      </c>
      <c r="E105" s="22" t="s">
        <v>44</v>
      </c>
      <c r="F105" s="22">
        <v>1</v>
      </c>
      <c r="G105" s="22" t="s">
        <v>49</v>
      </c>
      <c r="H105" s="65">
        <v>20000</v>
      </c>
      <c r="I105" s="23">
        <f>D105*F105*H105</f>
        <v>20000</v>
      </c>
      <c r="J105" s="24">
        <v>1</v>
      </c>
      <c r="K105" s="24" t="s">
        <v>44</v>
      </c>
      <c r="L105" s="24">
        <v>1</v>
      </c>
      <c r="M105" s="24" t="s">
        <v>49</v>
      </c>
      <c r="N105" s="66">
        <v>20000</v>
      </c>
      <c r="O105" s="26">
        <f>J105*L105*N105</f>
        <v>20000</v>
      </c>
      <c r="P105" s="7"/>
    </row>
    <row r="106" spans="1:16" x14ac:dyDescent="0.3">
      <c r="A106" s="93"/>
      <c r="B106" s="49" t="s">
        <v>168</v>
      </c>
      <c r="C106" s="21"/>
      <c r="D106" s="22">
        <v>1</v>
      </c>
      <c r="E106" s="22" t="s">
        <v>44</v>
      </c>
      <c r="F106" s="22">
        <v>1</v>
      </c>
      <c r="G106" s="22" t="s">
        <v>49</v>
      </c>
      <c r="H106" s="65">
        <v>15000</v>
      </c>
      <c r="I106" s="23">
        <f>D106*F106*H106</f>
        <v>15000</v>
      </c>
      <c r="J106" s="24">
        <v>1</v>
      </c>
      <c r="K106" s="24" t="s">
        <v>44</v>
      </c>
      <c r="L106" s="24">
        <v>1</v>
      </c>
      <c r="M106" s="24" t="s">
        <v>49</v>
      </c>
      <c r="N106" s="66">
        <v>15000</v>
      </c>
      <c r="O106" s="26">
        <f>J106*L106*N106</f>
        <v>15000</v>
      </c>
      <c r="P106" s="7"/>
    </row>
    <row r="107" spans="1:16" x14ac:dyDescent="0.3">
      <c r="A107" s="93"/>
      <c r="B107" s="49" t="s">
        <v>169</v>
      </c>
      <c r="C107" s="21"/>
      <c r="D107" s="22">
        <v>2</v>
      </c>
      <c r="E107" s="22" t="s">
        <v>66</v>
      </c>
      <c r="F107" s="22">
        <v>1</v>
      </c>
      <c r="G107" s="22" t="s">
        <v>49</v>
      </c>
      <c r="H107" s="65">
        <v>4000</v>
      </c>
      <c r="I107" s="23">
        <f>D107*F107*H107</f>
        <v>8000</v>
      </c>
      <c r="J107" s="24">
        <v>2</v>
      </c>
      <c r="K107" s="24" t="s">
        <v>66</v>
      </c>
      <c r="L107" s="24">
        <v>1</v>
      </c>
      <c r="M107" s="24" t="s">
        <v>49</v>
      </c>
      <c r="N107" s="66">
        <v>4000</v>
      </c>
      <c r="O107" s="26">
        <f>J107*L107*N107</f>
        <v>8000</v>
      </c>
      <c r="P107" s="7"/>
    </row>
    <row r="108" spans="1:16" x14ac:dyDescent="0.3">
      <c r="A108" s="93"/>
      <c r="B108" s="49" t="s">
        <v>170</v>
      </c>
      <c r="C108" s="21"/>
      <c r="D108" s="22">
        <v>1</v>
      </c>
      <c r="E108" s="22" t="s">
        <v>44</v>
      </c>
      <c r="F108" s="22">
        <v>1</v>
      </c>
      <c r="G108" s="22" t="s">
        <v>49</v>
      </c>
      <c r="H108" s="65">
        <v>15000</v>
      </c>
      <c r="I108" s="23">
        <f>D108*F108*H108</f>
        <v>15000</v>
      </c>
      <c r="J108" s="24">
        <v>1</v>
      </c>
      <c r="K108" s="24" t="s">
        <v>44</v>
      </c>
      <c r="L108" s="24">
        <v>1</v>
      </c>
      <c r="M108" s="24" t="s">
        <v>49</v>
      </c>
      <c r="N108" s="66">
        <v>15000</v>
      </c>
      <c r="O108" s="26">
        <f>J108*L108*N108</f>
        <v>15000</v>
      </c>
      <c r="P108" s="7"/>
    </row>
    <row r="109" spans="1:16" x14ac:dyDescent="0.3">
      <c r="A109" s="94"/>
      <c r="B109" s="68" t="s">
        <v>171</v>
      </c>
      <c r="C109" s="21"/>
      <c r="D109" s="22"/>
      <c r="E109" s="22"/>
      <c r="F109" s="22"/>
      <c r="G109" s="22"/>
      <c r="H109" s="65"/>
      <c r="I109" s="23"/>
      <c r="J109" s="24">
        <v>1</v>
      </c>
      <c r="K109" s="24" t="s">
        <v>44</v>
      </c>
      <c r="L109" s="24">
        <v>1</v>
      </c>
      <c r="M109" s="24" t="s">
        <v>49</v>
      </c>
      <c r="N109" s="66">
        <v>2000</v>
      </c>
      <c r="O109" s="26">
        <f>J109*L109*N109</f>
        <v>2000</v>
      </c>
      <c r="P109" s="7"/>
    </row>
    <row r="110" spans="1:16" x14ac:dyDescent="0.3">
      <c r="A110" s="87" t="s">
        <v>172</v>
      </c>
      <c r="B110" s="88"/>
      <c r="C110" s="88"/>
      <c r="D110" s="88"/>
      <c r="E110" s="88"/>
      <c r="F110" s="88"/>
      <c r="G110" s="88"/>
      <c r="H110" s="89"/>
      <c r="I110" s="32">
        <f>SUM(I105:I109)</f>
        <v>58000</v>
      </c>
      <c r="J110" s="90"/>
      <c r="K110" s="90"/>
      <c r="L110" s="90"/>
      <c r="M110" s="90"/>
      <c r="N110" s="91"/>
      <c r="O110" s="33">
        <f>SUM(O105:O109)</f>
        <v>60000</v>
      </c>
      <c r="P110" s="7"/>
    </row>
    <row r="111" spans="1:16" x14ac:dyDescent="0.3">
      <c r="A111" s="78" t="s">
        <v>173</v>
      </c>
      <c r="B111" s="79"/>
      <c r="C111" s="79"/>
      <c r="D111" s="79"/>
      <c r="E111" s="79"/>
      <c r="F111" s="79"/>
      <c r="G111" s="79"/>
      <c r="H111" s="80"/>
      <c r="I111" s="69">
        <f>I110+I104+I85+I82+I74+I66+I17</f>
        <v>406495</v>
      </c>
      <c r="J111" s="81"/>
      <c r="K111" s="81"/>
      <c r="L111" s="81"/>
      <c r="M111" s="81"/>
      <c r="N111" s="82"/>
      <c r="O111" s="70">
        <f>O110+O104+O85+O82+O74+O66+O17</f>
        <v>422523.82</v>
      </c>
      <c r="P111" s="7"/>
    </row>
    <row r="112" spans="1:16" x14ac:dyDescent="0.3">
      <c r="A112" s="78" t="s">
        <v>174</v>
      </c>
      <c r="B112" s="79"/>
      <c r="C112" s="79"/>
      <c r="D112" s="79"/>
      <c r="E112" s="79"/>
      <c r="F112" s="79"/>
      <c r="G112" s="79"/>
      <c r="H112" s="80"/>
      <c r="I112" s="69">
        <f>I111*0.1</f>
        <v>40649.5</v>
      </c>
      <c r="J112" s="81"/>
      <c r="K112" s="81"/>
      <c r="L112" s="81"/>
      <c r="M112" s="81"/>
      <c r="N112" s="82"/>
      <c r="O112" s="70">
        <f>O111*0.1</f>
        <v>42252.382000000005</v>
      </c>
      <c r="P112" s="7"/>
    </row>
    <row r="113" spans="1:16" x14ac:dyDescent="0.3">
      <c r="A113" s="78" t="s">
        <v>175</v>
      </c>
      <c r="B113" s="79"/>
      <c r="C113" s="79"/>
      <c r="D113" s="79"/>
      <c r="E113" s="79"/>
      <c r="F113" s="79"/>
      <c r="G113" s="79"/>
      <c r="H113" s="80"/>
      <c r="I113" s="69">
        <f>(I111+I112)*0.06</f>
        <v>26828.67</v>
      </c>
      <c r="J113" s="81"/>
      <c r="K113" s="81"/>
      <c r="L113" s="81"/>
      <c r="M113" s="81"/>
      <c r="N113" s="82"/>
      <c r="O113" s="70">
        <f>(O111+O112)*0.06</f>
        <v>27886.572119999997</v>
      </c>
      <c r="P113" s="7"/>
    </row>
    <row r="114" spans="1:16" x14ac:dyDescent="0.3">
      <c r="A114" s="78" t="s">
        <v>176</v>
      </c>
      <c r="B114" s="79"/>
      <c r="C114" s="79"/>
      <c r="D114" s="79"/>
      <c r="E114" s="79"/>
      <c r="F114" s="79"/>
      <c r="G114" s="79"/>
      <c r="H114" s="80"/>
      <c r="I114" s="69">
        <f>I111+I112+I113</f>
        <v>473973.17</v>
      </c>
      <c r="J114" s="81"/>
      <c r="K114" s="81"/>
      <c r="L114" s="81"/>
      <c r="M114" s="81"/>
      <c r="N114" s="82"/>
      <c r="O114" s="70">
        <f>O111+O112+O113</f>
        <v>492662.77411999996</v>
      </c>
      <c r="P114" s="7"/>
    </row>
    <row r="115" spans="1:16" x14ac:dyDescent="0.3">
      <c r="A115" s="83" t="s">
        <v>177</v>
      </c>
      <c r="B115" s="48" t="s">
        <v>178</v>
      </c>
      <c r="C115" s="58" t="s">
        <v>179</v>
      </c>
      <c r="D115" s="36">
        <v>10</v>
      </c>
      <c r="E115" s="36" t="s">
        <v>66</v>
      </c>
      <c r="F115" s="36">
        <v>1</v>
      </c>
      <c r="G115" s="36" t="s">
        <v>49</v>
      </c>
      <c r="H115" s="37">
        <v>1699</v>
      </c>
      <c r="I115" s="17">
        <f>D115*F115*H115</f>
        <v>16990</v>
      </c>
      <c r="J115" s="38">
        <v>10</v>
      </c>
      <c r="K115" s="38" t="s">
        <v>66</v>
      </c>
      <c r="L115" s="38">
        <v>1</v>
      </c>
      <c r="M115" s="38" t="s">
        <v>49</v>
      </c>
      <c r="N115" s="39">
        <v>1699</v>
      </c>
      <c r="O115" s="20">
        <f>J115*L115*N115</f>
        <v>16990</v>
      </c>
      <c r="P115" s="7"/>
    </row>
    <row r="116" spans="1:16" x14ac:dyDescent="0.3">
      <c r="A116" s="83"/>
      <c r="B116" s="48" t="s">
        <v>180</v>
      </c>
      <c r="C116" s="58" t="s">
        <v>181</v>
      </c>
      <c r="D116" s="36">
        <v>20</v>
      </c>
      <c r="E116" s="36" t="s">
        <v>66</v>
      </c>
      <c r="F116" s="36">
        <v>1</v>
      </c>
      <c r="G116" s="36" t="s">
        <v>49</v>
      </c>
      <c r="H116" s="37">
        <v>1299</v>
      </c>
      <c r="I116" s="17">
        <f>D116*F116*H116</f>
        <v>25980</v>
      </c>
      <c r="J116" s="38">
        <v>20</v>
      </c>
      <c r="K116" s="38" t="s">
        <v>66</v>
      </c>
      <c r="L116" s="38">
        <v>1</v>
      </c>
      <c r="M116" s="38" t="s">
        <v>49</v>
      </c>
      <c r="N116" s="39">
        <v>1299</v>
      </c>
      <c r="O116" s="20">
        <f>J116*L116*N116</f>
        <v>25980</v>
      </c>
      <c r="P116" s="7"/>
    </row>
    <row r="117" spans="1:16" x14ac:dyDescent="0.3">
      <c r="A117" s="83"/>
      <c r="B117" s="48" t="s">
        <v>182</v>
      </c>
      <c r="C117" s="58" t="s">
        <v>183</v>
      </c>
      <c r="D117" s="36">
        <v>30</v>
      </c>
      <c r="E117" s="36" t="s">
        <v>66</v>
      </c>
      <c r="F117" s="36">
        <v>1</v>
      </c>
      <c r="G117" s="36" t="s">
        <v>49</v>
      </c>
      <c r="H117" s="37">
        <v>409</v>
      </c>
      <c r="I117" s="17">
        <f>D117*F117*H117</f>
        <v>12270</v>
      </c>
      <c r="J117" s="38">
        <v>30</v>
      </c>
      <c r="K117" s="38" t="s">
        <v>66</v>
      </c>
      <c r="L117" s="38">
        <v>1</v>
      </c>
      <c r="M117" s="38" t="s">
        <v>49</v>
      </c>
      <c r="N117" s="39">
        <v>409</v>
      </c>
      <c r="O117" s="20">
        <f>J117*L117*N117</f>
        <v>12270</v>
      </c>
      <c r="P117" s="7"/>
    </row>
    <row r="118" spans="1:16" x14ac:dyDescent="0.3">
      <c r="A118" s="78" t="s">
        <v>184</v>
      </c>
      <c r="B118" s="79"/>
      <c r="C118" s="79"/>
      <c r="D118" s="79"/>
      <c r="E118" s="79"/>
      <c r="F118" s="79"/>
      <c r="G118" s="79"/>
      <c r="H118" s="80"/>
      <c r="I118" s="69">
        <f>SUM(I115:I117)</f>
        <v>55240</v>
      </c>
      <c r="J118" s="81"/>
      <c r="K118" s="81"/>
      <c r="L118" s="81"/>
      <c r="M118" s="81"/>
      <c r="N118" s="82"/>
      <c r="O118" s="70">
        <f>SUM(O115:O117)</f>
        <v>55240</v>
      </c>
      <c r="P118" s="7"/>
    </row>
    <row r="119" spans="1:16" x14ac:dyDescent="0.3">
      <c r="A119" s="78" t="s">
        <v>185</v>
      </c>
      <c r="B119" s="79"/>
      <c r="C119" s="79"/>
      <c r="D119" s="79"/>
      <c r="E119" s="79"/>
      <c r="F119" s="79"/>
      <c r="G119" s="79"/>
      <c r="H119" s="80"/>
      <c r="I119" s="69">
        <f>I114+I118</f>
        <v>529213.16999999993</v>
      </c>
      <c r="J119" s="81"/>
      <c r="K119" s="81"/>
      <c r="L119" s="81"/>
      <c r="M119" s="81"/>
      <c r="N119" s="82"/>
      <c r="O119" s="70">
        <f>O114+O118</f>
        <v>547902.77411999996</v>
      </c>
      <c r="P119" s="7"/>
    </row>
  </sheetData>
  <mergeCells count="66">
    <mergeCell ref="B4:I4"/>
    <mergeCell ref="J4:O4"/>
    <mergeCell ref="A75:A81"/>
    <mergeCell ref="A1:I1"/>
    <mergeCell ref="J1:O1"/>
    <mergeCell ref="B2:I2"/>
    <mergeCell ref="J2:O2"/>
    <mergeCell ref="B3:C3"/>
    <mergeCell ref="B5:I5"/>
    <mergeCell ref="J5:O5"/>
    <mergeCell ref="B6:I6"/>
    <mergeCell ref="J6:O6"/>
    <mergeCell ref="A7:I7"/>
    <mergeCell ref="J7:P7"/>
    <mergeCell ref="P8:P9"/>
    <mergeCell ref="A10:A15"/>
    <mergeCell ref="B12:B13"/>
    <mergeCell ref="B14:B15"/>
    <mergeCell ref="A17:H17"/>
    <mergeCell ref="J17:N17"/>
    <mergeCell ref="A8:B9"/>
    <mergeCell ref="C8:C9"/>
    <mergeCell ref="D8:G8"/>
    <mergeCell ref="H8:I8"/>
    <mergeCell ref="J8:M8"/>
    <mergeCell ref="N8:O8"/>
    <mergeCell ref="A18:A20"/>
    <mergeCell ref="B18:B20"/>
    <mergeCell ref="A21:H21"/>
    <mergeCell ref="J21:N21"/>
    <mergeCell ref="A22:A64"/>
    <mergeCell ref="B22:B32"/>
    <mergeCell ref="B33:B40"/>
    <mergeCell ref="B41:B47"/>
    <mergeCell ref="B48:B56"/>
    <mergeCell ref="B59:B62"/>
    <mergeCell ref="B63:B64"/>
    <mergeCell ref="A66:H66"/>
    <mergeCell ref="J66:N66"/>
    <mergeCell ref="A67:A73"/>
    <mergeCell ref="A74:H74"/>
    <mergeCell ref="J74:N74"/>
    <mergeCell ref="A82:H82"/>
    <mergeCell ref="J82:N82"/>
    <mergeCell ref="A83:A84"/>
    <mergeCell ref="A85:H85"/>
    <mergeCell ref="J85:N85"/>
    <mergeCell ref="A86:A103"/>
    <mergeCell ref="A104:H104"/>
    <mergeCell ref="J104:N104"/>
    <mergeCell ref="A105:A109"/>
    <mergeCell ref="A110:H110"/>
    <mergeCell ref="J110:N110"/>
    <mergeCell ref="A119:H119"/>
    <mergeCell ref="J119:N119"/>
    <mergeCell ref="A111:H111"/>
    <mergeCell ref="J111:N111"/>
    <mergeCell ref="A112:H112"/>
    <mergeCell ref="J112:N112"/>
    <mergeCell ref="A113:H113"/>
    <mergeCell ref="J113:N113"/>
    <mergeCell ref="A114:H114"/>
    <mergeCell ref="J114:N114"/>
    <mergeCell ref="A115:A117"/>
    <mergeCell ref="A118:H118"/>
    <mergeCell ref="J118:N118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0E613-1701-4CB7-8BFE-F50FC7146205}">
  <dimension ref="A3:D9"/>
  <sheetViews>
    <sheetView workbookViewId="0">
      <selection activeCell="G10" sqref="G10"/>
    </sheetView>
  </sheetViews>
  <sheetFormatPr defaultRowHeight="14" x14ac:dyDescent="0.3"/>
  <cols>
    <col min="1" max="1" width="4.9140625" customWidth="1"/>
  </cols>
  <sheetData>
    <row r="3" spans="1:4" x14ac:dyDescent="0.3">
      <c r="A3" s="76" t="s">
        <v>189</v>
      </c>
      <c r="B3" s="76" t="s">
        <v>190</v>
      </c>
      <c r="C3" s="76" t="s">
        <v>192</v>
      </c>
      <c r="D3" s="76" t="s">
        <v>193</v>
      </c>
    </row>
    <row r="4" spans="1:4" x14ac:dyDescent="0.3">
      <c r="A4" s="77" t="s">
        <v>202</v>
      </c>
      <c r="B4" s="76" t="s">
        <v>191</v>
      </c>
      <c r="C4" s="76">
        <v>70.37</v>
      </c>
      <c r="D4" s="76">
        <v>230</v>
      </c>
    </row>
    <row r="5" spans="1:4" x14ac:dyDescent="0.3">
      <c r="A5" s="77" t="s">
        <v>203</v>
      </c>
      <c r="B5" s="76" t="s">
        <v>194</v>
      </c>
      <c r="C5" s="76">
        <v>178.88</v>
      </c>
      <c r="D5" s="76">
        <v>0</v>
      </c>
    </row>
    <row r="6" spans="1:4" x14ac:dyDescent="0.3">
      <c r="A6" s="77" t="s">
        <v>204</v>
      </c>
      <c r="B6" s="76" t="s">
        <v>195</v>
      </c>
      <c r="C6" s="76">
        <v>360.58</v>
      </c>
      <c r="D6" s="76">
        <v>92</v>
      </c>
    </row>
    <row r="7" spans="1:4" x14ac:dyDescent="0.3">
      <c r="A7" s="77" t="s">
        <v>205</v>
      </c>
      <c r="B7" s="76" t="s">
        <v>196</v>
      </c>
      <c r="C7" s="76">
        <v>45</v>
      </c>
      <c r="D7" s="76">
        <v>0</v>
      </c>
    </row>
    <row r="8" spans="1:4" x14ac:dyDescent="0.3">
      <c r="A8" s="77" t="s">
        <v>206</v>
      </c>
      <c r="B8" s="76" t="s">
        <v>197</v>
      </c>
      <c r="C8" s="76">
        <v>437.45</v>
      </c>
      <c r="D8" s="76">
        <v>0</v>
      </c>
    </row>
    <row r="9" spans="1:4" x14ac:dyDescent="0.3">
      <c r="A9" s="76"/>
      <c r="B9" s="76" t="s">
        <v>207</v>
      </c>
      <c r="C9" s="76">
        <f>SUM(C4:C8)</f>
        <v>1092.28</v>
      </c>
      <c r="D9" s="76">
        <f>SUM(D4:D8)</f>
        <v>322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youcan hu</dc:creator>
  <cp:lastModifiedBy>youcan hu</cp:lastModifiedBy>
  <dcterms:created xsi:type="dcterms:W3CDTF">2018-08-15T07:06:57Z</dcterms:created>
  <dcterms:modified xsi:type="dcterms:W3CDTF">2018-08-21T11:08:37Z</dcterms:modified>
</cp:coreProperties>
</file>