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环球\"/>
    </mc:Choice>
  </mc:AlternateContent>
  <xr:revisionPtr revIDLastSave="0" documentId="13_ncr:1_{7E2FB8DB-94C8-4143-ABCB-AAE503E7076B}" xr6:coauthVersionLast="47" xr6:coauthVersionMax="47" xr10:uidLastSave="{00000000-0000-0000-0000-000000000000}"/>
  <bookViews>
    <workbookView xWindow="-110" yWindow="-110" windowWidth="19420" windowHeight="10560" activeTab="1" xr2:uid="{48DD6CC1-0D7E-4D5B-AFEF-F5A3E475A4EC}"/>
  </bookViews>
  <sheets>
    <sheet name="2Summary" sheetId="2" r:id="rId1"/>
    <sheet name="报价" sheetId="1" r:id="rId2"/>
  </sheets>
  <definedNames>
    <definedName name="_xlnm.Print_Area" localSheetId="0">'2Summary'!$A$1:$B$26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6" i="1"/>
  <c r="G7" i="1"/>
  <c r="G16" i="1"/>
  <c r="G17" i="1"/>
  <c r="G18" i="1"/>
  <c r="G21" i="1"/>
  <c r="G22" i="1"/>
  <c r="G25" i="1"/>
  <c r="G27" i="1" s="1"/>
  <c r="G26" i="1"/>
  <c r="G34" i="1"/>
  <c r="G23" i="1" l="1"/>
  <c r="G8" i="1"/>
  <c r="G9" i="1" s="1"/>
  <c r="G19" i="1"/>
  <c r="G28" i="1" l="1"/>
  <c r="B18" i="2" s="1"/>
  <c r="B17" i="2"/>
  <c r="F33" i="1" l="1"/>
  <c r="G33" i="1" s="1"/>
  <c r="G35" i="1" s="1"/>
  <c r="B19" i="2" s="1"/>
  <c r="B20" i="2" s="1"/>
  <c r="G36" i="1" l="1"/>
  <c r="G2" i="1" s="1"/>
  <c r="B21" i="2"/>
  <c r="B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tc={6B3402EC-DBAF-4F2C-9D45-85A872C0D60C}</author>
    <author>tc={CCE7F030-6673-4D63-8C04-1B3B35044FA1}</author>
    <author>tc={55A264DC-631A-4C50-B404-47F72686AD9F}</author>
  </authors>
  <commentList>
    <comment ref="E15" authorId="0" shapeId="0" xr:uid="{6B3402EC-DBAF-4F2C-9D45-85A872C0D60C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Subject to customers' need (2 adults and 1 kid max)</t>
        </r>
      </text>
    </comment>
    <comment ref="E21" authorId="1" shapeId="0" xr:uid="{CCE7F030-6673-4D63-8C04-1B3B35044FA1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Subject to customers' need (2 adults and 1 kid max)</t>
        </r>
      </text>
    </comment>
    <comment ref="E25" authorId="2" shapeId="0" xr:uid="{55A264DC-631A-4C50-B404-47F72686AD9F}">
      <text>
        <r>
          <rPr>
            <sz val="11"/>
            <color theme="1"/>
            <rFont val="等线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Subject to customers' need (2 adults and 1 kid max)</t>
        </r>
      </text>
    </comment>
  </commentList>
</comments>
</file>

<file path=xl/sharedStrings.xml><?xml version="1.0" encoding="utf-8"?>
<sst xmlns="http://schemas.openxmlformats.org/spreadsheetml/2006/main" count="103" uniqueCount="80">
  <si>
    <t>Total: Service Fee</t>
  </si>
  <si>
    <t>III</t>
  </si>
  <si>
    <t>Sub-Total: Service Fee</t>
  </si>
  <si>
    <t>III A</t>
  </si>
  <si>
    <t>Please add if there is any other expense items needed</t>
  </si>
  <si>
    <t>…</t>
  </si>
  <si>
    <t>pax</t>
  </si>
  <si>
    <t>Service Fee</t>
  </si>
  <si>
    <t>III A1</t>
  </si>
  <si>
    <t>Total: Guests Travel &amp;  Documents</t>
  </si>
  <si>
    <t>II</t>
  </si>
  <si>
    <t>Subtotal: Guest Travel</t>
  </si>
  <si>
    <t>II C</t>
  </si>
  <si>
    <t>Universal Studios Beijing VIP experience</t>
  </si>
  <si>
    <t>II C1</t>
  </si>
  <si>
    <t>Guest Travel</t>
  </si>
  <si>
    <t>Sub-Total: Guests Travel Documents</t>
  </si>
  <si>
    <t>II B</t>
  </si>
  <si>
    <t>Insurance effective from travel start to end date
Insurance minimum covergae for 100W personal and travel accidents</t>
  </si>
  <si>
    <t xml:space="preserve">Insurance </t>
  </si>
  <si>
    <t>II B1</t>
  </si>
  <si>
    <t>Guests Travel Documents</t>
  </si>
  <si>
    <t xml:space="preserve">II B </t>
  </si>
  <si>
    <t>Sub-Total: Guest Flight</t>
  </si>
  <si>
    <t>II A</t>
  </si>
  <si>
    <t>Air ticket change fee
机票改签费</t>
  </si>
  <si>
    <t>Flight Service Fee-cancel</t>
  </si>
  <si>
    <t>II A3</t>
  </si>
  <si>
    <t>Air ticket cancel fee
机票退票费</t>
  </si>
  <si>
    <t>Flight Service Fee-change</t>
  </si>
  <si>
    <t>II A2</t>
  </si>
  <si>
    <t>Round trip</t>
  </si>
  <si>
    <t>Sub-total: Local round trip transportation - Economic Class</t>
  </si>
  <si>
    <t>II A1</t>
  </si>
  <si>
    <t>Local round trip transporation - Economic Class</t>
  </si>
  <si>
    <t>Guests Flight</t>
  </si>
  <si>
    <t>Guests Travel &amp;  Documents</t>
  </si>
  <si>
    <t>Total: Guest Accommodation</t>
  </si>
  <si>
    <t>I</t>
  </si>
  <si>
    <t>Sub-Total: Guest Accommodation</t>
  </si>
  <si>
    <t>I A</t>
  </si>
  <si>
    <t>Nights</t>
  </si>
  <si>
    <t>Hotel</t>
  </si>
  <si>
    <t>I A3</t>
  </si>
  <si>
    <t>Guests Accommodation</t>
  </si>
  <si>
    <t>Detailed Work load/ Comments / Deliverables</t>
  </si>
  <si>
    <t>Sum</t>
  </si>
  <si>
    <t>Unit price</t>
  </si>
  <si>
    <t>Quantity per Group</t>
  </si>
  <si>
    <t>Number of Groups</t>
  </si>
  <si>
    <t>Unit</t>
  </si>
  <si>
    <t>Item</t>
  </si>
  <si>
    <t>No.</t>
  </si>
  <si>
    <t>Total</t>
  </si>
  <si>
    <t>UBR Program for GKL Customer Compensation / Number of participant groups: 1/ Number of participants per group: 2 adults and 1 kid max</t>
    <phoneticPr fontId="3" type="noConversion"/>
  </si>
  <si>
    <t>Service Scope: 
1.	Contact and communicate with ~1 group of clients (max 2 adults and 1 kid per group) based on the clients’ information provided by our side to confirm participation;
2.	Contact and confirm participants’ identities – if clients request to transfer the UBR benefits to other persons, agency should validate the receivers’ identities and provide evidence for the transfer;
3.	Arrange VIP tours at Universal Studios Beijing, round trip transportation from client’s desired location to Beijing, trip insurances, and 2 hotel nights for ~300 groups of clients;
4.	Timely respond to clients’ requests/questions/needs/concerns before, during and after the trip;
5.	Collect and evaluate customer satisfaction.</t>
    <phoneticPr fontId="3" type="noConversion"/>
  </si>
  <si>
    <r>
      <t xml:space="preserve">Hotel location near Universal Studios Beijing: The Universal Studios Grand Hotel/Nuo Resort Hotel Universal Beijing Resort
</t>
    </r>
    <r>
      <rPr>
        <sz val="14"/>
        <color theme="1"/>
        <rFont val="SimSun"/>
        <family val="3"/>
        <charset val="134"/>
      </rPr>
      <t>北京环球影城周边酒店：环球影城大酒店或诺金度假酒店</t>
    </r>
    <r>
      <rPr>
        <sz val="14"/>
        <color theme="1"/>
        <rFont val="MINI Serif"/>
      </rPr>
      <t>-</t>
    </r>
    <r>
      <rPr>
        <sz val="14"/>
        <color theme="1"/>
        <rFont val="SimSun"/>
        <family val="3"/>
        <charset val="134"/>
      </rPr>
      <t>北京环球度假区
适用于周末，工作日，暑期7月8月及所有法定节假日价格，豪华大床房不含早餐</t>
    </r>
    <r>
      <rPr>
        <sz val="14"/>
        <color theme="1"/>
        <rFont val="宋体"/>
        <family val="3"/>
        <charset val="134"/>
      </rPr>
      <t>，具体价格按照实际日期结算。</t>
    </r>
    <phoneticPr fontId="3" type="noConversion"/>
  </si>
  <si>
    <r>
      <t xml:space="preserve">1. Local round trip transporation from customers' desired location to Beijing
2. Means of transportation (flight/train/etc.) subject to customers' requests
3. Economy class
4. The origin cities breakdown is based on a rough estimation of the current customer data. The actual quantity is subject to customers' requests.
1. </t>
    </r>
    <r>
      <rPr>
        <b/>
        <sz val="14"/>
        <color theme="1"/>
        <rFont val="宋体"/>
        <family val="3"/>
        <charset val="134"/>
      </rPr>
      <t xml:space="preserve">国内城市至北京往返交通（具体地点视客户需求）
</t>
    </r>
    <r>
      <rPr>
        <b/>
        <sz val="14"/>
        <color theme="1"/>
        <rFont val="MINI Serif"/>
      </rPr>
      <t>2.</t>
    </r>
    <r>
      <rPr>
        <b/>
        <sz val="14"/>
        <color theme="1"/>
        <rFont val="宋体"/>
        <family val="3"/>
        <charset val="134"/>
      </rPr>
      <t>具体</t>
    </r>
    <r>
      <rPr>
        <b/>
        <sz val="14"/>
        <color theme="1"/>
        <rFont val="MINI Serif"/>
      </rPr>
      <t xml:space="preserve"> </t>
    </r>
    <r>
      <rPr>
        <b/>
        <sz val="14"/>
        <color theme="1"/>
        <rFont val="宋体"/>
        <family val="3"/>
        <charset val="134"/>
      </rPr>
      <t xml:space="preserve">交通方式根据客户要求（飞机、高铁等）
</t>
    </r>
    <r>
      <rPr>
        <b/>
        <sz val="14"/>
        <color theme="1"/>
        <rFont val="MINI Serif"/>
      </rPr>
      <t xml:space="preserve">3. </t>
    </r>
    <r>
      <rPr>
        <b/>
        <sz val="14"/>
        <color theme="1"/>
        <rFont val="宋体"/>
        <family val="3"/>
        <charset val="134"/>
      </rPr>
      <t xml:space="preserve">经济舱
</t>
    </r>
    <r>
      <rPr>
        <b/>
        <sz val="14"/>
        <color theme="1"/>
        <rFont val="MINI Serif"/>
      </rPr>
      <t xml:space="preserve">4. </t>
    </r>
    <r>
      <rPr>
        <b/>
        <sz val="14"/>
        <color theme="1"/>
        <rFont val="宋体"/>
        <family val="3"/>
        <charset val="134"/>
      </rPr>
      <t>出发城市细分是基于现有数据的粗略估算，实际数量需和客户沟通，确认客户需求后确定</t>
    </r>
    <phoneticPr fontId="3" type="noConversion"/>
  </si>
  <si>
    <r>
      <t>Universal Studios Beijing VIP experience (NOT Private VIP experience) includes VIP tour guides, VIP entrance to the theme park, priority front-of-the-line access to rides and attractions, reserved areas for selected shows, pre-tour refreshments, mid-tour meal in the exclusive VIP tour lounge, VIP credentials and lanyard, and Universal Express.</t>
    </r>
    <r>
      <rPr>
        <sz val="14"/>
        <color theme="1"/>
        <rFont val="宋体"/>
        <family val="3"/>
        <charset val="134"/>
      </rPr>
      <t>适用于周末，工作日，暑期</t>
    </r>
    <r>
      <rPr>
        <sz val="14"/>
        <color theme="1"/>
        <rFont val="MINI Serif"/>
      </rPr>
      <t>7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MINI Serif"/>
      </rPr>
      <t>8</t>
    </r>
    <r>
      <rPr>
        <sz val="14"/>
        <color theme="1"/>
        <rFont val="宋体"/>
        <family val="3"/>
        <charset val="134"/>
      </rPr>
      <t>月及所有法定节假日价格</t>
    </r>
    <phoneticPr fontId="3" type="noConversion"/>
  </si>
  <si>
    <t>Basic information and cost overview</t>
    <phoneticPr fontId="19" type="noConversion"/>
  </si>
  <si>
    <t>Project</t>
  </si>
  <si>
    <t>UBR Program for GKL Customer Compensation</t>
  </si>
  <si>
    <t>Agency Name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</si>
  <si>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</si>
  <si>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</si>
  <si>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</si>
  <si>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</si>
  <si>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</si>
  <si>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</si>
  <si>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</si>
  <si>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</si>
  <si>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</si>
  <si>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Content</t>
  </si>
  <si>
    <t>Quoted Price</t>
  </si>
  <si>
    <t>Guests Travel &amp; Documents</t>
  </si>
  <si>
    <t>Total Net</t>
  </si>
  <si>
    <t>VAT (6%) **</t>
  </si>
  <si>
    <t>Gross Total</t>
    <phoneticPr fontId="29" type="noConversion"/>
  </si>
  <si>
    <t>* Please state surcharges (i.e. Business Tax) clearly and indicate which modules are affected.</t>
  </si>
  <si>
    <t>** Please note that 3rd party invoices are paid net by BMW since VAT is claimed back by your company.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</si>
</sst>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804]#,##0"/>
    <numFmt numFmtId="177" formatCode="[$¥-804]#,##0.00"/>
    <numFmt numFmtId="178" formatCode="_(* #,##0.00_);_(* \(#,##0.00\);_(* &quot;-&quot;??_);_(@_)"/>
    <numFmt numFmtId="179" formatCode="_(* #,##0_);_(* \(#,##0\);_(* &quot;-&quot;??_);_(@_)"/>
    <numFmt numFmtId="180" formatCode="_-[$¥-411]* #,##0_-;\-[$¥-411]* #,##0_-;_-[$¥-411]* &quot;-&quot;_-;_-@_-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4"/>
      <color theme="1"/>
      <name val="MINI Serif"/>
      <family val="3"/>
    </font>
    <font>
      <sz val="9"/>
      <name val="等线"/>
      <family val="2"/>
      <charset val="134"/>
      <scheme val="minor"/>
    </font>
    <font>
      <sz val="14"/>
      <color theme="1"/>
      <name val="MINI Serif"/>
    </font>
    <font>
      <sz val="10"/>
      <name val="Verdana"/>
      <family val="2"/>
    </font>
    <font>
      <b/>
      <sz val="14"/>
      <color theme="1"/>
      <name val="MINI Serif"/>
      <family val="3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4"/>
      <name val="MINI Serif"/>
      <family val="3"/>
    </font>
    <font>
      <sz val="14"/>
      <color theme="1"/>
      <name val="MINI Serif"/>
      <family val="1"/>
    </font>
    <font>
      <b/>
      <sz val="14"/>
      <color theme="1"/>
      <name val="MINI Serif"/>
    </font>
    <font>
      <sz val="14"/>
      <color theme="1"/>
      <name val="SimSun"/>
      <family val="3"/>
      <charset val="134"/>
    </font>
    <font>
      <b/>
      <sz val="14"/>
      <color theme="0"/>
      <name val="MINI Serif"/>
      <family val="3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indexed="8"/>
      <name val="MINI Serif"/>
      <family val="3"/>
    </font>
    <font>
      <sz val="9"/>
      <name val="等线"/>
      <family val="3"/>
      <charset val="134"/>
      <scheme val="minor"/>
    </font>
    <font>
      <b/>
      <sz val="11"/>
      <name val="BMW Type Global Regular"/>
      <family val="3"/>
      <charset val="134"/>
    </font>
    <font>
      <sz val="11"/>
      <color indexed="8"/>
      <name val="MINI Serif"/>
      <family val="3"/>
    </font>
    <font>
      <b/>
      <sz val="12"/>
      <color indexed="8"/>
      <name val="MINI Serif"/>
      <family val="3"/>
    </font>
    <font>
      <b/>
      <sz val="9"/>
      <color indexed="8"/>
      <name val="MINI Serif"/>
      <family val="3"/>
    </font>
    <font>
      <sz val="11"/>
      <color theme="1"/>
      <name val="等线"/>
      <family val="3"/>
      <charset val="134"/>
      <scheme val="minor"/>
    </font>
    <font>
      <sz val="12"/>
      <color theme="1"/>
      <name val="MINI Serif"/>
      <family val="1"/>
    </font>
    <font>
      <sz val="11"/>
      <color indexed="8"/>
      <name val="MINI Serif"/>
      <family val="1"/>
    </font>
    <font>
      <u/>
      <sz val="10"/>
      <color indexed="12"/>
      <name val="Verdana"/>
      <family val="2"/>
    </font>
    <font>
      <sz val="12"/>
      <color theme="1"/>
      <name val="MINI Serif"/>
      <family val="3"/>
    </font>
    <font>
      <b/>
      <sz val="12"/>
      <color theme="1"/>
      <name val="MINI Serif"/>
      <family val="3"/>
    </font>
    <font>
      <sz val="9"/>
      <name val="等线"/>
      <family val="2"/>
      <scheme val="minor"/>
    </font>
    <font>
      <sz val="11"/>
      <name val="MINI Serif"/>
      <family val="3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4">
    <xf numFmtId="0" fontId="0" fillId="0" borderId="0"/>
    <xf numFmtId="178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76" fontId="1" fillId="0" borderId="0"/>
    <xf numFmtId="176" fontId="5" fillId="0" borderId="0"/>
    <xf numFmtId="177" fontId="7" fillId="0" borderId="0"/>
    <xf numFmtId="177" fontId="5" fillId="0" borderId="0"/>
    <xf numFmtId="177" fontId="8" fillId="0" borderId="0"/>
    <xf numFmtId="176" fontId="9" fillId="0" borderId="0"/>
    <xf numFmtId="176" fontId="7" fillId="0" borderId="0"/>
    <xf numFmtId="177" fontId="5" fillId="0" borderId="0"/>
    <xf numFmtId="180" fontId="2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14">
    <xf numFmtId="0" fontId="0" fillId="0" borderId="0" xfId="0"/>
    <xf numFmtId="176" fontId="2" fillId="0" borderId="0" xfId="3" applyFont="1" applyAlignment="1">
      <alignment horizontal="left" vertical="center"/>
    </xf>
    <xf numFmtId="176" fontId="4" fillId="0" borderId="0" xfId="3" applyFont="1" applyAlignment="1">
      <alignment horizontal="left" vertical="center"/>
    </xf>
    <xf numFmtId="177" fontId="2" fillId="0" borderId="0" xfId="3" applyNumberFormat="1" applyFont="1" applyAlignment="1">
      <alignment horizontal="left" vertical="center"/>
    </xf>
    <xf numFmtId="179" fontId="2" fillId="0" borderId="0" xfId="1" applyNumberFormat="1" applyFont="1" applyAlignment="1">
      <alignment horizontal="left" vertical="center"/>
    </xf>
    <xf numFmtId="49" fontId="2" fillId="0" borderId="0" xfId="3" applyNumberFormat="1" applyFont="1" applyAlignment="1">
      <alignment horizontal="left" vertical="center"/>
    </xf>
    <xf numFmtId="177" fontId="4" fillId="0" borderId="0" xfId="3" applyNumberFormat="1" applyFont="1" applyAlignment="1">
      <alignment horizontal="left" vertical="center"/>
    </xf>
    <xf numFmtId="179" fontId="4" fillId="0" borderId="0" xfId="1" applyNumberFormat="1" applyFont="1" applyAlignment="1">
      <alignment horizontal="left" vertical="center"/>
    </xf>
    <xf numFmtId="176" fontId="4" fillId="2" borderId="1" xfId="4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179" fontId="4" fillId="2" borderId="1" xfId="1" applyNumberFormat="1" applyFont="1" applyFill="1" applyBorder="1" applyAlignment="1">
      <alignment horizontal="left" vertical="center"/>
    </xf>
    <xf numFmtId="179" fontId="6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4" fillId="3" borderId="1" xfId="5" applyNumberFormat="1" applyFont="1" applyFill="1" applyBorder="1" applyAlignment="1">
      <alignment horizontal="left" vertical="center"/>
    </xf>
    <xf numFmtId="177" fontId="4" fillId="3" borderId="1" xfId="6" applyFont="1" applyFill="1" applyBorder="1" applyAlignment="1">
      <alignment horizontal="left" vertical="center" wrapText="1"/>
    </xf>
    <xf numFmtId="177" fontId="4" fillId="3" borderId="1" xfId="7" applyFont="1" applyFill="1" applyBorder="1" applyAlignment="1">
      <alignment horizontal="left" vertical="center"/>
    </xf>
    <xf numFmtId="179" fontId="4" fillId="3" borderId="1" xfId="1" applyNumberFormat="1" applyFont="1" applyFill="1" applyBorder="1" applyAlignment="1">
      <alignment horizontal="left" vertical="center" wrapText="1"/>
    </xf>
    <xf numFmtId="179" fontId="4" fillId="3" borderId="1" xfId="1" applyNumberFormat="1" applyFont="1" applyFill="1" applyBorder="1" applyAlignment="1">
      <alignment horizontal="left" vertical="center"/>
    </xf>
    <xf numFmtId="179" fontId="6" fillId="3" borderId="1" xfId="1" applyNumberFormat="1" applyFont="1" applyFill="1" applyBorder="1" applyAlignment="1">
      <alignment horizontal="left" vertical="center"/>
    </xf>
    <xf numFmtId="177" fontId="6" fillId="3" borderId="1" xfId="7" applyFont="1" applyFill="1" applyBorder="1" applyAlignment="1">
      <alignment horizontal="left" vertical="center"/>
    </xf>
    <xf numFmtId="176" fontId="6" fillId="4" borderId="1" xfId="4" applyFont="1" applyFill="1" applyBorder="1" applyAlignment="1">
      <alignment horizontal="left" vertical="center"/>
    </xf>
    <xf numFmtId="49" fontId="4" fillId="0" borderId="1" xfId="5" applyNumberFormat="1" applyFont="1" applyBorder="1" applyAlignment="1">
      <alignment horizontal="left" vertical="center"/>
    </xf>
    <xf numFmtId="177" fontId="4" fillId="0" borderId="1" xfId="8" applyNumberFormat="1" applyFont="1" applyBorder="1" applyAlignment="1">
      <alignment horizontal="left" vertical="center" wrapText="1"/>
    </xf>
    <xf numFmtId="177" fontId="4" fillId="0" borderId="1" xfId="7" applyFont="1" applyBorder="1" applyAlignment="1">
      <alignment horizontal="left" vertical="center"/>
    </xf>
    <xf numFmtId="179" fontId="4" fillId="0" borderId="1" xfId="1" applyNumberFormat="1" applyFont="1" applyFill="1" applyBorder="1" applyAlignment="1">
      <alignment horizontal="left" vertical="center" wrapText="1"/>
    </xf>
    <xf numFmtId="179" fontId="4" fillId="0" borderId="1" xfId="1" applyNumberFormat="1" applyFont="1" applyFill="1" applyBorder="1" applyAlignment="1">
      <alignment horizontal="left" vertical="center"/>
    </xf>
    <xf numFmtId="179" fontId="6" fillId="0" borderId="1" xfId="1" applyNumberFormat="1" applyFont="1" applyFill="1" applyBorder="1" applyAlignment="1">
      <alignment horizontal="left" vertical="center"/>
    </xf>
    <xf numFmtId="179" fontId="10" fillId="5" borderId="1" xfId="1" applyNumberFormat="1" applyFont="1" applyFill="1" applyBorder="1" applyAlignment="1">
      <alignment horizontal="left" vertical="center" wrapText="1"/>
    </xf>
    <xf numFmtId="0" fontId="2" fillId="0" borderId="1" xfId="4" applyNumberFormat="1" applyFont="1" applyBorder="1" applyAlignment="1">
      <alignment horizontal="left" vertical="center"/>
    </xf>
    <xf numFmtId="176" fontId="4" fillId="0" borderId="1" xfId="9" applyFont="1" applyBorder="1" applyAlignment="1">
      <alignment vertical="center" wrapText="1"/>
    </xf>
    <xf numFmtId="177" fontId="11" fillId="0" borderId="1" xfId="8" applyNumberFormat="1" applyFont="1" applyBorder="1" applyAlignment="1">
      <alignment horizontal="left" vertical="center" wrapText="1"/>
    </xf>
    <xf numFmtId="176" fontId="11" fillId="0" borderId="1" xfId="9" applyFont="1" applyBorder="1" applyAlignment="1">
      <alignment horizontal="left" vertical="center"/>
    </xf>
    <xf numFmtId="179" fontId="11" fillId="0" borderId="1" xfId="1" applyNumberFormat="1" applyFont="1" applyFill="1" applyBorder="1" applyAlignment="1">
      <alignment horizontal="left" vertical="center" wrapText="1"/>
    </xf>
    <xf numFmtId="179" fontId="2" fillId="0" borderId="1" xfId="1" applyNumberFormat="1" applyFont="1" applyFill="1" applyBorder="1" applyAlignment="1">
      <alignment horizontal="left" vertical="center" wrapText="1"/>
    </xf>
    <xf numFmtId="176" fontId="2" fillId="0" borderId="1" xfId="9" applyFont="1" applyBorder="1" applyAlignment="1">
      <alignment horizontal="left" vertical="center" wrapText="1"/>
    </xf>
    <xf numFmtId="49" fontId="6" fillId="3" borderId="1" xfId="5" applyNumberFormat="1" applyFont="1" applyFill="1" applyBorder="1" applyAlignment="1">
      <alignment horizontal="left" vertical="center"/>
    </xf>
    <xf numFmtId="176" fontId="4" fillId="0" borderId="1" xfId="4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4" fillId="2" borderId="1" xfId="5" applyNumberFormat="1" applyFont="1" applyFill="1" applyBorder="1" applyAlignment="1">
      <alignment horizontal="left" vertical="center"/>
    </xf>
    <xf numFmtId="177" fontId="4" fillId="2" borderId="1" xfId="6" applyFont="1" applyFill="1" applyBorder="1" applyAlignment="1">
      <alignment horizontal="left" vertical="center" wrapText="1"/>
    </xf>
    <xf numFmtId="177" fontId="4" fillId="2" borderId="1" xfId="7" applyFont="1" applyFill="1" applyBorder="1" applyAlignment="1">
      <alignment horizontal="left" vertical="center"/>
    </xf>
    <xf numFmtId="179" fontId="4" fillId="2" borderId="1" xfId="1" applyNumberFormat="1" applyFont="1" applyFill="1" applyBorder="1" applyAlignment="1">
      <alignment horizontal="left" vertical="center" wrapText="1"/>
    </xf>
    <xf numFmtId="177" fontId="6" fillId="2" borderId="1" xfId="7" applyFont="1" applyFill="1" applyBorder="1" applyAlignment="1">
      <alignment horizontal="left" vertical="center"/>
    </xf>
    <xf numFmtId="176" fontId="6" fillId="2" borderId="1" xfId="4" applyFont="1" applyFill="1" applyBorder="1" applyAlignment="1">
      <alignment horizontal="left" vertical="center"/>
    </xf>
    <xf numFmtId="49" fontId="4" fillId="0" borderId="1" xfId="5" applyNumberFormat="1" applyFont="1" applyBorder="1" applyAlignment="1">
      <alignment horizontal="left" vertical="center" wrapText="1"/>
    </xf>
    <xf numFmtId="177" fontId="4" fillId="0" borderId="1" xfId="6" applyFont="1" applyBorder="1" applyAlignment="1">
      <alignment horizontal="left" vertical="center" wrapText="1"/>
    </xf>
    <xf numFmtId="177" fontId="6" fillId="0" borderId="1" xfId="7" applyFont="1" applyBorder="1" applyAlignment="1">
      <alignment horizontal="left" vertical="center"/>
    </xf>
    <xf numFmtId="176" fontId="6" fillId="0" borderId="1" xfId="4" applyFont="1" applyBorder="1" applyAlignment="1">
      <alignment horizontal="left" vertical="center"/>
    </xf>
    <xf numFmtId="176" fontId="6" fillId="3" borderId="1" xfId="4" applyFont="1" applyFill="1" applyBorder="1" applyAlignment="1">
      <alignment horizontal="left" vertical="center"/>
    </xf>
    <xf numFmtId="179" fontId="10" fillId="0" borderId="1" xfId="1" applyNumberFormat="1" applyFont="1" applyFill="1" applyBorder="1" applyAlignment="1">
      <alignment horizontal="left" vertical="center" wrapText="1"/>
    </xf>
    <xf numFmtId="177" fontId="4" fillId="4" borderId="1" xfId="10" applyFont="1" applyFill="1" applyBorder="1" applyAlignment="1">
      <alignment horizontal="left" vertical="center" wrapText="1"/>
    </xf>
    <xf numFmtId="9" fontId="2" fillId="0" borderId="0" xfId="2" applyFont="1" applyAlignment="1">
      <alignment horizontal="left" vertical="center"/>
    </xf>
    <xf numFmtId="176" fontId="12" fillId="2" borderId="1" xfId="9" applyFont="1" applyFill="1" applyBorder="1" applyAlignment="1">
      <alignment vertical="center" wrapText="1"/>
    </xf>
    <xf numFmtId="177" fontId="12" fillId="2" borderId="1" xfId="8" applyNumberFormat="1" applyFont="1" applyFill="1" applyBorder="1" applyAlignment="1">
      <alignment horizontal="left" vertical="center" wrapText="1"/>
    </xf>
    <xf numFmtId="176" fontId="12" fillId="2" borderId="1" xfId="9" applyFont="1" applyFill="1" applyBorder="1" applyAlignment="1">
      <alignment horizontal="left" vertical="center"/>
    </xf>
    <xf numFmtId="179" fontId="12" fillId="2" borderId="1" xfId="1" applyNumberFormat="1" applyFont="1" applyFill="1" applyBorder="1" applyAlignment="1">
      <alignment horizontal="left" vertical="center" wrapText="1"/>
    </xf>
    <xf numFmtId="176" fontId="12" fillId="2" borderId="1" xfId="9" applyFont="1" applyFill="1" applyBorder="1" applyAlignment="1">
      <alignment horizontal="left" vertical="center" wrapText="1"/>
    </xf>
    <xf numFmtId="0" fontId="12" fillId="2" borderId="1" xfId="4" applyNumberFormat="1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76" fontId="4" fillId="3" borderId="1" xfId="4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176" fontId="6" fillId="2" borderId="1" xfId="4" applyFont="1" applyFill="1" applyBorder="1" applyAlignment="1">
      <alignment horizontal="left" vertical="center" wrapText="1"/>
    </xf>
    <xf numFmtId="177" fontId="6" fillId="4" borderId="1" xfId="10" applyFont="1" applyFill="1" applyBorder="1" applyAlignment="1">
      <alignment horizontal="left" vertical="center" wrapText="1"/>
    </xf>
    <xf numFmtId="179" fontId="6" fillId="4" borderId="1" xfId="1" applyNumberFormat="1" applyFont="1" applyFill="1" applyBorder="1" applyAlignment="1">
      <alignment horizontal="left" vertical="center"/>
    </xf>
    <xf numFmtId="177" fontId="6" fillId="4" borderId="1" xfId="10" applyFont="1" applyFill="1" applyBorder="1" applyAlignment="1">
      <alignment horizontal="left" vertical="center"/>
    </xf>
    <xf numFmtId="176" fontId="6" fillId="7" borderId="1" xfId="4" applyFont="1" applyFill="1" applyBorder="1" applyAlignment="1">
      <alignment horizontal="left" vertical="center" wrapText="1"/>
    </xf>
    <xf numFmtId="177" fontId="6" fillId="7" borderId="1" xfId="0" applyNumberFormat="1" applyFont="1" applyFill="1" applyBorder="1" applyAlignment="1">
      <alignment horizontal="left" vertical="center"/>
    </xf>
    <xf numFmtId="176" fontId="6" fillId="7" borderId="1" xfId="0" applyNumberFormat="1" applyFont="1" applyFill="1" applyBorder="1" applyAlignment="1">
      <alignment horizontal="left" vertical="center"/>
    </xf>
    <xf numFmtId="179" fontId="6" fillId="7" borderId="1" xfId="1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>
      <alignment horizontal="left" vertical="center"/>
    </xf>
    <xf numFmtId="0" fontId="20" fillId="0" borderId="0" xfId="0" applyFont="1"/>
    <xf numFmtId="0" fontId="20" fillId="9" borderId="0" xfId="0" applyFont="1" applyFill="1" applyAlignment="1">
      <alignment vertical="center"/>
    </xf>
    <xf numFmtId="40" fontId="20" fillId="9" borderId="0" xfId="0" applyNumberFormat="1" applyFont="1" applyFill="1" applyAlignment="1">
      <alignment horizontal="center" vertical="center"/>
    </xf>
    <xf numFmtId="49" fontId="21" fillId="10" borderId="2" xfId="0" applyNumberFormat="1" applyFont="1" applyFill="1" applyBorder="1" applyAlignment="1">
      <alignment vertical="center"/>
    </xf>
    <xf numFmtId="40" fontId="22" fillId="10" borderId="3" xfId="0" applyNumberFormat="1" applyFont="1" applyFill="1" applyBorder="1" applyAlignment="1">
      <alignment horizontal="center" vertical="center" wrapText="1"/>
    </xf>
    <xf numFmtId="49" fontId="20" fillId="9" borderId="4" xfId="0" applyNumberFormat="1" applyFont="1" applyFill="1" applyBorder="1" applyAlignment="1">
      <alignment vertical="center"/>
    </xf>
    <xf numFmtId="0" fontId="24" fillId="6" borderId="5" xfId="11" applyNumberFormat="1" applyFont="1" applyFill="1" applyBorder="1" applyAlignment="1">
      <alignment horizontal="center" vertical="center" wrapText="1"/>
    </xf>
    <xf numFmtId="14" fontId="24" fillId="0" borderId="5" xfId="0" applyNumberFormat="1" applyFont="1" applyBorder="1" applyAlignment="1">
      <alignment horizontal="center" vertical="center"/>
    </xf>
    <xf numFmtId="49" fontId="20" fillId="9" borderId="6" xfId="0" applyNumberFormat="1" applyFont="1" applyFill="1" applyBorder="1" applyAlignment="1">
      <alignment vertical="center"/>
    </xf>
    <xf numFmtId="14" fontId="24" fillId="0" borderId="7" xfId="0" applyNumberFormat="1" applyFont="1" applyBorder="1" applyAlignment="1">
      <alignment horizontal="center" vertical="center"/>
    </xf>
    <xf numFmtId="40" fontId="25" fillId="11" borderId="0" xfId="0" applyNumberFormat="1" applyFont="1" applyFill="1" applyAlignment="1">
      <alignment horizontal="center" vertical="center"/>
    </xf>
    <xf numFmtId="40" fontId="25" fillId="10" borderId="3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6" fillId="0" borderId="7" xfId="12" applyNumberFormat="1" applyBorder="1" applyAlignment="1" applyProtection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49" fontId="21" fillId="10" borderId="2" xfId="0" applyNumberFormat="1" applyFont="1" applyFill="1" applyBorder="1" applyAlignment="1">
      <alignment horizontal="center" vertical="center"/>
    </xf>
    <xf numFmtId="49" fontId="21" fillId="10" borderId="3" xfId="0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vertical="center"/>
    </xf>
    <xf numFmtId="40" fontId="20" fillId="10" borderId="5" xfId="0" applyNumberFormat="1" applyFont="1" applyFill="1" applyBorder="1" applyAlignment="1">
      <alignment horizontal="center" vertical="center"/>
    </xf>
    <xf numFmtId="49" fontId="21" fillId="10" borderId="4" xfId="0" applyNumberFormat="1" applyFont="1" applyFill="1" applyBorder="1" applyAlignment="1">
      <alignment vertical="center"/>
    </xf>
    <xf numFmtId="4" fontId="21" fillId="10" borderId="5" xfId="0" applyNumberFormat="1" applyFont="1" applyFill="1" applyBorder="1" applyAlignment="1">
      <alignment vertical="center"/>
    </xf>
    <xf numFmtId="49" fontId="28" fillId="10" borderId="4" xfId="0" applyNumberFormat="1" applyFont="1" applyFill="1" applyBorder="1" applyAlignment="1">
      <alignment horizontal="left" vertical="center" wrapText="1"/>
    </xf>
    <xf numFmtId="49" fontId="21" fillId="10" borderId="6" xfId="0" applyNumberFormat="1" applyFont="1" applyFill="1" applyBorder="1" applyAlignment="1">
      <alignment vertical="center"/>
    </xf>
    <xf numFmtId="4" fontId="21" fillId="10" borderId="7" xfId="0" applyNumberFormat="1" applyFont="1" applyFill="1" applyBorder="1" applyAlignment="1">
      <alignment vertical="center"/>
    </xf>
    <xf numFmtId="0" fontId="20" fillId="9" borderId="8" xfId="0" applyFont="1" applyFill="1" applyBorder="1" applyAlignment="1">
      <alignment vertical="center"/>
    </xf>
    <xf numFmtId="40" fontId="20" fillId="9" borderId="9" xfId="0" applyNumberFormat="1" applyFont="1" applyFill="1" applyBorder="1" applyAlignment="1">
      <alignment vertical="center"/>
    </xf>
    <xf numFmtId="0" fontId="30" fillId="0" borderId="0" xfId="13" applyFont="1"/>
    <xf numFmtId="40" fontId="20" fillId="0" borderId="0" xfId="0" applyNumberFormat="1" applyFont="1" applyAlignment="1">
      <alignment horizontal="right"/>
    </xf>
    <xf numFmtId="40" fontId="20" fillId="0" borderId="0" xfId="0" applyNumberFormat="1" applyFont="1"/>
    <xf numFmtId="49" fontId="17" fillId="9" borderId="0" xfId="0" applyNumberFormat="1" applyFont="1" applyFill="1" applyAlignment="1">
      <alignment horizontal="center" vertical="center"/>
    </xf>
    <xf numFmtId="49" fontId="20" fillId="9" borderId="8" xfId="0" applyNumberFormat="1" applyFont="1" applyFill="1" applyBorder="1" applyAlignment="1">
      <alignment horizontal="left" vertical="center"/>
    </xf>
    <xf numFmtId="49" fontId="20" fillId="9" borderId="9" xfId="0" applyNumberFormat="1" applyFont="1" applyFill="1" applyBorder="1" applyAlignment="1">
      <alignment horizontal="left" vertical="center"/>
    </xf>
    <xf numFmtId="49" fontId="20" fillId="9" borderId="10" xfId="0" applyNumberFormat="1" applyFont="1" applyFill="1" applyBorder="1" applyAlignment="1">
      <alignment horizontal="left" vertical="center"/>
    </xf>
    <xf numFmtId="49" fontId="20" fillId="9" borderId="11" xfId="0" applyNumberFormat="1" applyFont="1" applyFill="1" applyBorder="1" applyAlignment="1">
      <alignment horizontal="left" vertical="center"/>
    </xf>
    <xf numFmtId="49" fontId="14" fillId="8" borderId="1" xfId="3" applyNumberFormat="1" applyFont="1" applyFill="1" applyBorder="1" applyAlignment="1">
      <alignment horizontal="left" vertical="center"/>
    </xf>
  </cellXfs>
  <cellStyles count="14">
    <cellStyle name="Normal 2" xfId="3" xr:uid="{07649BB5-0D7D-421A-A6F5-B337EF185E4A}"/>
    <cellStyle name="Normal 2 2" xfId="4" xr:uid="{270307EA-E996-43AD-A61B-9F27E7A213FA}"/>
    <cellStyle name="Normal 2 2 2 3" xfId="10" xr:uid="{3F5F1566-2B76-4E50-B0F3-5F0FE75CC1DA}"/>
    <cellStyle name="Normal 2 2 3 2" xfId="6" xr:uid="{7DABACD3-2F6E-4AFF-BF3C-5834EAF126D4}"/>
    <cellStyle name="Normal 3" xfId="9" xr:uid="{0CA33B30-1848-43B0-B6F0-EBC4A02320CD}"/>
    <cellStyle name="Normal_mck_ceocircle_20060228 2" xfId="8" xr:uid="{A81EFE76-EB03-40F6-A52A-03E73705FF97}"/>
    <cellStyle name="Normal_mck_ceocircle_20060228_budget_mini_ava_041207.xls" xfId="13" xr:uid="{98F53B89-1EE7-4E82-8B65-F4606DB03AB9}"/>
    <cellStyle name="百分比" xfId="2" builtinId="5"/>
    <cellStyle name="常规" xfId="0" builtinId="0"/>
    <cellStyle name="常规 5 2 2 3" xfId="5" xr:uid="{F0A8DC79-9485-4AB7-8D73-B7890CC6F83A}"/>
    <cellStyle name="常规 6" xfId="11" xr:uid="{A5AFD07C-2B67-4949-97E5-A49CA5355A81}"/>
    <cellStyle name="超链接 2" xfId="12" xr:uid="{39729F01-03AC-46EE-AD7C-549F0F29A5C9}"/>
    <cellStyle name="千位分隔" xfId="1" builtinId="3"/>
    <cellStyle name="样式 1 2 2 2" xfId="7" xr:uid="{3C613F4F-AF1F-4B9B-906C-D71F3B39D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5927-E0B3-482D-AE21-CB852AC0764C}">
  <sheetPr>
    <pageSetUpPr fitToPage="1"/>
  </sheetPr>
  <dimension ref="A1:B27"/>
  <sheetViews>
    <sheetView topLeftCell="A7" zoomScaleNormal="75" zoomScalePageLayoutView="75" workbookViewId="0">
      <selection activeCell="D18" sqref="D18"/>
    </sheetView>
  </sheetViews>
  <sheetFormatPr defaultColWidth="11.9140625" defaultRowHeight="14.5"/>
  <cols>
    <col min="1" max="1" width="41.5" style="105" customWidth="1"/>
    <col min="2" max="2" width="46.58203125" style="105" customWidth="1"/>
    <col min="3" max="16384" width="11.9140625" style="105"/>
  </cols>
  <sheetData>
    <row r="1" spans="1:2" s="79" customFormat="1" ht="21.5">
      <c r="A1" s="108" t="s">
        <v>59</v>
      </c>
      <c r="B1" s="108"/>
    </row>
    <row r="2" spans="1:2" s="79" customFormat="1" ht="15" thickBot="1">
      <c r="A2" s="80"/>
      <c r="B2" s="81"/>
    </row>
    <row r="3" spans="1:2" s="79" customFormat="1" ht="29.25" customHeight="1">
      <c r="A3" s="82" t="s">
        <v>60</v>
      </c>
      <c r="B3" s="83" t="s">
        <v>61</v>
      </c>
    </row>
    <row r="4" spans="1:2" s="79" customFormat="1" ht="43" customHeight="1">
      <c r="A4" s="84" t="s">
        <v>62</v>
      </c>
      <c r="B4" s="85"/>
    </row>
    <row r="5" spans="1:2" s="79" customFormat="1" ht="16">
      <c r="A5" s="84" t="s">
        <v>63</v>
      </c>
      <c r="B5" s="86"/>
    </row>
    <row r="6" spans="1:2" s="79" customFormat="1" ht="16.5" thickBot="1">
      <c r="A6" s="87" t="s">
        <v>64</v>
      </c>
      <c r="B6" s="88"/>
    </row>
    <row r="7" spans="1:2" s="79" customFormat="1" ht="15" thickBot="1">
      <c r="A7" s="80"/>
      <c r="B7" s="89"/>
    </row>
    <row r="8" spans="1:2" s="79" customFormat="1" ht="16">
      <c r="A8" s="82" t="s">
        <v>65</v>
      </c>
      <c r="B8" s="90"/>
    </row>
    <row r="9" spans="1:2" s="79" customFormat="1" ht="16">
      <c r="A9" s="84" t="s">
        <v>66</v>
      </c>
      <c r="B9" s="91"/>
    </row>
    <row r="10" spans="1:2" s="79" customFormat="1" ht="16">
      <c r="A10" s="84" t="s">
        <v>67</v>
      </c>
      <c r="B10" s="91"/>
    </row>
    <row r="11" spans="1:2" s="79" customFormat="1" ht="16">
      <c r="A11" s="84" t="s">
        <v>68</v>
      </c>
      <c r="B11" s="91"/>
    </row>
    <row r="12" spans="1:2" s="79" customFormat="1" ht="16">
      <c r="A12" s="84" t="s">
        <v>69</v>
      </c>
      <c r="B12" s="91"/>
    </row>
    <row r="13" spans="1:2" s="79" customFormat="1" ht="16">
      <c r="A13" s="84" t="s">
        <v>70</v>
      </c>
      <c r="B13" s="91"/>
    </row>
    <row r="14" spans="1:2" s="79" customFormat="1" ht="15" thickBot="1">
      <c r="A14" s="87" t="s">
        <v>71</v>
      </c>
      <c r="B14" s="92"/>
    </row>
    <row r="15" spans="1:2" s="79" customFormat="1" ht="16.5" thickBot="1">
      <c r="A15" s="80"/>
      <c r="B15" s="93"/>
    </row>
    <row r="16" spans="1:2" s="79" customFormat="1" ht="33" customHeight="1">
      <c r="A16" s="94" t="s">
        <v>72</v>
      </c>
      <c r="B16" s="95" t="s">
        <v>73</v>
      </c>
    </row>
    <row r="17" spans="1:2" s="79" customFormat="1" ht="33" customHeight="1">
      <c r="A17" s="96" t="s">
        <v>44</v>
      </c>
      <c r="B17" s="97">
        <f>报价!G9</f>
        <v>5600</v>
      </c>
    </row>
    <row r="18" spans="1:2" s="79" customFormat="1" ht="33" customHeight="1">
      <c r="A18" s="96" t="s">
        <v>74</v>
      </c>
      <c r="B18" s="97">
        <f>报价!G28</f>
        <v>19290</v>
      </c>
    </row>
    <row r="19" spans="1:2" s="79" customFormat="1" ht="33" customHeight="1">
      <c r="A19" s="96" t="s">
        <v>7</v>
      </c>
      <c r="B19" s="97">
        <f>报价!G35</f>
        <v>2489</v>
      </c>
    </row>
    <row r="20" spans="1:2" s="79" customFormat="1" ht="16">
      <c r="A20" s="98" t="s">
        <v>75</v>
      </c>
      <c r="B20" s="99">
        <f>B17+B18+B19</f>
        <v>27379</v>
      </c>
    </row>
    <row r="21" spans="1:2" s="79" customFormat="1" ht="16">
      <c r="A21" s="100" t="s">
        <v>76</v>
      </c>
      <c r="B21" s="99">
        <f>B20*0.06</f>
        <v>1642.74</v>
      </c>
    </row>
    <row r="22" spans="1:2" s="79" customFormat="1" ht="16.5" thickBot="1">
      <c r="A22" s="101" t="s">
        <v>77</v>
      </c>
      <c r="B22" s="102">
        <f>B20+B21</f>
        <v>29021.74</v>
      </c>
    </row>
    <row r="23" spans="1:2" s="79" customFormat="1">
      <c r="A23" s="103"/>
      <c r="B23" s="104"/>
    </row>
    <row r="24" spans="1:2" s="79" customFormat="1">
      <c r="A24" s="109" t="s">
        <v>78</v>
      </c>
      <c r="B24" s="110"/>
    </row>
    <row r="25" spans="1:2" s="79" customFormat="1">
      <c r="A25" s="111" t="s">
        <v>79</v>
      </c>
      <c r="B25" s="112"/>
    </row>
    <row r="26" spans="1:2" s="79" customFormat="1">
      <c r="A26" s="105"/>
      <c r="B26" s="106"/>
    </row>
    <row r="27" spans="1:2" s="79" customFormat="1">
      <c r="A27" s="105"/>
      <c r="B27" s="107"/>
    </row>
  </sheetData>
  <mergeCells count="3">
    <mergeCell ref="A1:B1"/>
    <mergeCell ref="A24:B24"/>
    <mergeCell ref="A25:B25"/>
  </mergeCells>
  <phoneticPr fontId="18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713A-BC87-48B3-BCD4-4C5E3A81AE8B}">
  <sheetPr>
    <tabColor theme="5"/>
    <pageSetUpPr fitToPage="1"/>
  </sheetPr>
  <dimension ref="A1:I79"/>
  <sheetViews>
    <sheetView tabSelected="1" zoomScale="50" zoomScaleNormal="50" zoomScalePageLayoutView="60" workbookViewId="0">
      <pane ySplit="3" topLeftCell="A31" activePane="bottomLeft" state="frozen"/>
      <selection activeCell="A9" sqref="A9"/>
      <selection pane="bottomLeft" activeCell="F15" sqref="F15"/>
    </sheetView>
  </sheetViews>
  <sheetFormatPr defaultColWidth="42.9140625" defaultRowHeight="18.5"/>
  <cols>
    <col min="1" max="1" width="16.9140625" style="5" customWidth="1"/>
    <col min="2" max="2" width="56.58203125" style="1" bestFit="1" customWidth="1"/>
    <col min="3" max="3" width="17.25" style="4" customWidth="1"/>
    <col min="4" max="4" width="19.4140625" style="4" customWidth="1"/>
    <col min="5" max="5" width="23.4140625" style="4" bestFit="1" customWidth="1"/>
    <col min="6" max="6" width="15.58203125" style="1" customWidth="1"/>
    <col min="7" max="7" width="18.75" style="3" customWidth="1"/>
    <col min="8" max="8" width="116.25" style="2" customWidth="1"/>
    <col min="9" max="9" width="9.6640625" style="1" bestFit="1" customWidth="1"/>
    <col min="10" max="30" width="8.6640625" style="1" customWidth="1"/>
    <col min="31" max="16384" width="42.9140625" style="1"/>
  </cols>
  <sheetData>
    <row r="1" spans="1:9" ht="31.5" customHeight="1">
      <c r="A1" s="113" t="s">
        <v>54</v>
      </c>
      <c r="B1" s="113"/>
      <c r="C1" s="113"/>
      <c r="D1" s="113"/>
      <c r="E1" s="113"/>
      <c r="F1" s="113"/>
      <c r="G1" s="113"/>
      <c r="H1" s="113"/>
    </row>
    <row r="2" spans="1:9" ht="31.5" customHeight="1">
      <c r="A2" s="78"/>
      <c r="B2" s="77" t="s">
        <v>53</v>
      </c>
      <c r="C2" s="76"/>
      <c r="D2" s="76"/>
      <c r="E2" s="76"/>
      <c r="F2" s="75"/>
      <c r="G2" s="74">
        <f>G9+G28+G36</f>
        <v>27379</v>
      </c>
      <c r="H2" s="73"/>
    </row>
    <row r="3" spans="1:9">
      <c r="A3" s="72" t="s">
        <v>52</v>
      </c>
      <c r="B3" s="72" t="s">
        <v>51</v>
      </c>
      <c r="C3" s="71" t="s">
        <v>50</v>
      </c>
      <c r="D3" s="71" t="s">
        <v>49</v>
      </c>
      <c r="E3" s="71" t="s">
        <v>48</v>
      </c>
      <c r="F3" s="70" t="s">
        <v>47</v>
      </c>
      <c r="G3" s="70" t="s">
        <v>46</v>
      </c>
      <c r="H3" s="70" t="s">
        <v>45</v>
      </c>
    </row>
    <row r="4" spans="1:9" ht="37" customHeight="1">
      <c r="A4" s="14" t="s">
        <v>38</v>
      </c>
      <c r="B4" s="13" t="s">
        <v>44</v>
      </c>
      <c r="C4" s="12"/>
      <c r="D4" s="11"/>
      <c r="E4" s="11"/>
      <c r="F4" s="10"/>
      <c r="G4" s="10"/>
      <c r="H4" s="69"/>
    </row>
    <row r="5" spans="1:9" ht="37" customHeight="1">
      <c r="A5" s="68" t="s">
        <v>40</v>
      </c>
      <c r="B5" s="67" t="s">
        <v>44</v>
      </c>
      <c r="C5" s="20"/>
      <c r="D5" s="19"/>
      <c r="E5" s="19"/>
      <c r="F5" s="66"/>
      <c r="G5" s="66"/>
      <c r="H5" s="65"/>
    </row>
    <row r="6" spans="1:9" ht="87" customHeight="1">
      <c r="A6" s="64" t="s">
        <v>43</v>
      </c>
      <c r="B6" s="63" t="s">
        <v>42</v>
      </c>
      <c r="C6" s="27" t="s">
        <v>41</v>
      </c>
      <c r="D6" s="27">
        <v>1</v>
      </c>
      <c r="E6" s="27">
        <v>2</v>
      </c>
      <c r="F6" s="62">
        <v>2800</v>
      </c>
      <c r="G6" s="39">
        <f>D6*E6*F6</f>
        <v>5600</v>
      </c>
      <c r="H6" s="38" t="s">
        <v>56</v>
      </c>
    </row>
    <row r="7" spans="1:9" ht="36.75" customHeight="1">
      <c r="A7" s="30" t="s">
        <v>5</v>
      </c>
      <c r="B7" s="29" t="s">
        <v>4</v>
      </c>
      <c r="C7" s="27"/>
      <c r="D7" s="27"/>
      <c r="E7" s="27"/>
      <c r="F7" s="39"/>
      <c r="G7" s="39">
        <f>D7*E7*F7</f>
        <v>0</v>
      </c>
      <c r="H7" s="38"/>
    </row>
    <row r="8" spans="1:9" ht="37" customHeight="1">
      <c r="A8" s="22" t="s">
        <v>40</v>
      </c>
      <c r="B8" s="21" t="s">
        <v>39</v>
      </c>
      <c r="C8" s="20"/>
      <c r="D8" s="19"/>
      <c r="E8" s="18"/>
      <c r="F8" s="17"/>
      <c r="G8" s="16">
        <f>SUM(G6:G7)</f>
        <v>5600</v>
      </c>
      <c r="H8" s="15"/>
    </row>
    <row r="9" spans="1:9" ht="37" customHeight="1">
      <c r="A9" s="14" t="s">
        <v>38</v>
      </c>
      <c r="B9" s="13" t="s">
        <v>37</v>
      </c>
      <c r="C9" s="12"/>
      <c r="D9" s="11"/>
      <c r="E9" s="11"/>
      <c r="F9" s="10"/>
      <c r="G9" s="10">
        <f>SUM(G8)</f>
        <v>5600</v>
      </c>
      <c r="H9" s="8"/>
    </row>
    <row r="10" spans="1:9" ht="37" customHeight="1">
      <c r="A10" s="41"/>
      <c r="B10" s="40"/>
      <c r="C10" s="28"/>
      <c r="D10" s="27"/>
      <c r="E10" s="27"/>
      <c r="F10" s="39"/>
      <c r="G10" s="39"/>
      <c r="H10" s="38"/>
    </row>
    <row r="11" spans="1:9" ht="37" customHeight="1">
      <c r="A11" s="41"/>
      <c r="B11" s="40"/>
      <c r="C11" s="28"/>
      <c r="D11" s="27"/>
      <c r="E11" s="27"/>
      <c r="F11" s="39"/>
      <c r="G11" s="39"/>
      <c r="H11" s="38"/>
    </row>
    <row r="12" spans="1:9" ht="37" customHeight="1">
      <c r="A12" s="14" t="s">
        <v>10</v>
      </c>
      <c r="B12" s="13" t="s">
        <v>36</v>
      </c>
      <c r="C12" s="12"/>
      <c r="D12" s="11"/>
      <c r="E12" s="11"/>
      <c r="F12" s="10"/>
      <c r="G12" s="9"/>
      <c r="H12" s="8"/>
    </row>
    <row r="13" spans="1:9" ht="37" customHeight="1">
      <c r="A13" s="37" t="s">
        <v>24</v>
      </c>
      <c r="B13" s="21" t="s">
        <v>35</v>
      </c>
      <c r="C13" s="20"/>
      <c r="D13" s="19"/>
      <c r="E13" s="18"/>
      <c r="F13" s="17"/>
      <c r="G13" s="16"/>
      <c r="H13" s="15"/>
    </row>
    <row r="14" spans="1:9" ht="37" customHeight="1">
      <c r="A14" s="37" t="s">
        <v>33</v>
      </c>
      <c r="B14" s="21" t="s">
        <v>34</v>
      </c>
      <c r="C14" s="20"/>
      <c r="D14" s="19"/>
      <c r="E14" s="18"/>
      <c r="F14" s="17"/>
      <c r="G14" s="16"/>
      <c r="H14" s="15"/>
    </row>
    <row r="15" spans="1:9" ht="168.5">
      <c r="A15" s="61" t="s">
        <v>33</v>
      </c>
      <c r="B15" s="60" t="s">
        <v>32</v>
      </c>
      <c r="C15" s="59" t="s">
        <v>31</v>
      </c>
      <c r="D15" s="59">
        <v>1</v>
      </c>
      <c r="E15" s="59">
        <v>3</v>
      </c>
      <c r="F15" s="58">
        <v>2500</v>
      </c>
      <c r="G15" s="57">
        <f>F15*E15</f>
        <v>7500</v>
      </c>
      <c r="H15" s="56" t="s">
        <v>57</v>
      </c>
      <c r="I15" s="55"/>
    </row>
    <row r="16" spans="1:9" ht="37" customHeight="1">
      <c r="A16" s="30" t="s">
        <v>30</v>
      </c>
      <c r="B16" s="36" t="s">
        <v>29</v>
      </c>
      <c r="C16" s="35"/>
      <c r="D16" s="34">
        <v>1</v>
      </c>
      <c r="E16" s="34">
        <v>3</v>
      </c>
      <c r="F16" s="33">
        <v>50</v>
      </c>
      <c r="G16" s="24">
        <f>D16*E16*F16</f>
        <v>150</v>
      </c>
      <c r="H16" s="31" t="s">
        <v>28</v>
      </c>
    </row>
    <row r="17" spans="1:8" ht="37" customHeight="1">
      <c r="A17" s="30" t="s">
        <v>27</v>
      </c>
      <c r="B17" s="36" t="s">
        <v>26</v>
      </c>
      <c r="C17" s="35"/>
      <c r="D17" s="34">
        <v>1</v>
      </c>
      <c r="E17" s="34">
        <v>3</v>
      </c>
      <c r="F17" s="33">
        <v>50</v>
      </c>
      <c r="G17" s="24">
        <f>D17*E17*F17</f>
        <v>150</v>
      </c>
      <c r="H17" s="31" t="s">
        <v>25</v>
      </c>
    </row>
    <row r="18" spans="1:8" ht="37" customHeight="1">
      <c r="A18" s="30" t="s">
        <v>5</v>
      </c>
      <c r="B18" s="29" t="s">
        <v>4</v>
      </c>
      <c r="C18" s="28"/>
      <c r="D18" s="27"/>
      <c r="E18" s="26"/>
      <c r="F18" s="25"/>
      <c r="G18" s="24">
        <f>D18*E18*F18</f>
        <v>0</v>
      </c>
      <c r="H18" s="23"/>
    </row>
    <row r="19" spans="1:8" ht="37" customHeight="1">
      <c r="A19" s="14" t="s">
        <v>24</v>
      </c>
      <c r="B19" s="13" t="s">
        <v>23</v>
      </c>
      <c r="C19" s="12"/>
      <c r="D19" s="11"/>
      <c r="E19" s="11"/>
      <c r="F19" s="10"/>
      <c r="G19" s="10">
        <f>SUM(G15:G18)</f>
        <v>7800</v>
      </c>
      <c r="H19" s="8"/>
    </row>
    <row r="20" spans="1:8" ht="37" customHeight="1">
      <c r="A20" s="37" t="s">
        <v>22</v>
      </c>
      <c r="B20" s="21" t="s">
        <v>21</v>
      </c>
      <c r="C20" s="20"/>
      <c r="D20" s="19"/>
      <c r="E20" s="18"/>
      <c r="F20" s="54"/>
      <c r="G20" s="16"/>
      <c r="H20" s="15"/>
    </row>
    <row r="21" spans="1:8" ht="37" customHeight="1">
      <c r="A21" s="30" t="s">
        <v>20</v>
      </c>
      <c r="B21" s="53" t="s">
        <v>19</v>
      </c>
      <c r="C21" s="27" t="s">
        <v>6</v>
      </c>
      <c r="D21" s="27">
        <v>1</v>
      </c>
      <c r="E21" s="26">
        <v>3</v>
      </c>
      <c r="F21" s="25">
        <v>30</v>
      </c>
      <c r="G21" s="49">
        <f>D21*E21*F21</f>
        <v>90</v>
      </c>
      <c r="H21" s="48" t="s">
        <v>18</v>
      </c>
    </row>
    <row r="22" spans="1:8" ht="37" customHeight="1">
      <c r="A22" s="30" t="s">
        <v>5</v>
      </c>
      <c r="B22" s="29" t="s">
        <v>4</v>
      </c>
      <c r="C22" s="28"/>
      <c r="D22" s="27"/>
      <c r="E22" s="26"/>
      <c r="F22" s="25"/>
      <c r="G22" s="49">
        <f>D22*E22*F22</f>
        <v>0</v>
      </c>
      <c r="H22" s="23"/>
    </row>
    <row r="23" spans="1:8" ht="37" customHeight="1">
      <c r="A23" s="47" t="s">
        <v>17</v>
      </c>
      <c r="B23" s="46" t="s">
        <v>16</v>
      </c>
      <c r="C23" s="12"/>
      <c r="D23" s="11"/>
      <c r="E23" s="45"/>
      <c r="F23" s="44"/>
      <c r="G23" s="43">
        <f>SUM(G21:G22)</f>
        <v>90</v>
      </c>
      <c r="H23" s="42"/>
    </row>
    <row r="24" spans="1:8" ht="37" customHeight="1">
      <c r="A24" s="52" t="s">
        <v>12</v>
      </c>
      <c r="B24" s="21" t="s">
        <v>15</v>
      </c>
      <c r="C24" s="20"/>
      <c r="D24" s="19"/>
      <c r="E24" s="18"/>
      <c r="F24" s="17"/>
      <c r="G24" s="16"/>
      <c r="H24" s="15"/>
    </row>
    <row r="25" spans="1:8" ht="93">
      <c r="A25" s="51" t="s">
        <v>14</v>
      </c>
      <c r="B25" s="50" t="s">
        <v>13</v>
      </c>
      <c r="C25" s="27" t="s">
        <v>6</v>
      </c>
      <c r="D25" s="27">
        <v>1</v>
      </c>
      <c r="E25" s="26">
        <v>3</v>
      </c>
      <c r="F25" s="25">
        <v>3800</v>
      </c>
      <c r="G25" s="49">
        <f>D25*E25*F25</f>
        <v>11400</v>
      </c>
      <c r="H25" s="48" t="s">
        <v>58</v>
      </c>
    </row>
    <row r="26" spans="1:8" ht="34.5" customHeight="1">
      <c r="A26" s="30" t="s">
        <v>5</v>
      </c>
      <c r="B26" s="29" t="s">
        <v>4</v>
      </c>
      <c r="C26" s="28"/>
      <c r="D26" s="27"/>
      <c r="E26" s="26"/>
      <c r="F26" s="25"/>
      <c r="G26" s="49">
        <f>D26*E26*F26</f>
        <v>0</v>
      </c>
      <c r="H26" s="48"/>
    </row>
    <row r="27" spans="1:8" ht="37" customHeight="1">
      <c r="A27" s="47" t="s">
        <v>12</v>
      </c>
      <c r="B27" s="46" t="s">
        <v>11</v>
      </c>
      <c r="C27" s="12"/>
      <c r="D27" s="11"/>
      <c r="E27" s="45"/>
      <c r="F27" s="44"/>
      <c r="G27" s="43">
        <f>SUM(G25:G26)</f>
        <v>11400</v>
      </c>
      <c r="H27" s="42"/>
    </row>
    <row r="28" spans="1:8" ht="37" customHeight="1">
      <c r="A28" s="14" t="s">
        <v>10</v>
      </c>
      <c r="B28" s="13" t="s">
        <v>9</v>
      </c>
      <c r="C28" s="12"/>
      <c r="D28" s="11"/>
      <c r="E28" s="11"/>
      <c r="F28" s="10"/>
      <c r="G28" s="9">
        <f>G23+G19+G27</f>
        <v>19290</v>
      </c>
      <c r="H28" s="8"/>
    </row>
    <row r="29" spans="1:8" ht="37" customHeight="1">
      <c r="A29" s="1"/>
      <c r="D29" s="7"/>
      <c r="E29" s="7"/>
      <c r="F29" s="2"/>
      <c r="G29" s="2"/>
    </row>
    <row r="30" spans="1:8" ht="37" customHeight="1">
      <c r="A30" s="41"/>
      <c r="B30" s="40"/>
      <c r="C30" s="28"/>
      <c r="D30" s="27"/>
      <c r="E30" s="27"/>
      <c r="F30" s="39"/>
      <c r="G30" s="39"/>
      <c r="H30" s="38"/>
    </row>
    <row r="31" spans="1:8" ht="37" customHeight="1">
      <c r="A31" s="14" t="s">
        <v>1</v>
      </c>
      <c r="B31" s="13" t="s">
        <v>7</v>
      </c>
      <c r="C31" s="12"/>
      <c r="D31" s="11"/>
      <c r="E31" s="11"/>
      <c r="F31" s="10"/>
      <c r="G31" s="9"/>
      <c r="H31" s="8"/>
    </row>
    <row r="32" spans="1:8" ht="37" customHeight="1">
      <c r="A32" s="37" t="s">
        <v>3</v>
      </c>
      <c r="B32" s="21" t="s">
        <v>7</v>
      </c>
      <c r="C32" s="20"/>
      <c r="D32" s="19"/>
      <c r="E32" s="18"/>
      <c r="F32" s="17"/>
      <c r="G32" s="16"/>
      <c r="H32" s="15"/>
    </row>
    <row r="33" spans="1:8" ht="240.5">
      <c r="A33" s="30" t="s">
        <v>8</v>
      </c>
      <c r="B33" s="36" t="s">
        <v>7</v>
      </c>
      <c r="C33" s="35" t="s">
        <v>6</v>
      </c>
      <c r="D33" s="34">
        <v>1</v>
      </c>
      <c r="E33" s="34">
        <v>1</v>
      </c>
      <c r="F33" s="33">
        <f>(G9+G28)*10%</f>
        <v>2489</v>
      </c>
      <c r="G33" s="32">
        <f>D33*E33*F33</f>
        <v>2489</v>
      </c>
      <c r="H33" s="31" t="s">
        <v>55</v>
      </c>
    </row>
    <row r="34" spans="1:8" ht="37" customHeight="1">
      <c r="A34" s="30" t="s">
        <v>5</v>
      </c>
      <c r="B34" s="29" t="s">
        <v>4</v>
      </c>
      <c r="C34" s="28"/>
      <c r="D34" s="27"/>
      <c r="E34" s="26"/>
      <c r="F34" s="25"/>
      <c r="G34" s="24">
        <f>D34*E34*F34</f>
        <v>0</v>
      </c>
      <c r="H34" s="23"/>
    </row>
    <row r="35" spans="1:8" ht="37" customHeight="1">
      <c r="A35" s="22" t="s">
        <v>3</v>
      </c>
      <c r="B35" s="21" t="s">
        <v>2</v>
      </c>
      <c r="C35" s="20"/>
      <c r="D35" s="19"/>
      <c r="E35" s="18"/>
      <c r="F35" s="17"/>
      <c r="G35" s="16">
        <f>SUM(G33:G34)</f>
        <v>2489</v>
      </c>
      <c r="H35" s="15"/>
    </row>
    <row r="36" spans="1:8" ht="37" customHeight="1">
      <c r="A36" s="14" t="s">
        <v>1</v>
      </c>
      <c r="B36" s="13" t="s">
        <v>0</v>
      </c>
      <c r="C36" s="12"/>
      <c r="D36" s="11"/>
      <c r="E36" s="11"/>
      <c r="F36" s="10"/>
      <c r="G36" s="9">
        <f>G35</f>
        <v>2489</v>
      </c>
      <c r="H36" s="8"/>
    </row>
    <row r="37" spans="1:8" ht="37" customHeight="1">
      <c r="D37" s="7"/>
      <c r="E37" s="7"/>
      <c r="F37" s="2"/>
      <c r="G37" s="6"/>
    </row>
    <row r="38" spans="1:8" ht="37" customHeight="1">
      <c r="D38" s="7"/>
      <c r="E38" s="7"/>
      <c r="F38" s="2"/>
      <c r="G38" s="6"/>
    </row>
    <row r="39" spans="1:8" ht="37" customHeight="1">
      <c r="D39" s="7"/>
      <c r="E39" s="7"/>
      <c r="F39" s="2"/>
      <c r="G39" s="6"/>
    </row>
    <row r="40" spans="1:8" ht="37" customHeight="1">
      <c r="D40" s="7"/>
      <c r="E40" s="7"/>
      <c r="F40" s="2"/>
      <c r="G40" s="6"/>
    </row>
    <row r="41" spans="1:8" ht="37" customHeight="1">
      <c r="D41" s="7"/>
      <c r="E41" s="7"/>
      <c r="F41" s="2"/>
      <c r="G41" s="6"/>
    </row>
    <row r="42" spans="1:8" ht="37" customHeight="1"/>
    <row r="43" spans="1:8" ht="37" customHeight="1"/>
    <row r="44" spans="1:8" ht="37" hidden="1" customHeight="1"/>
    <row r="45" spans="1:8" s="5" customFormat="1" ht="37" hidden="1" customHeight="1">
      <c r="B45" s="1"/>
      <c r="C45" s="4"/>
      <c r="D45" s="4"/>
      <c r="E45" s="4"/>
      <c r="F45" s="1"/>
      <c r="G45" s="3"/>
      <c r="H45" s="2"/>
    </row>
    <row r="46" spans="1:8" s="5" customFormat="1" ht="37" hidden="1" customHeight="1">
      <c r="B46" s="1"/>
      <c r="C46" s="4"/>
      <c r="D46" s="4"/>
      <c r="E46" s="4"/>
      <c r="F46" s="1"/>
      <c r="G46" s="3"/>
      <c r="H46" s="2"/>
    </row>
    <row r="47" spans="1:8" s="5" customFormat="1" hidden="1">
      <c r="B47" s="1"/>
      <c r="C47" s="4"/>
      <c r="D47" s="4"/>
      <c r="E47" s="4"/>
      <c r="F47" s="1"/>
      <c r="G47" s="3"/>
      <c r="H47" s="2"/>
    </row>
    <row r="48" spans="1:8" s="5" customFormat="1" hidden="1">
      <c r="B48" s="1"/>
      <c r="C48" s="4"/>
      <c r="D48" s="4"/>
      <c r="E48" s="4"/>
      <c r="F48" s="1"/>
      <c r="G48" s="3"/>
      <c r="H48" s="2"/>
    </row>
    <row r="49" spans="2:8" s="5" customFormat="1" hidden="1">
      <c r="B49" s="1"/>
      <c r="C49" s="4"/>
      <c r="D49" s="4"/>
      <c r="E49" s="4"/>
      <c r="F49" s="1"/>
      <c r="G49" s="3"/>
      <c r="H49" s="2"/>
    </row>
    <row r="50" spans="2:8" s="5" customFormat="1" hidden="1">
      <c r="B50" s="1"/>
      <c r="C50" s="4"/>
      <c r="D50" s="4"/>
      <c r="E50" s="4"/>
      <c r="F50" s="1"/>
      <c r="G50" s="3"/>
      <c r="H50" s="2"/>
    </row>
    <row r="51" spans="2:8" s="5" customFormat="1" hidden="1">
      <c r="B51" s="1"/>
      <c r="C51" s="4"/>
      <c r="D51" s="4"/>
      <c r="E51" s="4"/>
      <c r="F51" s="1"/>
      <c r="G51" s="3"/>
      <c r="H51" s="2"/>
    </row>
    <row r="52" spans="2:8" s="5" customFormat="1" hidden="1">
      <c r="B52" s="1"/>
      <c r="C52" s="4"/>
      <c r="D52" s="4"/>
      <c r="E52" s="4"/>
      <c r="F52" s="1"/>
      <c r="G52" s="3"/>
      <c r="H52" s="2"/>
    </row>
    <row r="53" spans="2:8" s="5" customFormat="1" hidden="1">
      <c r="B53" s="1"/>
      <c r="C53" s="4"/>
      <c r="D53" s="4"/>
      <c r="E53" s="4"/>
      <c r="F53" s="1"/>
      <c r="G53" s="3"/>
      <c r="H53" s="2"/>
    </row>
    <row r="54" spans="2:8" s="5" customFormat="1" hidden="1">
      <c r="B54" s="1"/>
      <c r="C54" s="4"/>
      <c r="D54" s="4"/>
      <c r="E54" s="4"/>
      <c r="F54" s="1"/>
      <c r="G54" s="3"/>
      <c r="H54" s="2"/>
    </row>
    <row r="55" spans="2:8" s="5" customFormat="1" collapsed="1">
      <c r="B55" s="1"/>
      <c r="C55" s="4"/>
      <c r="D55" s="4"/>
      <c r="E55" s="4"/>
      <c r="F55" s="1"/>
      <c r="G55" s="3"/>
      <c r="H55" s="2"/>
    </row>
    <row r="56" spans="2:8" s="5" customFormat="1" hidden="1">
      <c r="B56" s="1"/>
      <c r="C56" s="4"/>
      <c r="D56" s="4"/>
      <c r="E56" s="4"/>
      <c r="F56" s="1"/>
      <c r="G56" s="3"/>
      <c r="H56" s="2"/>
    </row>
    <row r="57" spans="2:8" s="5" customFormat="1" hidden="1">
      <c r="B57" s="1"/>
      <c r="C57" s="4"/>
      <c r="D57" s="4"/>
      <c r="E57" s="4"/>
      <c r="F57" s="1"/>
      <c r="G57" s="3"/>
      <c r="H57" s="2"/>
    </row>
    <row r="58" spans="2:8" s="5" customFormat="1" hidden="1">
      <c r="B58" s="1"/>
      <c r="C58" s="4"/>
      <c r="D58" s="4"/>
      <c r="E58" s="4"/>
      <c r="F58" s="1"/>
      <c r="G58" s="3"/>
      <c r="H58" s="2"/>
    </row>
    <row r="59" spans="2:8" s="5" customFormat="1" hidden="1">
      <c r="B59" s="1"/>
      <c r="C59" s="4"/>
      <c r="D59" s="4"/>
      <c r="E59" s="4"/>
      <c r="F59" s="1"/>
      <c r="G59" s="3"/>
      <c r="H59" s="2"/>
    </row>
    <row r="60" spans="2:8" s="5" customFormat="1" hidden="1">
      <c r="B60" s="1"/>
      <c r="C60" s="4"/>
      <c r="D60" s="4"/>
      <c r="E60" s="4"/>
      <c r="F60" s="1"/>
      <c r="G60" s="3"/>
      <c r="H60" s="2"/>
    </row>
    <row r="61" spans="2:8" s="5" customFormat="1" hidden="1">
      <c r="B61" s="1"/>
      <c r="C61" s="4"/>
      <c r="D61" s="4"/>
      <c r="E61" s="4"/>
      <c r="F61" s="1"/>
      <c r="G61" s="3"/>
      <c r="H61" s="2"/>
    </row>
    <row r="62" spans="2:8" s="5" customFormat="1" hidden="1">
      <c r="B62" s="1"/>
      <c r="C62" s="4"/>
      <c r="D62" s="4"/>
      <c r="E62" s="4"/>
      <c r="F62" s="1"/>
      <c r="G62" s="3"/>
      <c r="H62" s="2"/>
    </row>
    <row r="63" spans="2:8" s="5" customFormat="1" hidden="1">
      <c r="B63" s="1"/>
      <c r="C63" s="4"/>
      <c r="D63" s="4"/>
      <c r="E63" s="4"/>
      <c r="F63" s="1"/>
      <c r="G63" s="3"/>
      <c r="H63" s="2"/>
    </row>
    <row r="64" spans="2:8" s="5" customFormat="1" hidden="1">
      <c r="B64" s="1"/>
      <c r="C64" s="4"/>
      <c r="D64" s="4"/>
      <c r="E64" s="4"/>
      <c r="F64" s="1"/>
      <c r="G64" s="3"/>
      <c r="H64" s="2"/>
    </row>
    <row r="65" spans="2:8" s="5" customFormat="1" hidden="1">
      <c r="B65" s="1"/>
      <c r="C65" s="4"/>
      <c r="D65" s="4"/>
      <c r="E65" s="4"/>
      <c r="F65" s="1"/>
      <c r="G65" s="3"/>
      <c r="H65" s="2"/>
    </row>
    <row r="66" spans="2:8" s="5" customFormat="1" hidden="1">
      <c r="B66" s="1"/>
      <c r="C66" s="4"/>
      <c r="D66" s="4"/>
      <c r="E66" s="4"/>
      <c r="F66" s="1"/>
      <c r="G66" s="3"/>
      <c r="H66" s="2"/>
    </row>
    <row r="67" spans="2:8" s="5" customFormat="1" collapsed="1">
      <c r="B67" s="1"/>
      <c r="C67" s="4"/>
      <c r="D67" s="4"/>
      <c r="E67" s="4"/>
      <c r="F67" s="1"/>
      <c r="G67" s="3"/>
      <c r="H67" s="2"/>
    </row>
    <row r="68" spans="2:8" s="5" customFormat="1" hidden="1">
      <c r="B68" s="1"/>
      <c r="C68" s="4"/>
      <c r="D68" s="4"/>
      <c r="E68" s="4"/>
      <c r="F68" s="1"/>
      <c r="G68" s="3"/>
      <c r="H68" s="2"/>
    </row>
    <row r="69" spans="2:8" s="5" customFormat="1" hidden="1">
      <c r="B69" s="1"/>
      <c r="C69" s="4"/>
      <c r="D69" s="4"/>
      <c r="E69" s="4"/>
      <c r="F69" s="1"/>
      <c r="G69" s="3"/>
      <c r="H69" s="2"/>
    </row>
    <row r="70" spans="2:8" s="5" customFormat="1" hidden="1">
      <c r="B70" s="1"/>
      <c r="C70" s="4"/>
      <c r="D70" s="4"/>
      <c r="E70" s="4"/>
      <c r="F70" s="1"/>
      <c r="G70" s="3"/>
      <c r="H70" s="2"/>
    </row>
    <row r="71" spans="2:8" s="5" customFormat="1" hidden="1">
      <c r="B71" s="1"/>
      <c r="C71" s="4"/>
      <c r="D71" s="4"/>
      <c r="E71" s="4"/>
      <c r="F71" s="1"/>
      <c r="G71" s="3"/>
      <c r="H71" s="2"/>
    </row>
    <row r="72" spans="2:8" s="5" customFormat="1" hidden="1">
      <c r="B72" s="1"/>
      <c r="C72" s="4"/>
      <c r="D72" s="4"/>
      <c r="E72" s="4"/>
      <c r="F72" s="1"/>
      <c r="G72" s="3"/>
      <c r="H72" s="2"/>
    </row>
    <row r="73" spans="2:8" s="5" customFormat="1" hidden="1">
      <c r="B73" s="1"/>
      <c r="C73" s="4"/>
      <c r="D73" s="4"/>
      <c r="E73" s="4"/>
      <c r="F73" s="1"/>
      <c r="G73" s="3"/>
      <c r="H73" s="2"/>
    </row>
    <row r="74" spans="2:8" s="5" customFormat="1" hidden="1">
      <c r="B74" s="1"/>
      <c r="C74" s="4"/>
      <c r="D74" s="4"/>
      <c r="E74" s="4"/>
      <c r="F74" s="1"/>
      <c r="G74" s="3"/>
      <c r="H74" s="2"/>
    </row>
    <row r="75" spans="2:8" s="5" customFormat="1" hidden="1">
      <c r="B75" s="1"/>
      <c r="C75" s="4"/>
      <c r="D75" s="4"/>
      <c r="E75" s="4"/>
      <c r="F75" s="1"/>
      <c r="G75" s="3"/>
      <c r="H75" s="2"/>
    </row>
    <row r="76" spans="2:8" s="5" customFormat="1" hidden="1">
      <c r="B76" s="1"/>
      <c r="C76" s="4"/>
      <c r="D76" s="4"/>
      <c r="E76" s="4"/>
      <c r="F76" s="1"/>
      <c r="G76" s="3"/>
      <c r="H76" s="2"/>
    </row>
    <row r="77" spans="2:8" s="5" customFormat="1" hidden="1">
      <c r="B77" s="1"/>
      <c r="C77" s="4"/>
      <c r="D77" s="4"/>
      <c r="E77" s="4"/>
      <c r="F77" s="1"/>
      <c r="G77" s="3"/>
      <c r="H77" s="2"/>
    </row>
    <row r="78" spans="2:8" s="5" customFormat="1" hidden="1">
      <c r="B78" s="1"/>
      <c r="C78" s="4"/>
      <c r="D78" s="4"/>
      <c r="E78" s="4"/>
      <c r="F78" s="1"/>
      <c r="G78" s="3"/>
      <c r="H78" s="2"/>
    </row>
    <row r="79" spans="2:8" s="5" customFormat="1" collapsed="1">
      <c r="B79" s="1"/>
      <c r="C79" s="4"/>
      <c r="D79" s="4"/>
      <c r="E79" s="4"/>
      <c r="F79" s="1"/>
      <c r="G79" s="3"/>
      <c r="H79" s="2"/>
    </row>
  </sheetData>
  <mergeCells count="1">
    <mergeCell ref="A1:H1"/>
  </mergeCells>
  <phoneticPr fontId="3" type="noConversion"/>
  <pageMargins left="0.196527777777778" right="0" top="0.16111111111111101" bottom="0.16111111111111101" header="0.29861111111111099" footer="0.29861111111111099"/>
  <pageSetup paperSize="9" scale="33" orientation="portrait" r:id="rId1"/>
  <rowBreaks count="1" manualBreakCount="1">
    <brk id="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2Summary</vt:lpstr>
      <vt:lpstr>报价</vt:lpstr>
      <vt:lpstr>'2Summary'!Print_Area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2025-04-25T02:05:07Z</dcterms:created>
  <dcterms:modified xsi:type="dcterms:W3CDTF">2025-07-31T08:13:28Z</dcterms:modified>
</cp:coreProperties>
</file>