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<sst xmlns="http://schemas.openxmlformats.org/spreadsheetml/2006/main" count="117" uniqueCount="91">
  <si>
    <t>【员工差旅报销单】</t>
  </si>
  <si>
    <t>姓名:</t>
  </si>
  <si>
    <t>姚艺婷</t>
  </si>
  <si>
    <t>职位:</t>
  </si>
  <si>
    <t>助理</t>
  </si>
  <si>
    <t>发生地:</t>
  </si>
  <si>
    <t>珠海</t>
  </si>
  <si>
    <t>部门:</t>
  </si>
  <si>
    <t>上海事业部</t>
  </si>
  <si>
    <t>发生日期:</t>
  </si>
  <si>
    <t>10.13-10.16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</si>
  <si>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</si>
  <si>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</si>
  <si>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</si>
  <si>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</si>
  <si>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</si>
  <si>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</si>
  <si>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</si>
  <si>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</si>
  <si>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</si>
  <si>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</si>
  <si>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</si>
  <si>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10.13 上海家-浦东机场</t>
  </si>
  <si>
    <t>10.13 采买物料-会场</t>
  </si>
  <si>
    <t>10.13 会场-酒店</t>
  </si>
  <si>
    <t>10.13 酒店-会场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</si>
  <si>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</si>
  <si>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</si>
  <si>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</si>
  <si>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</si>
  <si>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</si>
  <si>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</si>
  <si>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</si>
  <si>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</si>
  <si>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</si>
  <si>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</si>
  <si>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</si>
  <si>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</si>
  <si>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</si>
  <si>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</si>
  <si>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</si>
  <si>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团号：HMOA-191001-SXY617</t>
  </si>
  <si>
    <t>会议日期：2019.10.10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</si>
  <si>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</si>
  <si>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</si>
  <si>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</si>
  <si>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</si>
  <si>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</si>
  <si>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</si>
  <si>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</si>
  <si>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</si>
  <si>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</si>
  <si>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</si>
  <si>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</si>
  <si>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</si>
  <si>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</si>
  <si>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</si>
  <si>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</si>
  <si>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</si>
  <si>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</si>
  <si>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</si>
  <si>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</si>
  <si>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</si>
  <si>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</si>
  <si>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</si>
  <si>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</si>
  <si>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</si>
  <si>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</si>
  <si>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</si>
  <si>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软饮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</si>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</sst>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7" fillId="18" borderId="1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10" zoomScaleNormal="110" topLeftCell="A7" workbookViewId="0">
      <selection activeCell="G12" sqref="G12:G1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7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8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9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0"/>
      <c r="J7" s="91">
        <v>43761</v>
      </c>
      <c r="K7" s="89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2"/>
      <c r="J8" s="93"/>
      <c r="K8" s="94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13</v>
      </c>
      <c r="C10" s="72"/>
      <c r="D10" s="73" t="s">
        <v>14</v>
      </c>
      <c r="E10" s="73" t="s">
        <v>15</v>
      </c>
      <c r="F10" s="74"/>
      <c r="G10" s="75" t="s">
        <v>16</v>
      </c>
      <c r="H10" s="74" t="s">
        <v>17</v>
      </c>
      <c r="I10" s="73" t="s">
        <v>18</v>
      </c>
      <c r="J10" s="74"/>
      <c r="K10" s="75" t="s">
        <v>19</v>
      </c>
    </row>
    <row r="11" spans="2:11">
      <c r="B11" s="76">
        <v>1</v>
      </c>
      <c r="C11" s="77"/>
      <c r="D11" s="78" t="s">
        <v>20</v>
      </c>
      <c r="E11" s="79" t="s">
        <v>21</v>
      </c>
      <c r="F11" s="79"/>
      <c r="G11" s="80">
        <v>166</v>
      </c>
      <c r="H11" s="80">
        <f>G11</f>
        <v>166</v>
      </c>
      <c r="I11" s="95"/>
      <c r="J11" s="96"/>
      <c r="K11" s="97" t="s">
        <v>22</v>
      </c>
    </row>
    <row r="12" spans="2:11">
      <c r="B12" s="76">
        <v>2</v>
      </c>
      <c r="C12" s="77"/>
      <c r="D12" s="78"/>
      <c r="E12" s="79" t="s">
        <v>21</v>
      </c>
      <c r="F12" s="79"/>
      <c r="G12" s="80">
        <v>39.74</v>
      </c>
      <c r="H12" s="80">
        <f>G12</f>
        <v>39.74</v>
      </c>
      <c r="I12" s="95"/>
      <c r="J12" s="96"/>
      <c r="K12" s="97" t="s">
        <v>23</v>
      </c>
    </row>
    <row r="13" spans="2:11">
      <c r="B13" s="76">
        <v>3</v>
      </c>
      <c r="C13" s="77"/>
      <c r="D13" s="78"/>
      <c r="E13" s="79" t="s">
        <v>21</v>
      </c>
      <c r="F13" s="79"/>
      <c r="G13" s="80">
        <v>53.08</v>
      </c>
      <c r="H13" s="80">
        <f>G13</f>
        <v>53.08</v>
      </c>
      <c r="I13" s="95"/>
      <c r="J13" s="96"/>
      <c r="K13" s="97" t="s">
        <v>24</v>
      </c>
    </row>
    <row r="14" spans="2:11">
      <c r="B14" s="76">
        <v>4</v>
      </c>
      <c r="C14" s="77"/>
      <c r="D14" s="78"/>
      <c r="E14" s="79" t="s">
        <v>21</v>
      </c>
      <c r="F14" s="79"/>
      <c r="G14" s="80">
        <v>38.8</v>
      </c>
      <c r="H14" s="80">
        <f>G14</f>
        <v>38.8</v>
      </c>
      <c r="I14" s="95"/>
      <c r="J14" s="96"/>
      <c r="K14" s="97" t="s">
        <v>25</v>
      </c>
    </row>
    <row r="15" spans="2:11">
      <c r="B15" s="76">
        <v>5</v>
      </c>
      <c r="C15" s="77"/>
      <c r="D15" s="81" t="s">
        <v>26</v>
      </c>
      <c r="E15" s="79" t="s">
        <v>27</v>
      </c>
      <c r="F15" s="79"/>
      <c r="G15" s="80">
        <v>0</v>
      </c>
      <c r="H15" s="80">
        <f>G15</f>
        <v>0</v>
      </c>
      <c r="I15" s="95">
        <v>0</v>
      </c>
      <c r="J15" s="96"/>
      <c r="K15" s="97"/>
    </row>
    <row r="16" ht="20.1" customHeight="1" spans="2:11">
      <c r="B16" s="73" t="s">
        <v>28</v>
      </c>
      <c r="C16" s="82"/>
      <c r="D16" s="82"/>
      <c r="E16" s="82"/>
      <c r="F16" s="74"/>
      <c r="G16" s="83">
        <f>SUM(G11:G14)</f>
        <v>297.62</v>
      </c>
      <c r="H16" s="83">
        <f>SUM(H11:H15)</f>
        <v>297.62</v>
      </c>
      <c r="I16" s="98">
        <f>SUM(I11:J15)</f>
        <v>0</v>
      </c>
      <c r="J16" s="99"/>
      <c r="K16" s="100"/>
    </row>
    <row r="17" ht="20.1" customHeight="1" spans="2:11">
      <c r="B17" s="70"/>
      <c r="C17" s="70"/>
      <c r="D17" s="70"/>
      <c r="E17" s="70"/>
      <c r="F17" s="70"/>
      <c r="G17" s="70"/>
      <c r="H17" s="70"/>
      <c r="I17" s="70"/>
      <c r="J17" s="101"/>
      <c r="K17" s="70"/>
    </row>
    <row r="18" ht="20.1" customHeight="1" spans="2:11">
      <c r="B18" s="75" t="s">
        <v>17</v>
      </c>
      <c r="C18" s="75"/>
      <c r="D18" s="75"/>
      <c r="E18" s="75"/>
      <c r="F18" s="75"/>
      <c r="G18" s="75" t="s">
        <v>29</v>
      </c>
      <c r="H18" s="75"/>
      <c r="I18" s="75"/>
      <c r="J18" s="75"/>
      <c r="K18" s="75" t="s">
        <v>30</v>
      </c>
    </row>
    <row r="19" ht="20.1" customHeight="1" spans="2:11">
      <c r="B19" s="84">
        <f>H16</f>
        <v>297.62</v>
      </c>
      <c r="C19" s="84"/>
      <c r="D19" s="84"/>
      <c r="E19" s="84"/>
      <c r="F19" s="84"/>
      <c r="G19" s="84">
        <f>I16</f>
        <v>0</v>
      </c>
      <c r="H19" s="84"/>
      <c r="I19" s="84"/>
      <c r="J19" s="84"/>
      <c r="K19" s="102">
        <f>SUM(B19:J19)</f>
        <v>297.62</v>
      </c>
    </row>
    <row r="20" ht="20.1" customHeight="1" spans="2:11"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ht="20.1" customHeight="1" spans="2:11">
      <c r="B21" s="70" t="s">
        <v>31</v>
      </c>
      <c r="C21" s="70"/>
      <c r="D21" s="70"/>
      <c r="E21" s="70"/>
      <c r="F21" s="70" t="s">
        <v>32</v>
      </c>
      <c r="G21" s="70" t="s">
        <v>33</v>
      </c>
      <c r="H21" s="70"/>
      <c r="I21" s="70"/>
      <c r="J21" s="70" t="s">
        <v>34</v>
      </c>
      <c r="K21" s="70"/>
    </row>
    <row r="24" ht="18" spans="1:11">
      <c r="A24" s="4" t="s">
        <v>35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6" ht="20.1" customHeight="1" spans="2:11">
      <c r="B26" s="58"/>
      <c r="C26" s="59"/>
      <c r="D26" s="60" t="s">
        <v>1</v>
      </c>
      <c r="E26" s="60"/>
      <c r="F26" s="61" t="str">
        <f>F5</f>
        <v>姚艺婷</v>
      </c>
      <c r="G26" s="61"/>
      <c r="H26" s="60" t="s">
        <v>3</v>
      </c>
      <c r="I26" s="59"/>
      <c r="J26" s="61" t="str">
        <f>J5</f>
        <v>助理</v>
      </c>
      <c r="K26" s="88"/>
    </row>
    <row r="27" ht="20.1" customHeight="1" spans="2:11">
      <c r="B27" s="62"/>
      <c r="C27" s="63"/>
      <c r="D27" s="64" t="s">
        <v>5</v>
      </c>
      <c r="E27" s="64"/>
      <c r="F27" s="65" t="str">
        <f>F6</f>
        <v>珠海</v>
      </c>
      <c r="G27" s="65"/>
      <c r="H27" s="64" t="s">
        <v>7</v>
      </c>
      <c r="I27" s="63"/>
      <c r="J27" s="65" t="str">
        <f>J6</f>
        <v>上海事业部</v>
      </c>
      <c r="K27" s="89"/>
    </row>
    <row r="28" ht="20.1" customHeight="1" spans="2:11">
      <c r="B28" s="62"/>
      <c r="C28" s="63"/>
      <c r="D28" s="64" t="s">
        <v>9</v>
      </c>
      <c r="E28" s="64"/>
      <c r="F28" s="65" t="str">
        <f>F7</f>
        <v>10.13-10.16</v>
      </c>
      <c r="G28" s="65"/>
      <c r="H28" s="64" t="s">
        <v>11</v>
      </c>
      <c r="I28" s="90"/>
      <c r="J28" s="91">
        <f>J7</f>
        <v>43761</v>
      </c>
      <c r="K28" s="89"/>
    </row>
    <row r="29" ht="20.1" customHeight="1" spans="2:11">
      <c r="B29" s="66"/>
      <c r="C29" s="67"/>
      <c r="D29" s="68"/>
      <c r="E29" s="68"/>
      <c r="F29" s="69"/>
      <c r="G29" s="69"/>
      <c r="H29" s="68" t="s">
        <v>12</v>
      </c>
      <c r="I29" s="92"/>
      <c r="J29" s="69">
        <f>J8</f>
        <v>0</v>
      </c>
      <c r="K29" s="94"/>
    </row>
    <row r="30" ht="20.1" customHeight="1"/>
    <row r="31" ht="20.1" customHeight="1" spans="2:11">
      <c r="B31" s="79"/>
      <c r="C31" s="79"/>
      <c r="D31" s="85" t="s">
        <v>36</v>
      </c>
      <c r="E31" s="79" t="s">
        <v>37</v>
      </c>
      <c r="F31" s="79"/>
      <c r="G31" s="80" t="s">
        <v>38</v>
      </c>
      <c r="H31" s="80" t="s">
        <v>39</v>
      </c>
      <c r="I31" s="80" t="s">
        <v>28</v>
      </c>
      <c r="J31" s="80"/>
      <c r="K31" s="103" t="s">
        <v>19</v>
      </c>
    </row>
    <row r="32" spans="2:11">
      <c r="B32" s="79">
        <v>1</v>
      </c>
      <c r="C32" s="79"/>
      <c r="D32" s="85" t="s">
        <v>6</v>
      </c>
      <c r="E32" s="79" t="s">
        <v>10</v>
      </c>
      <c r="F32" s="79"/>
      <c r="G32" s="80">
        <v>200</v>
      </c>
      <c r="H32" s="80">
        <v>1</v>
      </c>
      <c r="I32" s="95">
        <f>G32*H32</f>
        <v>200</v>
      </c>
      <c r="J32" s="96"/>
      <c r="K32" s="103" t="str">
        <f>E32</f>
        <v>10.13-10.16</v>
      </c>
    </row>
    <row r="33" ht="20.1" customHeight="1" spans="2:11">
      <c r="B33" s="79">
        <v>2</v>
      </c>
      <c r="C33" s="79"/>
      <c r="D33" s="85" t="s">
        <v>6</v>
      </c>
      <c r="E33" s="79" t="s">
        <v>10</v>
      </c>
      <c r="F33" s="79"/>
      <c r="G33" s="80">
        <v>100</v>
      </c>
      <c r="H33" s="80">
        <v>3</v>
      </c>
      <c r="I33" s="95">
        <f>G33*H33</f>
        <v>300</v>
      </c>
      <c r="J33" s="96"/>
      <c r="K33" s="103" t="str">
        <f>E33</f>
        <v>10.13-10.16</v>
      </c>
    </row>
    <row r="34" ht="20.1" customHeight="1" spans="2:11">
      <c r="B34" s="79">
        <v>3</v>
      </c>
      <c r="C34" s="79"/>
      <c r="D34" s="86"/>
      <c r="E34" s="79"/>
      <c r="F34" s="79"/>
      <c r="G34" s="80"/>
      <c r="H34" s="80"/>
      <c r="I34" s="95"/>
      <c r="J34" s="96"/>
      <c r="K34" s="97"/>
    </row>
    <row r="35" ht="20.1" customHeight="1" spans="2:11">
      <c r="B35" s="73" t="s">
        <v>28</v>
      </c>
      <c r="C35" s="82"/>
      <c r="D35" s="82"/>
      <c r="E35" s="82"/>
      <c r="F35" s="74"/>
      <c r="G35" s="83"/>
      <c r="H35" s="83"/>
      <c r="I35" s="98">
        <f>SUM(I32:J34)</f>
        <v>500</v>
      </c>
      <c r="J35" s="99"/>
      <c r="K35" s="100"/>
    </row>
    <row r="36" ht="20.1" customHeight="1" spans="2:11">
      <c r="B36" s="70" t="s">
        <v>31</v>
      </c>
      <c r="C36" s="70"/>
      <c r="D36" s="70"/>
      <c r="E36" s="70"/>
      <c r="F36" s="70" t="s">
        <v>32</v>
      </c>
      <c r="G36" s="70" t="s">
        <v>33</v>
      </c>
      <c r="H36" s="70"/>
      <c r="I36" s="70"/>
      <c r="J36" s="70" t="s">
        <v>34</v>
      </c>
      <c r="K36" s="70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22" workbookViewId="0">
      <selection activeCell="I51" sqref="I5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41</v>
      </c>
      <c r="I4" s="5"/>
      <c r="J4" s="5" t="s">
        <v>42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43</v>
      </c>
      <c r="C6" s="9" t="s">
        <v>44</v>
      </c>
      <c r="D6" s="9"/>
      <c r="E6" s="9"/>
      <c r="F6" s="10" t="s">
        <v>45</v>
      </c>
      <c r="G6" s="10"/>
      <c r="H6" s="10"/>
      <c r="I6" s="10"/>
      <c r="J6" s="8" t="s">
        <v>46</v>
      </c>
    </row>
    <row r="7" customHeight="1" spans="1:10">
      <c r="A7" s="7"/>
      <c r="B7" s="8"/>
      <c r="C7" s="11" t="s">
        <v>47</v>
      </c>
      <c r="D7" s="12" t="s">
        <v>48</v>
      </c>
      <c r="E7" s="9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8"/>
    </row>
    <row r="8" customHeight="1" spans="1:10">
      <c r="A8" s="13">
        <v>1</v>
      </c>
      <c r="B8" s="14" t="s">
        <v>54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57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60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62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63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64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65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66</v>
      </c>
      <c r="C27" s="15">
        <v>8000</v>
      </c>
      <c r="D27" s="13">
        <v>0</v>
      </c>
      <c r="E27" s="16">
        <f>C27</f>
        <v>8000</v>
      </c>
      <c r="F27" s="15">
        <v>5140.8</v>
      </c>
      <c r="G27" s="15">
        <v>0</v>
      </c>
      <c r="H27" s="15">
        <f>F27+G27</f>
        <v>5140.8</v>
      </c>
      <c r="I27" s="39" t="s">
        <v>67</v>
      </c>
      <c r="J27" s="47" t="s">
        <v>68</v>
      </c>
    </row>
    <row r="28" customHeight="1" spans="1:10">
      <c r="A28" s="27"/>
      <c r="B28" s="28"/>
      <c r="C28" s="15">
        <v>600</v>
      </c>
      <c r="D28" s="13">
        <v>0</v>
      </c>
      <c r="E28" s="16">
        <f>C28</f>
        <v>600</v>
      </c>
      <c r="F28" s="15">
        <v>382</v>
      </c>
      <c r="G28" s="15">
        <v>0</v>
      </c>
      <c r="H28" s="15">
        <f t="shared" ref="H28" si="5">F28+G28</f>
        <v>382</v>
      </c>
      <c r="I28" s="39" t="s">
        <v>69</v>
      </c>
      <c r="J28" s="48"/>
    </row>
    <row r="29" s="1" customFormat="1" customHeight="1" spans="1:10">
      <c r="A29" s="17"/>
      <c r="B29" s="18" t="s">
        <v>70</v>
      </c>
      <c r="C29" s="19">
        <f>SUM(C27:C28)</f>
        <v>8600</v>
      </c>
      <c r="D29" s="20">
        <f t="shared" ref="D29" si="6">SUM(D27)</f>
        <v>0</v>
      </c>
      <c r="E29" s="20">
        <f>E27+E28</f>
        <v>8600</v>
      </c>
      <c r="F29" s="19">
        <f>SUM(F27:F28)</f>
        <v>5522.8</v>
      </c>
      <c r="G29" s="19">
        <f>SUM(G27:G28)</f>
        <v>0</v>
      </c>
      <c r="H29" s="19">
        <f>SUM(H27:H28)</f>
        <v>5522.8</v>
      </c>
      <c r="I29" s="42"/>
      <c r="J29" s="49"/>
    </row>
    <row r="30" customHeight="1" spans="1:10">
      <c r="A30" s="13">
        <v>6</v>
      </c>
      <c r="B30" s="14" t="s">
        <v>71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72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73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74</v>
      </c>
      <c r="C35" s="15">
        <v>200</v>
      </c>
      <c r="D35" s="13">
        <v>0</v>
      </c>
      <c r="E35" s="16">
        <f>C35</f>
        <v>200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75</v>
      </c>
      <c r="C39" s="19">
        <f>SUM(C35)</f>
        <v>200</v>
      </c>
      <c r="D39" s="20">
        <f t="shared" ref="D39:E39" si="10">SUM(D35)</f>
        <v>0</v>
      </c>
      <c r="E39" s="20">
        <f t="shared" si="10"/>
        <v>200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76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77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78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79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80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81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82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83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28</v>
      </c>
      <c r="C49" s="19">
        <f>SUM(C48,C46,C42,C39,C34,C29,C26,C23,C16,C13)</f>
        <v>8800</v>
      </c>
      <c r="D49" s="20">
        <f>SUM(D48,D46,D42,D39,D34,D29,D26,D23,D16,D13)</f>
        <v>0</v>
      </c>
      <c r="E49" s="20">
        <f>SUM(E48,E46,E42,E39,E34,E29,E26,E23,E16,E13)</f>
        <v>8800</v>
      </c>
      <c r="F49" s="19">
        <f>SUM(F48,F46,F42,F39,F34,F29,F26,F23,F16,F13)</f>
        <v>5522.8</v>
      </c>
      <c r="G49" s="19">
        <f>SUM(G48,G46,G42,G39,G34,G29,G26,G23,G16,G13)</f>
        <v>0</v>
      </c>
      <c r="H49" s="19">
        <f>H13+H23+H16+H26+H29+H34+H39+H42+H46+H48</f>
        <v>5522.8</v>
      </c>
      <c r="I49" s="42"/>
      <c r="J49" s="53"/>
    </row>
    <row r="53" customHeight="1" spans="1:9">
      <c r="A53" s="30" t="s">
        <v>84</v>
      </c>
      <c r="B53" s="31"/>
      <c r="C53" s="32" t="s">
        <v>85</v>
      </c>
      <c r="D53" s="32"/>
      <c r="E53" s="32" t="s">
        <v>86</v>
      </c>
      <c r="F53" s="32"/>
      <c r="G53" s="32" t="s">
        <v>87</v>
      </c>
      <c r="H53" s="32"/>
      <c r="I53" s="54" t="s">
        <v>88</v>
      </c>
    </row>
    <row r="54" customHeight="1" spans="1:9">
      <c r="A54" s="33">
        <f>E49</f>
        <v>8800</v>
      </c>
      <c r="B54" s="34"/>
      <c r="C54" s="34">
        <f>H49</f>
        <v>5522.8</v>
      </c>
      <c r="D54" s="34"/>
      <c r="E54" s="34">
        <f>F49</f>
        <v>5522.8</v>
      </c>
      <c r="F54" s="34"/>
      <c r="G54" s="34">
        <f>G49</f>
        <v>0</v>
      </c>
      <c r="H54" s="34"/>
      <c r="I54" s="55">
        <f>A54-C54</f>
        <v>3277.2</v>
      </c>
    </row>
    <row r="56" customHeight="1" spans="1:9">
      <c r="A56" s="35" t="s">
        <v>89</v>
      </c>
      <c r="B56" s="36"/>
      <c r="C56" s="37" t="s">
        <v>32</v>
      </c>
      <c r="D56" s="35"/>
      <c r="E56" s="35" t="s">
        <v>90</v>
      </c>
      <c r="F56" s="35"/>
      <c r="G56" s="35" t="s">
        <v>34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2019-10-23T06:18:06Z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