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6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<sst xmlns="http://schemas.openxmlformats.org/spreadsheetml/2006/main" count="76" uniqueCount="63">
  <si>
    <t>项目名称 / Project:</t>
  </si>
  <si>
    <t>2022雪佛兰五区业务技能研讨会
2022 Business Skills Seminar of Chevrolet Region 5</t>
  </si>
  <si>
    <t>时间 / Date:</t>
  </si>
  <si>
    <t>2022年12月
Dec., 2022（因疫情变化，时间以会议通知为准）</t>
  </si>
  <si>
    <t>地点 / Location:</t>
  </si>
  <si>
    <t>郑州 Zhengzhou
（因疫情变化，最终城市以会议通知为准）</t>
  </si>
  <si>
    <t>酒店 / Holtel:</t>
  </si>
  <si>
    <r>
      <rPr>
        <b/>
        <sz val="10"/>
        <rFont val="微软雅黑"/>
        <charset val="134"/>
      </rPr>
      <t xml:space="preserve">以会议通知为准
</t>
    </r>
    <r>
      <rPr>
        <sz val="10"/>
        <rFont val="微软雅黑"/>
        <charset val="134"/>
      </rPr>
      <t>/The meeting notice shall prevail</t>
    </r>
  </si>
  <si>
    <t>人数:
/Qyt. :</t>
  </si>
  <si>
    <t>序号</t>
  </si>
  <si>
    <t>项目</t>
  </si>
  <si>
    <t>明细</t>
  </si>
  <si>
    <t>单位</t>
  </si>
  <si>
    <t>数量</t>
  </si>
  <si>
    <t>次数</t>
  </si>
  <si>
    <t>单价</t>
  </si>
  <si>
    <t>金额</t>
  </si>
  <si>
    <t>备注</t>
  </si>
  <si>
    <t>SN</t>
  </si>
  <si>
    <t>Items</t>
  </si>
  <si>
    <t>Detail</t>
  </si>
  <si>
    <t>Unit</t>
  </si>
  <si>
    <t>Qty</t>
  </si>
  <si>
    <t>Time</t>
  </si>
  <si>
    <t>Unit Price</t>
  </si>
  <si>
    <t>Total</t>
  </si>
  <si>
    <t>Remark</t>
  </si>
  <si>
    <t>会场/venue</t>
  </si>
  <si>
    <t>会议场地
/venue</t>
  </si>
  <si>
    <t>全天会场
/ meeting</t>
  </si>
  <si>
    <t>次 / ea</t>
  </si>
  <si>
    <t>500㎡，满足300人会议</t>
  </si>
  <si>
    <t>小计（Subtotal）：</t>
  </si>
  <si>
    <t>用餐/catering service</t>
  </si>
  <si>
    <t>会议用餐
/catering service</t>
  </si>
  <si>
    <t>自助午餐
/lunch buffet</t>
  </si>
  <si>
    <t>人 / ea</t>
  </si>
  <si>
    <t>桌餐晚宴
/Table dinner</t>
  </si>
  <si>
    <t>桌 / table</t>
  </si>
  <si>
    <t>软饮采买
/Soft drink  purchase</t>
  </si>
  <si>
    <t>会议物料/Material</t>
  </si>
  <si>
    <t>会议物料
/materials</t>
  </si>
  <si>
    <t>易拉宝 /Roll ip banner</t>
  </si>
  <si>
    <t>套 / set</t>
  </si>
  <si>
    <t>讲台LOGO板
/The podium LOGO plate</t>
  </si>
  <si>
    <t>话筒套/Logo box</t>
  </si>
  <si>
    <t>个/ ea</t>
  </si>
  <si>
    <t>注册及签到H5
/Registration and sign-in for H5</t>
  </si>
  <si>
    <t>高清LED屏幕 P3</t>
  </si>
  <si>
    <t>视频控台
/Video control</t>
  </si>
  <si>
    <t>人员费用 Other Costs</t>
  </si>
  <si>
    <t>工作人员
/Executive staff</t>
  </si>
  <si>
    <t>摄影服务/cameraman</t>
  </si>
  <si>
    <t>会议全天摄影</t>
  </si>
  <si>
    <t>现场工作人员//Field service staff working fee</t>
  </si>
  <si>
    <t>会议</t>
  </si>
  <si>
    <t>执行人员费用 / Working fee</t>
  </si>
  <si>
    <t>执行人员交通费 / Traffic</t>
  </si>
  <si>
    <t>往返、含市内交通</t>
  </si>
  <si>
    <t>执行人员餐饮住宿费/ Meals &amp; hotels</t>
  </si>
  <si>
    <t>总计（Grand Total）：</t>
  </si>
  <si>
    <t>服务费（10%）：</t>
  </si>
  <si>
    <t>合计：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</si>
</sst>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¥#,##0.00;&quot;¥-&quot;#,##0.00"/>
    <numFmt numFmtId="178" formatCode="\¥#,##0.00_);[Red]\(\¥#,##0.00\)"/>
  </numFmts>
  <fonts count="28">
    <font>
      <sz val="12"/>
      <color indexed="8"/>
      <name val="宋体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ill="0" applyBorder="0" applyProtection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2" borderId="1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0" borderId="0"/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7" fillId="0" borderId="0"/>
    <xf numFmtId="0" fontId="27" fillId="0" borderId="0"/>
  </cellStyleXfs>
  <cellXfs count="82">
    <xf numFmtId="0" fontId="0" fillId="0" borderId="0" xfId="0" applyFont="1" applyAlignment="1"/>
    <xf numFmtId="0" fontId="0" fillId="0" borderId="0" xfId="0" applyFont="1" applyFill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center" wrapText="1"/>
    </xf>
    <xf numFmtId="7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1" xfId="51" applyFont="1" applyFill="1" applyBorder="1" applyAlignment="1">
      <alignment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49" fontId="3" fillId="0" borderId="1" xfId="51" applyNumberFormat="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7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49" fontId="4" fillId="4" borderId="5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7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vertical="center" wrapText="1"/>
    </xf>
    <xf numFmtId="178" fontId="6" fillId="0" borderId="1" xfId="8" applyNumberFormat="1" applyFont="1" applyFill="1" applyBorder="1" applyAlignment="1">
      <alignment horizontal="left" vertical="center" wrapText="1"/>
    </xf>
    <xf numFmtId="0" fontId="5" fillId="0" borderId="1" xfId="45" applyFont="1" applyFill="1" applyBorder="1" applyAlignment="1" applyProtection="1">
      <alignment horizontal="left" vertical="center" wrapText="1"/>
      <protection hidden="1"/>
    </xf>
    <xf numFmtId="0" fontId="6" fillId="0" borderId="1" xfId="45" applyFont="1" applyFill="1" applyBorder="1" applyAlignment="1" applyProtection="1">
      <alignment horizontal="center" vertical="center" wrapText="1"/>
      <protection hidden="1"/>
    </xf>
    <xf numFmtId="178" fontId="6" fillId="0" borderId="1" xfId="8" applyNumberFormat="1" applyFont="1" applyFill="1" applyBorder="1" applyAlignment="1">
      <alignment horizontal="left" vertical="center"/>
    </xf>
    <xf numFmtId="0" fontId="6" fillId="5" borderId="1" xfId="45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7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4" fillId="6" borderId="6" xfId="0" applyNumberFormat="1" applyFont="1" applyFill="1" applyBorder="1" applyAlignment="1">
      <alignment vertical="center" wrapText="1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6" borderId="7" xfId="0" applyNumberFormat="1" applyFont="1" applyFill="1" applyBorder="1" applyAlignment="1">
      <alignment horizontal="left" vertical="center" wrapText="1"/>
    </xf>
    <xf numFmtId="49" fontId="4" fillId="6" borderId="7" xfId="0" applyNumberFormat="1" applyFont="1" applyFill="1" applyBorder="1" applyAlignment="1">
      <alignment vertical="center" wrapText="1"/>
    </xf>
    <xf numFmtId="176" fontId="4" fillId="6" borderId="7" xfId="0" applyNumberFormat="1" applyFont="1" applyFill="1" applyBorder="1" applyAlignment="1">
      <alignment horizontal="center" vertical="center" wrapText="1"/>
    </xf>
    <xf numFmtId="7" fontId="4" fillId="6" borderId="7" xfId="0" applyNumberFormat="1" applyFont="1" applyFill="1" applyBorder="1" applyAlignment="1">
      <alignment horizontal="center" vertical="center" wrapText="1"/>
    </xf>
    <xf numFmtId="177" fontId="4" fillId="6" borderId="7" xfId="0" applyNumberFormat="1" applyFont="1" applyFill="1" applyBorder="1" applyAlignment="1">
      <alignment vertical="center" wrapText="1"/>
    </xf>
    <xf numFmtId="178" fontId="3" fillId="6" borderId="7" xfId="51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0" fillId="0" borderId="0" xfId="0" applyNumberFormat="1" applyFont="1" applyFill="1" applyAlignment="1">
      <alignment wrapText="1"/>
    </xf>
    <xf numFmtId="178" fontId="6" fillId="0" borderId="9" xfId="51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wrapText="1"/>
    </xf>
    <xf numFmtId="178" fontId="6" fillId="0" borderId="9" xfId="51" applyNumberFormat="1" applyFont="1" applyFill="1" applyBorder="1" applyAlignment="1">
      <alignment horizontal="left" vertical="center" wrapText="1"/>
    </xf>
    <xf numFmtId="0" fontId="6" fillId="0" borderId="9" xfId="45" applyFont="1" applyFill="1" applyBorder="1" applyAlignment="1" applyProtection="1">
      <alignment horizontal="left" vertical="center" wrapText="1"/>
      <protection hidden="1"/>
    </xf>
    <xf numFmtId="49" fontId="4" fillId="3" borderId="9" xfId="0" applyNumberFormat="1" applyFont="1" applyFill="1" applyBorder="1" applyAlignment="1">
      <alignment vertical="center" wrapText="1"/>
    </xf>
    <xf numFmtId="0" fontId="6" fillId="4" borderId="9" xfId="0" applyNumberFormat="1" applyFont="1" applyFill="1" applyBorder="1" applyAlignment="1" applyProtection="1">
      <alignment horizontal="justify" vertical="center"/>
    </xf>
    <xf numFmtId="0" fontId="5" fillId="6" borderId="1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宁波车展结算0428" xfId="52"/>
  </cellStyles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D0806"/>
      <rgbColor rgb="00808080"/>
      <rgbColor rgb="00FF0000"/>
      <rgbColor rgb="007F7F7F"/>
      <rgbColor rgb="000000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1903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3"/>
  <sheetViews>
    <sheetView showGridLines="0" tabSelected="1" zoomScale="115" zoomScaleNormal="115" topLeftCell="A7" workbookViewId="0">
      <selection activeCell="E27" sqref="E27:E29"/>
    </sheetView>
  </sheetViews>
  <sheetFormatPr defaultColWidth="11" defaultRowHeight="15.6"/>
  <cols>
    <col min="1" max="1" width="7.6" style="2" customWidth="1"/>
    <col min="2" max="2" width="14.2" style="3" customWidth="1"/>
    <col min="3" max="3" width="46.3" style="4" customWidth="1"/>
    <col min="4" max="4" width="8.5" style="2" customWidth="1"/>
    <col min="5" max="6" width="5" style="5" customWidth="1"/>
    <col min="7" max="7" width="12.4" style="6" customWidth="1"/>
    <col min="8" max="8" width="14.6" style="2" customWidth="1"/>
    <col min="9" max="9" width="40.9" style="2" customWidth="1"/>
    <col min="10" max="254" width="11" style="2" customWidth="1"/>
    <col min="255" max="16384" width="11" style="7"/>
  </cols>
  <sheetData>
    <row r="1" ht="24" spans="1:254">
      <c r="A1" s="8" t="s">
        <v>0</v>
      </c>
      <c r="B1" s="9" t="s">
        <v>1</v>
      </c>
      <c r="C1" s="9"/>
      <c r="IN1" s="7"/>
      <c r="IO1" s="7"/>
      <c r="IP1" s="7"/>
      <c r="IQ1" s="7"/>
      <c r="IR1" s="7"/>
      <c r="IS1" s="7"/>
      <c r="IT1" s="7"/>
    </row>
    <row r="2" ht="24" spans="1:254">
      <c r="A2" s="8" t="s">
        <v>2</v>
      </c>
      <c r="B2" s="9" t="s">
        <v>3</v>
      </c>
      <c r="C2" s="9"/>
      <c r="IN2" s="7"/>
      <c r="IO2" s="7"/>
      <c r="IP2" s="7"/>
      <c r="IQ2" s="7"/>
      <c r="IR2" s="7"/>
      <c r="IS2" s="7"/>
      <c r="IT2" s="7"/>
    </row>
    <row r="3" ht="24" spans="1:254">
      <c r="A3" s="8" t="s">
        <v>4</v>
      </c>
      <c r="B3" s="9" t="s">
        <v>5</v>
      </c>
      <c r="C3" s="9"/>
      <c r="IN3" s="7"/>
      <c r="IO3" s="7"/>
      <c r="IP3" s="7"/>
      <c r="IQ3" s="7"/>
      <c r="IR3" s="7"/>
      <c r="IS3" s="7"/>
      <c r="IT3" s="7"/>
    </row>
    <row r="4" ht="32" customHeight="1" spans="1:254">
      <c r="A4" s="8" t="s">
        <v>6</v>
      </c>
      <c r="B4" s="10" t="s">
        <v>7</v>
      </c>
      <c r="C4" s="9"/>
      <c r="IN4" s="7"/>
      <c r="IO4" s="7"/>
      <c r="IP4" s="7"/>
      <c r="IQ4" s="7"/>
      <c r="IR4" s="7"/>
      <c r="IS4" s="7"/>
      <c r="IT4" s="7"/>
    </row>
    <row r="5" ht="24.75" spans="1:254">
      <c r="A5" s="11" t="s">
        <v>8</v>
      </c>
      <c r="B5" s="12">
        <v>300</v>
      </c>
      <c r="C5" s="12"/>
      <c r="IN5" s="7"/>
      <c r="IO5" s="7"/>
      <c r="IP5" s="7"/>
      <c r="IQ5" s="7"/>
      <c r="IR5" s="7"/>
      <c r="IS5" s="7"/>
      <c r="IT5" s="7"/>
    </row>
    <row r="6" spans="1:9">
      <c r="A6" s="13" t="s">
        <v>9</v>
      </c>
      <c r="B6" s="14" t="s">
        <v>10</v>
      </c>
      <c r="C6" s="14" t="s">
        <v>11</v>
      </c>
      <c r="D6" s="14" t="s">
        <v>12</v>
      </c>
      <c r="E6" s="15" t="s">
        <v>13</v>
      </c>
      <c r="F6" s="15" t="s">
        <v>14</v>
      </c>
      <c r="G6" s="16" t="s">
        <v>15</v>
      </c>
      <c r="H6" s="14" t="s">
        <v>16</v>
      </c>
      <c r="I6" s="70" t="s">
        <v>17</v>
      </c>
    </row>
    <row r="7" spans="1:9">
      <c r="A7" s="17" t="s">
        <v>18</v>
      </c>
      <c r="B7" s="18" t="s">
        <v>19</v>
      </c>
      <c r="C7" s="18" t="s">
        <v>20</v>
      </c>
      <c r="D7" s="18" t="s">
        <v>21</v>
      </c>
      <c r="E7" s="19" t="s">
        <v>22</v>
      </c>
      <c r="F7" s="19" t="s">
        <v>23</v>
      </c>
      <c r="G7" s="20" t="s">
        <v>24</v>
      </c>
      <c r="H7" s="18" t="s">
        <v>25</v>
      </c>
      <c r="I7" s="71" t="s">
        <v>26</v>
      </c>
    </row>
    <row r="8" s="1" customFormat="1" spans="1:254">
      <c r="A8" s="21" t="s">
        <v>27</v>
      </c>
      <c r="B8" s="22"/>
      <c r="C8" s="23"/>
      <c r="D8" s="24"/>
      <c r="E8" s="25"/>
      <c r="F8" s="25"/>
      <c r="G8" s="26"/>
      <c r="H8" s="24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="1" customFormat="1" ht="30" spans="1:254">
      <c r="A9" s="27">
        <v>1</v>
      </c>
      <c r="B9" s="28" t="s">
        <v>28</v>
      </c>
      <c r="C9" s="29" t="s">
        <v>29</v>
      </c>
      <c r="D9" s="30" t="s">
        <v>30</v>
      </c>
      <c r="E9" s="31">
        <v>1</v>
      </c>
      <c r="F9" s="31">
        <v>1</v>
      </c>
      <c r="G9" s="32">
        <v>45000</v>
      </c>
      <c r="H9" s="33">
        <f>F9*G9*E9</f>
        <v>45000</v>
      </c>
      <c r="I9" s="74" t="s">
        <v>31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="1" customFormat="1" spans="1:254">
      <c r="A10" s="34" t="s">
        <v>32</v>
      </c>
      <c r="B10" s="35"/>
      <c r="C10" s="36"/>
      <c r="D10" s="37"/>
      <c r="E10" s="38"/>
      <c r="F10" s="38"/>
      <c r="G10" s="39"/>
      <c r="H10" s="40">
        <f>SUM(H9:H9)</f>
        <v>45000</v>
      </c>
      <c r="I10" s="75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="1" customFormat="1" spans="1:254">
      <c r="A11" s="21" t="s">
        <v>33</v>
      </c>
      <c r="B11" s="22"/>
      <c r="C11" s="23"/>
      <c r="D11" s="24"/>
      <c r="E11" s="25"/>
      <c r="F11" s="25"/>
      <c r="G11" s="26"/>
      <c r="H11" s="24"/>
      <c r="I11" s="7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="1" customFormat="1" ht="30" spans="1:254">
      <c r="A12" s="27">
        <v>1</v>
      </c>
      <c r="B12" s="28" t="s">
        <v>34</v>
      </c>
      <c r="C12" s="29" t="s">
        <v>35</v>
      </c>
      <c r="D12" s="30" t="s">
        <v>36</v>
      </c>
      <c r="E12" s="31">
        <v>140</v>
      </c>
      <c r="F12" s="31">
        <v>1</v>
      </c>
      <c r="G12" s="32">
        <v>138</v>
      </c>
      <c r="H12" s="33">
        <f t="shared" ref="H12:H14" si="0">F12*G12*E12</f>
        <v>19320</v>
      </c>
      <c r="I12" s="74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</row>
    <row r="13" s="1" customFormat="1" ht="30" spans="1:254">
      <c r="A13" s="27">
        <v>2</v>
      </c>
      <c r="B13" s="28"/>
      <c r="C13" s="41" t="s">
        <v>37</v>
      </c>
      <c r="D13" s="30" t="s">
        <v>38</v>
      </c>
      <c r="E13" s="31">
        <v>14</v>
      </c>
      <c r="F13" s="31">
        <v>1</v>
      </c>
      <c r="G13" s="32">
        <v>2000</v>
      </c>
      <c r="H13" s="33">
        <f t="shared" si="0"/>
        <v>28000</v>
      </c>
      <c r="I13" s="74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</row>
    <row r="14" s="1" customFormat="1" ht="30" spans="1:254">
      <c r="A14" s="27">
        <v>3</v>
      </c>
      <c r="B14" s="28"/>
      <c r="C14" s="41" t="s">
        <v>39</v>
      </c>
      <c r="D14" s="30" t="s">
        <v>30</v>
      </c>
      <c r="E14" s="31">
        <v>1</v>
      </c>
      <c r="F14" s="31">
        <v>1</v>
      </c>
      <c r="G14" s="32">
        <v>0</v>
      </c>
      <c r="H14" s="33">
        <f t="shared" si="0"/>
        <v>0</v>
      </c>
      <c r="I14" s="74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="1" customFormat="1" spans="1:254">
      <c r="A15" s="34" t="s">
        <v>32</v>
      </c>
      <c r="B15" s="35"/>
      <c r="C15" s="36"/>
      <c r="D15" s="37"/>
      <c r="E15" s="38"/>
      <c r="F15" s="38"/>
      <c r="G15" s="39"/>
      <c r="H15" s="40">
        <f>SUM(H12:H14)</f>
        <v>47320</v>
      </c>
      <c r="I15" s="75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="1" customFormat="1" spans="1:254">
      <c r="A16" s="21" t="s">
        <v>40</v>
      </c>
      <c r="B16" s="22"/>
      <c r="C16" s="23"/>
      <c r="D16" s="24"/>
      <c r="E16" s="25"/>
      <c r="F16" s="25"/>
      <c r="G16" s="26"/>
      <c r="H16" s="24"/>
      <c r="I16" s="72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="1" customFormat="1" spans="1:254">
      <c r="A17" s="27">
        <v>1</v>
      </c>
      <c r="B17" s="28" t="s">
        <v>41</v>
      </c>
      <c r="C17" s="42" t="s">
        <v>42</v>
      </c>
      <c r="D17" s="43" t="s">
        <v>43</v>
      </c>
      <c r="E17" s="31">
        <v>2</v>
      </c>
      <c r="F17" s="31">
        <v>1</v>
      </c>
      <c r="G17" s="32">
        <v>200</v>
      </c>
      <c r="H17" s="33">
        <f t="shared" ref="H17:H22" si="1">F17*G17*E17</f>
        <v>400</v>
      </c>
      <c r="I17" s="74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="1" customFormat="1" ht="30" spans="1:254">
      <c r="A18" s="27">
        <v>2</v>
      </c>
      <c r="B18" s="28"/>
      <c r="C18" s="42" t="s">
        <v>44</v>
      </c>
      <c r="D18" s="30" t="s">
        <v>30</v>
      </c>
      <c r="E18" s="31">
        <v>1</v>
      </c>
      <c r="F18" s="31">
        <v>1</v>
      </c>
      <c r="G18" s="32">
        <v>200</v>
      </c>
      <c r="H18" s="33">
        <f t="shared" si="1"/>
        <v>200</v>
      </c>
      <c r="I18" s="76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="1" customFormat="1" spans="1:254">
      <c r="A19" s="27">
        <v>3</v>
      </c>
      <c r="B19" s="28"/>
      <c r="C19" s="44" t="s">
        <v>45</v>
      </c>
      <c r="D19" s="45" t="s">
        <v>46</v>
      </c>
      <c r="E19" s="46">
        <v>4</v>
      </c>
      <c r="F19" s="31">
        <v>1</v>
      </c>
      <c r="G19" s="32">
        <v>100</v>
      </c>
      <c r="H19" s="33">
        <f t="shared" si="1"/>
        <v>400</v>
      </c>
      <c r="I19" s="77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="1" customFormat="1" ht="30" spans="1:254">
      <c r="A20" s="27">
        <v>4</v>
      </c>
      <c r="B20" s="28"/>
      <c r="C20" s="42" t="s">
        <v>47</v>
      </c>
      <c r="D20" s="43" t="s">
        <v>43</v>
      </c>
      <c r="E20" s="31">
        <v>1</v>
      </c>
      <c r="F20" s="31">
        <v>1</v>
      </c>
      <c r="G20" s="32">
        <v>5000</v>
      </c>
      <c r="H20" s="33">
        <f t="shared" si="1"/>
        <v>5000</v>
      </c>
      <c r="I20" s="78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="1" customFormat="1" spans="1:254">
      <c r="A21" s="27">
        <v>5</v>
      </c>
      <c r="B21" s="47"/>
      <c r="C21" s="48" t="s">
        <v>48</v>
      </c>
      <c r="D21" s="43" t="s">
        <v>43</v>
      </c>
      <c r="E21" s="49">
        <v>1</v>
      </c>
      <c r="F21" s="49">
        <v>1</v>
      </c>
      <c r="G21" s="50">
        <v>5000</v>
      </c>
      <c r="H21" s="33">
        <f t="shared" si="1"/>
        <v>5000</v>
      </c>
      <c r="I21" s="7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s="1" customFormat="1" ht="30" spans="1:254">
      <c r="A22" s="27">
        <v>6</v>
      </c>
      <c r="B22" s="47"/>
      <c r="C22" s="29" t="s">
        <v>49</v>
      </c>
      <c r="D22" s="43" t="s">
        <v>43</v>
      </c>
      <c r="E22" s="49">
        <v>1</v>
      </c>
      <c r="F22" s="49">
        <v>1</v>
      </c>
      <c r="G22" s="50">
        <v>2000</v>
      </c>
      <c r="H22" s="33">
        <f t="shared" si="1"/>
        <v>2000</v>
      </c>
      <c r="I22" s="7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="1" customFormat="1" spans="1:254">
      <c r="A23" s="34" t="s">
        <v>32</v>
      </c>
      <c r="B23" s="35"/>
      <c r="C23" s="36"/>
      <c r="D23" s="37"/>
      <c r="E23" s="38"/>
      <c r="F23" s="38"/>
      <c r="G23" s="39"/>
      <c r="H23" s="40">
        <f>SUM(H17:H22)</f>
        <v>13000</v>
      </c>
      <c r="I23" s="75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</row>
    <row r="24" spans="1:9">
      <c r="A24" s="21" t="s">
        <v>50</v>
      </c>
      <c r="B24" s="51"/>
      <c r="C24" s="52"/>
      <c r="D24" s="53"/>
      <c r="E24" s="25"/>
      <c r="F24" s="25"/>
      <c r="G24" s="26"/>
      <c r="H24" s="53"/>
      <c r="I24" s="79"/>
    </row>
    <row r="25" spans="1:9">
      <c r="A25" s="54">
        <v>1</v>
      </c>
      <c r="B25" s="55" t="s">
        <v>51</v>
      </c>
      <c r="C25" s="56" t="s">
        <v>52</v>
      </c>
      <c r="D25" s="57" t="s">
        <v>30</v>
      </c>
      <c r="E25" s="58">
        <v>1</v>
      </c>
      <c r="F25" s="49">
        <v>1</v>
      </c>
      <c r="G25" s="50">
        <v>2000</v>
      </c>
      <c r="H25" s="33">
        <f>F25*G25*E25</f>
        <v>2000</v>
      </c>
      <c r="I25" s="80" t="s">
        <v>53</v>
      </c>
    </row>
    <row r="26" spans="1:9">
      <c r="A26" s="54">
        <v>2</v>
      </c>
      <c r="B26" s="55"/>
      <c r="C26" s="41" t="s">
        <v>54</v>
      </c>
      <c r="D26" s="57" t="s">
        <v>36</v>
      </c>
      <c r="E26" s="46">
        <v>1</v>
      </c>
      <c r="F26" s="46">
        <v>2</v>
      </c>
      <c r="G26" s="32">
        <v>400</v>
      </c>
      <c r="H26" s="33">
        <f>F26*G26*E26</f>
        <v>800</v>
      </c>
      <c r="I26" s="75" t="s">
        <v>55</v>
      </c>
    </row>
    <row r="27" spans="1:9">
      <c r="A27" s="54">
        <v>3</v>
      </c>
      <c r="B27" s="55"/>
      <c r="C27" s="41" t="s">
        <v>56</v>
      </c>
      <c r="D27" s="57" t="s">
        <v>36</v>
      </c>
      <c r="E27" s="46">
        <v>2</v>
      </c>
      <c r="F27" s="46">
        <v>3</v>
      </c>
      <c r="G27" s="32">
        <v>500</v>
      </c>
      <c r="H27" s="33">
        <f>F27*G27*E27</f>
        <v>3000</v>
      </c>
      <c r="I27" s="74"/>
    </row>
    <row r="28" spans="1:9">
      <c r="A28" s="54">
        <v>4</v>
      </c>
      <c r="B28" s="55"/>
      <c r="C28" s="41" t="s">
        <v>57</v>
      </c>
      <c r="D28" s="57" t="s">
        <v>30</v>
      </c>
      <c r="E28" s="46">
        <v>2</v>
      </c>
      <c r="F28" s="46">
        <v>2</v>
      </c>
      <c r="G28" s="32">
        <v>1500</v>
      </c>
      <c r="H28" s="33">
        <f>F28*G28*E28</f>
        <v>6000</v>
      </c>
      <c r="I28" s="74" t="s">
        <v>58</v>
      </c>
    </row>
    <row r="29" spans="1:9">
      <c r="A29" s="54">
        <v>5</v>
      </c>
      <c r="B29" s="55"/>
      <c r="C29" s="41" t="s">
        <v>59</v>
      </c>
      <c r="D29" s="57" t="s">
        <v>36</v>
      </c>
      <c r="E29" s="46">
        <v>2</v>
      </c>
      <c r="F29" s="46">
        <v>3</v>
      </c>
      <c r="G29" s="32">
        <v>500</v>
      </c>
      <c r="H29" s="33">
        <f>F29*G29*E29</f>
        <v>3000</v>
      </c>
      <c r="I29" s="74"/>
    </row>
    <row r="30" spans="1:9">
      <c r="A30" s="34" t="s">
        <v>32</v>
      </c>
      <c r="B30" s="59"/>
      <c r="C30" s="60"/>
      <c r="D30" s="61"/>
      <c r="E30" s="38"/>
      <c r="F30" s="38"/>
      <c r="G30" s="39"/>
      <c r="H30" s="40">
        <f>SUM(H25:H29)</f>
        <v>14800</v>
      </c>
      <c r="I30" s="75"/>
    </row>
    <row r="31" ht="16.35" spans="1:9">
      <c r="A31" s="62" t="s">
        <v>60</v>
      </c>
      <c r="B31" s="63"/>
      <c r="C31" s="64"/>
      <c r="D31" s="65"/>
      <c r="E31" s="66"/>
      <c r="F31" s="66"/>
      <c r="G31" s="67"/>
      <c r="H31" s="68">
        <f>H10+H15+H23+H30</f>
        <v>120120</v>
      </c>
      <c r="I31" s="81"/>
    </row>
    <row r="32" ht="16.35" spans="1:9">
      <c r="A32" s="62" t="s">
        <v>61</v>
      </c>
      <c r="B32" s="63"/>
      <c r="C32" s="64"/>
      <c r="D32" s="65"/>
      <c r="E32" s="66"/>
      <c r="F32" s="66"/>
      <c r="G32" s="67"/>
      <c r="H32" s="69">
        <f>H31*0.1</f>
        <v>12012</v>
      </c>
      <c r="I32" s="81"/>
    </row>
    <row r="33" ht="16.35" spans="1:9">
      <c r="A33" s="62" t="s">
        <v>62</v>
      </c>
      <c r="B33" s="63"/>
      <c r="C33" s="64"/>
      <c r="D33" s="65"/>
      <c r="E33" s="66"/>
      <c r="F33" s="66"/>
      <c r="G33" s="67"/>
      <c r="H33" s="69">
        <f>H31+H32</f>
        <v>132132</v>
      </c>
      <c r="I33" s="81"/>
    </row>
  </sheetData>
  <mergeCells count="19">
    <mergeCell ref="B1:C1"/>
    <mergeCell ref="B2:C2"/>
    <mergeCell ref="B3:C3"/>
    <mergeCell ref="B4:C4"/>
    <mergeCell ref="B5:C5"/>
    <mergeCell ref="A8:I8"/>
    <mergeCell ref="A10:G10"/>
    <mergeCell ref="A11:I11"/>
    <mergeCell ref="A15:G15"/>
    <mergeCell ref="A16:I16"/>
    <mergeCell ref="A23:G23"/>
    <mergeCell ref="A24:I24"/>
    <mergeCell ref="A30:G30"/>
    <mergeCell ref="A31:G31"/>
    <mergeCell ref="A32:G32"/>
    <mergeCell ref="A33:G33"/>
    <mergeCell ref="B12:B14"/>
    <mergeCell ref="B17:B22"/>
    <mergeCell ref="B25:B29"/>
  </mergeCells>
  <pageMargins left="0.75" right="0.75" top="1" bottom="1" header="0.5" footer="0.5"/>
  <pageSetup paperSize="1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张羽 </cp:lastModifiedBy>
  <dcterms:created xsi:type="dcterms:W3CDTF">2019-02-16T20:29:00Z</dcterms:created>
  <dcterms:modified xsi:type="dcterms:W3CDTF">2023-07-13T08:52:54Z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EC548E4527AB412EAC863CD7F2352566</vt:lpwstr>
  </property>
</Properties>
</file>