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245" firstSheet="1" activeTab="2"/>
  </bookViews>
  <sheets>
    <sheet name="【1】 报作规范操作说明" sheetId="2" r:id="rId1"/>
    <sheet name="【2】 报价汇总" sheetId="3" r:id="rId2"/>
    <sheet name="【3】 报价结算清单" sheetId="4" r:id="rId3"/>
    <sheet name="【4】 框架Ratecard条目汇总" sheetId="5" r:id="rId4"/>
  </sheets>
  <externalReferences>
    <externalReference r:id="rId5"/>
  </externalReferences>
  <definedNames>
    <definedName name="_xlnm._FilterDatabase" localSheetId="2" hidden="1">'【3】 报价结算清单'!$A$1:$AC$41</definedName>
    <definedName name="_xlnm._FilterDatabase" localSheetId="3" hidden="1">'【4】 框架Ratecard条目汇总'!$A$1:$I$838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<sst xmlns="http://schemas.openxmlformats.org/spreadsheetml/2006/main" count="7071" uniqueCount="2145">
  <si>
    <t>字节跳动集团采购部_市场服务品类_线下活动品类_报价规范操作说明</t>
  </si>
  <si>
    <t>一、 搭建制作</t>
  </si>
  <si>
    <t>1）搭建制作结构类，此部分按一次性次计费，若同场地多天使用，不涉及二次收费；设施租赁部分， 以“彩排+活动”3天及3天以内计为一个展期（不含运输搭建撤场时间）。特殊项目以正式竞标说明为准。</t>
  </si>
  <si>
    <t>2）异形搭建制作类，计价费率按ratecard单价，计价数量按照覆盖异形结构的最小规则图形最长*最宽面积计算。</t>
  </si>
  <si>
    <t>3）舞台/地台条目：含四周包围/围边。</t>
  </si>
  <si>
    <t>4）展板条目：按单面基层板饰面报价，侧挡不收取额外费用。因展板等条目已含配重，故钢板条目一般不用于配重场景。</t>
  </si>
  <si>
    <t>5）展示桌签到桌展柜条目：高度和深度参照会务常规展示要求，延米按照其水平长度计价。</t>
  </si>
  <si>
    <t>6）地面保护：搭建过程中的地面保护（板材、保护膜等）需免费。</t>
  </si>
  <si>
    <t>7）立体字：按单组字最长边长度计价。</t>
  </si>
  <si>
    <t>8）发光字：按单组字最长边长度计价。</t>
  </si>
  <si>
    <t>9） 舞台/地台/台阶/展板等条目，如需开槽藏灯带，不额外收取开槽工艺费用。</t>
  </si>
  <si>
    <t>10）钢结构中：工字钢/U型钢一般用于结构支撑等承重要求较高的场景，镀锌方管/圆管通常用于造型置景等称重要求较低的场景，注意使用区别，勿混淆报价。</t>
  </si>
  <si>
    <t>11）如涉及无法计数验收的辅料，无需额外报价，服务费范畴已包含该部分。</t>
  </si>
  <si>
    <t>12）功能房-篷房：如涉及自搭建篷房，优先使用条目序号“25A#477-25A#482”，根据篷房面积及材质，按搭建平米计费；如涉及常规款租赁帐篷，优先使用条目序号“25A#483-25A#484”。</t>
  </si>
  <si>
    <t>二、 AVL 设备</t>
  </si>
  <si>
    <t>1） 适用于报价单位为“XX/展期”的设备，展期定义如下： 以“彩排+活动”3天及3天以内计为一个展期（不含运输搭建撤场时间），多天租赁总价不得高于设备实际采买价。 特殊项目以正式竞标说明为准。</t>
  </si>
  <si>
    <t>2） 供应商在项目中提供的AVL设备需符合如下基本要求，对于报价模板中的建议品牌无法提供的，需提供同级别或以上品牌型号替代。</t>
  </si>
  <si>
    <t>AVL 设备</t>
  </si>
  <si>
    <t>年限及其他要求</t>
  </si>
  <si>
    <t>LED 显示屏</t>
  </si>
  <si>
    <t>1）使用年限不超过 2 年；
2）外观干净，屏幕拼接紧密，色彩还原度高，显色稳定，对比度柔和不失真；
3）同一项目保证使用同一批次设备，无色差。</t>
  </si>
  <si>
    <t>触摸屏/拼接屏/液晶显示器</t>
  </si>
  <si>
    <t>1） 使用年限不超过 2 年；
2） 外壳无划痕、屏幕无刮花、裂纹，边框无磕碰翘边；
3） 显示正常无失真偏色，无不均匀色块和亮度不均；
4） 同一项目保证使用同一品牌设备，外观一致，无色差。</t>
  </si>
  <si>
    <t>笔记本电脑</t>
  </si>
  <si>
    <t>1） 使用年限不超过 3 年；
2） 表面整洁没有破损，按键完好；
3） 屏幕输出至少为 1920*1080，其他配置根据需求确定。</t>
  </si>
  <si>
    <t>Intercom</t>
  </si>
  <si>
    <t>1） 使用年限不超过 3 年；
2） 使用区域内，通话清晰无噪音，性能稳定；
3） 保证电量充足。</t>
  </si>
  <si>
    <t>电脑灯/音响</t>
  </si>
  <si>
    <t>1）使用年限不超过 3 年</t>
  </si>
  <si>
    <t>TRUSS 架</t>
  </si>
  <si>
    <t>1）外观无裂缝、裂痕；
2）管壁厚度不得低于 2.5mm，吊装物不得超过 truss 规格所承受重量，跨度不得超过 truss 规格最大跨度，具备出场承重测算报告。</t>
  </si>
  <si>
    <t>三、第三方人力及服务</t>
  </si>
  <si>
    <t>1）二级类别“搭建人员”、“服务人员”等说明栏标注工作时长 8小时/人天的工种，为工作时长（不含餐食等休息时长），涉及加班费计算，需按小时单价折算。</t>
  </si>
  <si>
    <t>2）除标注工作时长的工种外，其余未标注工作时长工作的工种均视为单天计费。</t>
  </si>
  <si>
    <t>四、据实结算/代垫付项</t>
  </si>
  <si>
    <t>（1）据实结算项：由乙方自行选择下游资源，需乙方对下游资源进行管理及运营监管；</t>
  </si>
  <si>
    <t>（2）代垫付项：向甲方指定的第三方进行垫付，无需乙方管理及运营；</t>
  </si>
  <si>
    <t>（3）据实结算/代垫付项服务费的计价基数为据实结算/代垫付项的不含税价格，提供正规税票；</t>
  </si>
  <si>
    <t>（4）若购买发票为普通发票，税额不可抵扣，则垫付金额为发票税后总值；若购买发票为增值税专用发票，税额可抵扣，则垫付金额为发票税前净值。举例如下：
① 如与第三方发生的购买金额为100元，如第三方开具给乙方的为普通发票（税率6%），则发票票面金额为100*6%=106元，其中税额6元无法抵扣，故发票总值106元为乙方申报的据实结算金额；
② 如与第三方发生的购买金额为100元，如第三方开具给乙方的为增值税专用发票（税率6%），则发票票面金额为100*6%=106元，其中税额6元可抵扣，故发票税前净值100元为乙方申报的据实结算金额；</t>
  </si>
  <si>
    <t>（3）凡是涉及据实结算类条目，需要提供相应的支付凭据材料，以及需按照甲方利益最大化进行价格谈判、资源source、比价等。报价及结算要求如下：</t>
  </si>
  <si>
    <t>第三方平台网购
（如采买物料）</t>
  </si>
  <si>
    <t>报价需写明：sku明细+价格+电商链接；
结算需提供：电商链接+付款截图+发票。</t>
  </si>
  <si>
    <t>定制物料</t>
  </si>
  <si>
    <t>报价需写明：物料规格、材质、周期、工艺等；提供价格谈判、资源source、比价等记录；
结算需提供：供应商主体与第三方的结算凭证（采买合同、支付转账记录、发票）</t>
  </si>
  <si>
    <t>场地相关费用
（如场租、场地指定&amp;附加服务等）</t>
  </si>
  <si>
    <t>报价需写明：询价&amp;议价过程、场地使用时长、搭建日刊例价及折扣、执行日刊例价及折扣；
结算需提供：供应商主体与第三方的结算凭证（采买合同、支付转账记录、发票）</t>
  </si>
  <si>
    <t>其他第三方费用
（如快递物流、网络、版权、关税等）</t>
  </si>
  <si>
    <t>提供供应商主体与直接采购第三方的结算凭证（包含刊例价、采买合同、支付转账记录、发票）</t>
  </si>
  <si>
    <t>报批</t>
  </si>
  <si>
    <t>盖章批文材料、供应商主体与第三方报批公司的结算凭证（采买合同、支付转账记录、发票）</t>
  </si>
  <si>
    <t>五、差旅标准</t>
  </si>
  <si>
    <t>费用类型</t>
  </si>
  <si>
    <t>标准说明（特殊情况需提前备注说明）</t>
  </si>
  <si>
    <t>跨市交通--机票/高铁</t>
  </si>
  <si>
    <t>标准：飞机标准为经济舱，建议“经济舱全价票”折扣不高于7折。高铁标准为二等座。
核销要求：提供票据（车票、行程单等），实报实销。</t>
  </si>
  <si>
    <t>市内交通--打车</t>
  </si>
  <si>
    <t>标准：出租车、快车实报实销，不能为高档车辆。
核销要求：提供发票、行程单，实报实销。</t>
  </si>
  <si>
    <t>Agency 乙方自有人力及特殊第
三方人员异地住宿费</t>
  </si>
  <si>
    <t>含 Agency 乙方自有人力、创意团队（ 特殊情况需要差旅人员）等人力，异地出差发生住宿时才报价。
标准：异地出差至一线城市（北上广深杭）—不超过500 元/标间/间夜、异地出差至二线城市（非一线）—不超过400 元/标间/间夜。
核销要求：提供发票、水单等，实报实销。</t>
  </si>
  <si>
    <t>Agency 乙方自有人力餐费</t>
  </si>
  <si>
    <t>Agency 乙方自有人力Onsite餐费需基于凭证实报实销
标准：每日餐费不超过100元/人， 已含餐费的第三方人员不得重复此项收费
核销要求：提供发票，实报实销。</t>
  </si>
  <si>
    <t>抖音红人之夜SVIP嘉宾接待_报价汇总</t>
  </si>
  <si>
    <t>项目名称</t>
  </si>
  <si>
    <t>抖音红人之夜SVIP嘉宾接待</t>
  </si>
  <si>
    <t>项目地址</t>
  </si>
  <si>
    <t>杭州</t>
  </si>
  <si>
    <t>结算标色说明</t>
  </si>
  <si>
    <t>项目时间</t>
  </si>
  <si>
    <t>2026年3月21日-3月24日</t>
  </si>
  <si>
    <t>项目人数</t>
  </si>
  <si>
    <t>字节跳动业务接口人</t>
  </si>
  <si>
    <t>刘蓓莉</t>
  </si>
  <si>
    <t>电话</t>
  </si>
  <si>
    <t>邮箱</t>
  </si>
  <si>
    <t>新增需求数量增加</t>
  </si>
  <si>
    <t>字节跳动采购接口人</t>
  </si>
  <si>
    <t>李昕宇</t>
  </si>
  <si>
    <t>新增需求项目增加</t>
  </si>
  <si>
    <t>供应商主体全称</t>
  </si>
  <si>
    <t>康辉集团北京国际会议展览有限公司</t>
  </si>
  <si>
    <t>调整需求数量减少</t>
  </si>
  <si>
    <t>供应商对接人</t>
  </si>
  <si>
    <t>田子钰</t>
  </si>
  <si>
    <t>tianziyu@cct.cn</t>
  </si>
  <si>
    <t>调整需求项目减少</t>
  </si>
  <si>
    <t>各版块费用说明</t>
  </si>
  <si>
    <t>序号</t>
  </si>
  <si>
    <t>报价大类</t>
  </si>
  <si>
    <t>报价金额(元/未税）</t>
  </si>
  <si>
    <t>报价金额占比</t>
  </si>
  <si>
    <t>进场金额(元/未税）</t>
  </si>
  <si>
    <t>进场金额占比</t>
  </si>
  <si>
    <t>结算金额(元/未税）</t>
  </si>
  <si>
    <t>结算金额占比</t>
  </si>
  <si>
    <t>差异金额</t>
  </si>
  <si>
    <t>费用变化概述</t>
  </si>
  <si>
    <t>会务接待</t>
  </si>
  <si>
    <t>差旅相关</t>
  </si>
  <si>
    <t>其他据实结算</t>
  </si>
  <si>
    <t>服务费及税费</t>
  </si>
  <si>
    <t>总计（含税含服务费）</t>
  </si>
  <si>
    <t>优惠</t>
  </si>
  <si>
    <t>/</t>
  </si>
  <si>
    <t>单场最终金额</t>
  </si>
  <si>
    <t>项目服务费*费率</t>
  </si>
  <si>
    <t>据实结算服务费*费率</t>
  </si>
  <si>
    <t>代垫付服务费*费率</t>
  </si>
  <si>
    <t>项目税费*税率</t>
  </si>
  <si>
    <t>一级区域</t>
  </si>
  <si>
    <t>二级区域</t>
  </si>
  <si>
    <t>具体内容</t>
  </si>
  <si>
    <t>框架Ratecard
序号</t>
  </si>
  <si>
    <t>条目属性</t>
  </si>
  <si>
    <t>一级类别</t>
  </si>
  <si>
    <t>二级类别</t>
  </si>
  <si>
    <t>条目名称</t>
  </si>
  <si>
    <t>具体说明</t>
  </si>
  <si>
    <t>计价单位</t>
  </si>
  <si>
    <t>报价单价
（元/未税）</t>
  </si>
  <si>
    <t>进场单价
（元/未税）</t>
  </si>
  <si>
    <t>结算单价
（元/未税）</t>
  </si>
  <si>
    <t>报价数量</t>
  </si>
  <si>
    <t>进场数量</t>
  </si>
  <si>
    <t>结算数量</t>
  </si>
  <si>
    <t>报价天数</t>
  </si>
  <si>
    <t>进场天数</t>
  </si>
  <si>
    <t>结算天数</t>
  </si>
  <si>
    <t>报价金额
（元/未税）</t>
  </si>
  <si>
    <t>进场金额
（元/未税）</t>
  </si>
  <si>
    <t>结算金额
(元/未税）</t>
  </si>
  <si>
    <t>差异金额
（报价 VS 进场）</t>
  </si>
  <si>
    <t>差异金额
（进场 VS 结算）</t>
  </si>
  <si>
    <t>备注（如尺寸、型号）或其他说明</t>
  </si>
  <si>
    <t>结案报告对应页码</t>
  </si>
  <si>
    <t>SVIP住宿酒店</t>
  </si>
  <si>
    <t>据实结算</t>
  </si>
  <si>
    <t>杭州香格里拉·水知心居</t>
  </si>
  <si>
    <t>间/夜</t>
  </si>
  <si>
    <t>SVIP 御湖轩套房 共12间夜 【8500元/间夜 御湖轩套房门市价16475.6元 OTA价格16476元 一轮报价10000元 最终报价8500元，为门市价5.1折，OTA价5.1折】</t>
  </si>
  <si>
    <t>SVIP 静月轩园景套房 共7间夜 【5500元/间夜 静月轩园景套房门市价11135.3元 OTA价格7781元 一轮报价6700元 最终报价5500元，为门市价4.9折，OTA价7折】</t>
  </si>
  <si>
    <t>SVIP 静月轩湖景套房 共5间夜 【5500元/间夜 静月轩湖景套房门市价14400.1元 OTA价格10556元 一轮报价9000元 最终报价7500元，为门市价5.2折，OTA价7.1折】</t>
  </si>
  <si>
    <t>SVIP 园景大床房 共5间夜 【4000元/间夜 园景大床房门市价6996元 OTA价格5967元 一轮报价4500元 最终报价4000元，为门市价5.7折，OTA价6.7折】</t>
  </si>
  <si>
    <t>杭州君悦酒店</t>
  </si>
  <si>
    <t>SVIP 君悦城景套房 共19间夜 【4000元/间夜 君悦城景套房门市价7000元 OTA价格6774元 一轮报价4000元 最终报价4000元，为门市价5.7折，OTA价5.9折】</t>
  </si>
  <si>
    <t>SVIP 君悦湖景套房 共6间夜 【4500元/间夜 君悦湖景套房门市价4500元 OTA价格7124元 一轮报价4000元 最终报价4000元，为门市价6折，OTA价6.3折】</t>
  </si>
  <si>
    <t>浙江西子宾馆</t>
  </si>
  <si>
    <t>SVIP 大床房 共4间夜 【1550元/间夜 大床房门市价2332元 OTA价格2278元 一轮报价1550元 最终报价1550元，为门市价6.6折，OTA价6.8折】</t>
  </si>
  <si>
    <t>SVIP 悦湖雅致套房 共6间夜 【4000元/间夜 大床房门市价5310元 OTA价格5279元 一轮报价4000元 最终报价4000元，为门市价7.5折，OTA价7.5折】</t>
  </si>
  <si>
    <t>SVIP 精选雅致套房 共6间夜 【3200元/间夜 大床房门市价4632元 OTA价格4529元 一轮报价3200元 最终报价3200元，为门市价6.9折，OTA价7折】</t>
  </si>
  <si>
    <t>SVIP包车-GL8</t>
  </si>
  <si>
    <t>25E#018</t>
  </si>
  <si>
    <t>框架内</t>
  </si>
  <si>
    <t>SVIP包车，据实结算</t>
  </si>
  <si>
    <t>25E#001</t>
  </si>
  <si>
    <t>3月20日-3月23日，1人，酒店接待</t>
  </si>
  <si>
    <t>会务接待*合计</t>
  </si>
  <si>
    <t>康辉工作人员餐费</t>
  </si>
  <si>
    <t>25F#001</t>
  </si>
  <si>
    <t>康辉工作人员餐补100元/天，3月20日-3月24日，5天</t>
  </si>
  <si>
    <t>工作人员酒店</t>
  </si>
  <si>
    <t>25F#003</t>
  </si>
  <si>
    <t>工作人员住宿400元/间，3月20日-3月24日，4晚</t>
  </si>
  <si>
    <t>康辉工作人员大交通</t>
  </si>
  <si>
    <t>25F#004</t>
  </si>
  <si>
    <t>工作人员上海-杭州 往返200元/人*2人</t>
  </si>
  <si>
    <t>工作人员市区交通补助</t>
  </si>
  <si>
    <t>25F#006</t>
  </si>
  <si>
    <t>康辉工作人员打车费100元/天</t>
  </si>
  <si>
    <t>差旅及补贴*合计</t>
  </si>
  <si>
    <t>GL8包车物料-纸巾</t>
  </si>
  <si>
    <t>24包/箱</t>
  </si>
  <si>
    <t>箱</t>
  </si>
  <si>
    <t>【淘宝】大促价保 https://e.tb.cn/h.idBcOzDkAkp9dPZ?tk=9emxUFBT7eo HU071 「【新旧包装随机】心相印茶语丝享抽纸3层多规格餐巾纸家用整箱」
点击链接直接打开 或者 淘宝搜索直接打开</t>
  </si>
  <si>
    <t>GL8包车物料-车载垃圾袋</t>
  </si>
  <si>
    <t>100只/包</t>
  </si>
  <si>
    <t>包</t>
  </si>
  <si>
    <t>【淘宝】大促价保 https://e.tb.cn/h.idBWT3u9otMSSlk?tk=iNfOUFBhzOQ HU071 「车载垃圾袋站立式车用垃圾桶汽车内用便携粘贴式一次性置物收纳桶」
点击链接直接打开 或者 淘宝搜索直接打开</t>
  </si>
  <si>
    <t>GL8包车物料-一次性拖鞋</t>
  </si>
  <si>
    <t>100双/包</t>
  </si>
  <si>
    <t>【淘宝】升级版运费险 https://e.tb.cn/h.idixO52q3RVkDlH?tk=FbAqUFBRoFI HU293 「星级酒店一次性拖鞋亚朵全季酒店同款高档防滑民宿旅行待客拖鞋」
点击链接直接打开 或者 淘宝搜索直接打开</t>
  </si>
  <si>
    <t>GL8包车物料-坚果</t>
  </si>
  <si>
    <t>30包/箱</t>
  </si>
  <si>
    <t>【淘宝】大促价保 https://e.tb.cn/h.idBgBjF6RPHX1FB?tk=OZWeUFB9ehU CZ007 「三只松鼠_每日坚果750g/30包健康混合干果果仁零食节日送礼礼盒」
点击链接直接打开 或者 淘宝搜索直接打开</t>
  </si>
  <si>
    <t>据实结算*合计</t>
  </si>
  <si>
    <t>25I#001</t>
  </si>
  <si>
    <t>25I#002</t>
  </si>
  <si>
    <t>25I#003</t>
  </si>
  <si>
    <t>25I#004</t>
  </si>
  <si>
    <t>服务费及税费*合计</t>
  </si>
  <si>
    <t>总计（含服务费及税费）</t>
  </si>
  <si>
    <t>整体优惠为必填，有优惠时填具体优惠金额，如无优惠也必须填 0 ！！！</t>
  </si>
  <si>
    <t>项</t>
  </si>
  <si>
    <t>优惠后*总计（含服务费&amp;优惠金额）</t>
  </si>
  <si>
    <t>框架内物料占比</t>
  </si>
  <si>
    <t>框架外物料占比
（原则占比不超过30%）</t>
  </si>
  <si>
    <t>据实结算（含代垫付）占比</t>
  </si>
  <si>
    <t>全部占比汇总</t>
  </si>
  <si>
    <t>2025
框架Ratecard序号</t>
  </si>
  <si>
    <t>单价（元/未税）</t>
  </si>
  <si>
    <t>25A#001</t>
  </si>
  <si>
    <t>搭建制作</t>
  </si>
  <si>
    <t>结构类制作</t>
  </si>
  <si>
    <t>背景板基础结构</t>
  </si>
  <si>
    <t>木质龙骨</t>
  </si>
  <si>
    <t>单面封面，多层阻燃板封面，含侧挡封边</t>
  </si>
  <si>
    <t>平米</t>
  </si>
  <si>
    <t>25A#002</t>
  </si>
  <si>
    <t>双面封面，多层阻燃板封面，含侧挡封边</t>
  </si>
  <si>
    <t>25A#003</t>
  </si>
  <si>
    <t>钢结构龙骨</t>
  </si>
  <si>
    <t>25A#004</t>
  </si>
  <si>
    <t>25A#005</t>
  </si>
  <si>
    <t>异形背景板基础结构</t>
  </si>
  <si>
    <t>25A#006</t>
  </si>
  <si>
    <t>25A#007</t>
  </si>
  <si>
    <t>25A#008</t>
  </si>
  <si>
    <t>25A#009</t>
  </si>
  <si>
    <t>常规背景结构</t>
  </si>
  <si>
    <t>木质背板</t>
  </si>
  <si>
    <t>单面木制背景板含写真喷绘，含侧挡封边及支撑</t>
  </si>
  <si>
    <t>25A#010</t>
  </si>
  <si>
    <t>双面木制背景板含写真喷绘，含侧挡封边及支撑</t>
  </si>
  <si>
    <t>25A#011</t>
  </si>
  <si>
    <t>异形木质背板</t>
  </si>
  <si>
    <t>单面木制背景板含写真喷绘，含侧挡封边含损耗及支撑</t>
  </si>
  <si>
    <t>25A#012</t>
  </si>
  <si>
    <t>双面木制背景板含写真喷绘，含侧挡封边含损耗及支撑</t>
  </si>
  <si>
    <t>25A#013</t>
  </si>
  <si>
    <t>单面木制背景板含表面乳胶漆，含侧挡封边及支撑</t>
  </si>
  <si>
    <t>25A#014</t>
  </si>
  <si>
    <t>双面木制背景板含表面乳胶漆，含侧挡封边及支撑</t>
  </si>
  <si>
    <t>25A#015</t>
  </si>
  <si>
    <t>单面木制背景板含表面乳胶漆，含侧挡封边含损耗及支撑</t>
  </si>
  <si>
    <t>25A#016</t>
  </si>
  <si>
    <t>双面木制背景板含表面乳胶漆，含侧挡封边含损耗及支撑</t>
  </si>
  <si>
    <t>25A#017</t>
  </si>
  <si>
    <t>单面木制背景板含表面喷漆，含侧挡封边及支撑</t>
  </si>
  <si>
    <t>25A#018</t>
  </si>
  <si>
    <t>双面木制背景板含表面喷漆，含侧挡封边及支撑</t>
  </si>
  <si>
    <t>25A#019</t>
  </si>
  <si>
    <t>单面木制背景板含表面喷漆，含侧挡封边含损耗及支撑</t>
  </si>
  <si>
    <t>25A#020</t>
  </si>
  <si>
    <t>双面木制背景板含表面喷漆，含侧挡封边含损耗及支撑</t>
  </si>
  <si>
    <t>25A#021</t>
  </si>
  <si>
    <t>单面木制背景板含表面烤漆，含侧挡封边及支撑</t>
  </si>
  <si>
    <t>25A#022</t>
  </si>
  <si>
    <t>双面木制背景板含表面烤漆，含侧挡封边及支撑</t>
  </si>
  <si>
    <t>25A#023</t>
  </si>
  <si>
    <t>单面木制背景板含表面烤漆，含侧挡封边含损耗及支撑</t>
  </si>
  <si>
    <t>25A#024</t>
  </si>
  <si>
    <t>双面木制背景板含表面烤漆，含侧挡封边含损耗及支撑</t>
  </si>
  <si>
    <t>25A#025</t>
  </si>
  <si>
    <t>背景板</t>
  </si>
  <si>
    <t>宝丽布+桁架</t>
  </si>
  <si>
    <t>黑底材质+无味（环保）油墨</t>
  </si>
  <si>
    <t>25A#026</t>
  </si>
  <si>
    <t>UV宝丽布+桁架</t>
  </si>
  <si>
    <t>25A#027</t>
  </si>
  <si>
    <t>刀刮布+桁架</t>
  </si>
  <si>
    <t>25A#028</t>
  </si>
  <si>
    <t>UV刀刮布+桁架</t>
  </si>
  <si>
    <t>25A#029</t>
  </si>
  <si>
    <t>地台</t>
  </si>
  <si>
    <t>钢结构地台支撑</t>
  </si>
  <si>
    <t>高10cm</t>
  </si>
  <si>
    <t>25A#030</t>
  </si>
  <si>
    <t>高20cm</t>
  </si>
  <si>
    <t>25A#031</t>
  </si>
  <si>
    <t>高40cm</t>
  </si>
  <si>
    <t>25A#032</t>
  </si>
  <si>
    <t>高60cm</t>
  </si>
  <si>
    <t>25A#033</t>
  </si>
  <si>
    <t>高80cm</t>
  </si>
  <si>
    <t>25A#034</t>
  </si>
  <si>
    <t>高100cm</t>
  </si>
  <si>
    <t>25A#035</t>
  </si>
  <si>
    <t>高150cm</t>
  </si>
  <si>
    <t>25A#036</t>
  </si>
  <si>
    <t>木结构地台支撑</t>
  </si>
  <si>
    <t>25A#037</t>
  </si>
  <si>
    <t>25A#038</t>
  </si>
  <si>
    <t>25A#039</t>
  </si>
  <si>
    <t>25A#040</t>
  </si>
  <si>
    <t>25A#041</t>
  </si>
  <si>
    <t>钢管调节地台</t>
  </si>
  <si>
    <t>含地台可调节支撑腿及承重饰面板材</t>
  </si>
  <si>
    <t>25A#044</t>
  </si>
  <si>
    <t>地台面材</t>
  </si>
  <si>
    <t>强化复合木地板</t>
  </si>
  <si>
    <t>厚8mm以内</t>
  </si>
  <si>
    <t>25A#045</t>
  </si>
  <si>
    <t>厚12mm</t>
  </si>
  <si>
    <t>25A#046</t>
  </si>
  <si>
    <t>厚18mm</t>
  </si>
  <si>
    <t>25A#047</t>
  </si>
  <si>
    <t>胶合板/多层板</t>
  </si>
  <si>
    <t>厚5mm以内</t>
  </si>
  <si>
    <t>25A#048</t>
  </si>
  <si>
    <t>厚9mm</t>
  </si>
  <si>
    <t>25A#049</t>
  </si>
  <si>
    <t>25A#050</t>
  </si>
  <si>
    <t>厚15mm</t>
  </si>
  <si>
    <t>25A#051</t>
  </si>
  <si>
    <t>25A#052</t>
  </si>
  <si>
    <t>三聚氰铵地板</t>
  </si>
  <si>
    <t>25A#053</t>
  </si>
  <si>
    <t>厚8mm</t>
  </si>
  <si>
    <t>25A#054</t>
  </si>
  <si>
    <t>25A#055</t>
  </si>
  <si>
    <t>25A#056</t>
  </si>
  <si>
    <t>25A#057</t>
  </si>
  <si>
    <t>淋油板</t>
  </si>
  <si>
    <t>25A#058</t>
  </si>
  <si>
    <t>25A#059</t>
  </si>
  <si>
    <t>25A#060</t>
  </si>
  <si>
    <t>25A#061</t>
  </si>
  <si>
    <t>25A#062</t>
  </si>
  <si>
    <t>波纹板</t>
  </si>
  <si>
    <t>25A#063</t>
  </si>
  <si>
    <t>密度板/纤维板</t>
  </si>
  <si>
    <t>25A#064</t>
  </si>
  <si>
    <t>25A#065</t>
  </si>
  <si>
    <t>25A#066</t>
  </si>
  <si>
    <t>奥松板</t>
  </si>
  <si>
    <t>25A#067</t>
  </si>
  <si>
    <t>地板革</t>
  </si>
  <si>
    <t>厚3mm以内</t>
  </si>
  <si>
    <t>25A#068</t>
  </si>
  <si>
    <t>碳晶板</t>
  </si>
  <si>
    <t>厚5mm</t>
  </si>
  <si>
    <t>25A#069</t>
  </si>
  <si>
    <t>25A#070</t>
  </si>
  <si>
    <t>厚10mm</t>
  </si>
  <si>
    <t>25A#071</t>
  </si>
  <si>
    <t>25A#072</t>
  </si>
  <si>
    <t>地台饰面</t>
  </si>
  <si>
    <t>美工地贴-普通地贴</t>
  </si>
  <si>
    <t>厚1.5mm内</t>
  </si>
  <si>
    <t>25A#073</t>
  </si>
  <si>
    <t>美工地贴-加厚地贴</t>
  </si>
  <si>
    <t>厚1.5mm以内（含）</t>
  </si>
  <si>
    <t>25A#074</t>
  </si>
  <si>
    <t>收边条</t>
  </si>
  <si>
    <t>铝合金收边条</t>
  </si>
  <si>
    <t>延米</t>
  </si>
  <si>
    <t>25A#075</t>
  </si>
  <si>
    <t>不锈钢收边条</t>
  </si>
  <si>
    <t>25A#076</t>
  </si>
  <si>
    <t>PVC收边条</t>
  </si>
  <si>
    <t>25A#077</t>
  </si>
  <si>
    <t>木质收边条</t>
  </si>
  <si>
    <t>25A#078</t>
  </si>
  <si>
    <t>地毯</t>
  </si>
  <si>
    <t>阻燃展览地毯</t>
  </si>
  <si>
    <t>25A#079</t>
  </si>
  <si>
    <t>加厚阻燃展览地毯</t>
  </si>
  <si>
    <t>厚7mm以内</t>
  </si>
  <si>
    <t>25A#080</t>
  </si>
  <si>
    <t>阻燃拉绒地毯</t>
  </si>
  <si>
    <t>25A#081</t>
  </si>
  <si>
    <t>加厚阻燃拉绒地毯</t>
  </si>
  <si>
    <t>厚10mm以内</t>
  </si>
  <si>
    <t>25A#082</t>
  </si>
  <si>
    <t>阻燃圈绒地毯</t>
  </si>
  <si>
    <t>25A#083</t>
  </si>
  <si>
    <t>加厚阻燃圈绒地毯</t>
  </si>
  <si>
    <t>25A#084</t>
  </si>
  <si>
    <t>草皮（假草）地毯</t>
  </si>
  <si>
    <t>25A#085</t>
  </si>
  <si>
    <t>草皮（真草）地毯</t>
  </si>
  <si>
    <t>25A#086</t>
  </si>
  <si>
    <t>台阶</t>
  </si>
  <si>
    <t>常规台阶</t>
  </si>
  <si>
    <t>木结构，不含饰面</t>
  </si>
  <si>
    <t>每阶每米</t>
  </si>
  <si>
    <t>25A#087</t>
  </si>
  <si>
    <t>异形台阶</t>
  </si>
  <si>
    <t>25A#088</t>
  </si>
  <si>
    <t>斜坡</t>
  </si>
  <si>
    <t>H600mm以内</t>
  </si>
  <si>
    <t>25A#089</t>
  </si>
  <si>
    <t>H600mm-1000mm</t>
  </si>
  <si>
    <t>25A#090</t>
  </si>
  <si>
    <t>钢结构</t>
  </si>
  <si>
    <t>18工字钢</t>
  </si>
  <si>
    <t>米</t>
  </si>
  <si>
    <t>25A#091</t>
  </si>
  <si>
    <t>20工字钢</t>
  </si>
  <si>
    <t>25A#092</t>
  </si>
  <si>
    <t>25工字钢</t>
  </si>
  <si>
    <t>25A#093</t>
  </si>
  <si>
    <t>18U型钢</t>
  </si>
  <si>
    <t>25A#094</t>
  </si>
  <si>
    <t>25U型钢</t>
  </si>
  <si>
    <t>25A#095</t>
  </si>
  <si>
    <t>29U型钢</t>
  </si>
  <si>
    <t>25A#096</t>
  </si>
  <si>
    <t>36U型钢</t>
  </si>
  <si>
    <t>25A#097</t>
  </si>
  <si>
    <t>20mm*20mm方管/圆管</t>
  </si>
  <si>
    <t>25A#098</t>
  </si>
  <si>
    <t>25mm*25mm方管/圆管</t>
  </si>
  <si>
    <t>25A#099</t>
  </si>
  <si>
    <t>30mm*30mm方管/圆管</t>
  </si>
  <si>
    <t>25A#100</t>
  </si>
  <si>
    <t>40mm*40mm方管/圆管</t>
  </si>
  <si>
    <t>25A#101</t>
  </si>
  <si>
    <t>50mm*50mm方管/圆管</t>
  </si>
  <si>
    <t>25A#102</t>
  </si>
  <si>
    <t>60mm*60mm方管/圆管</t>
  </si>
  <si>
    <t>25A#103</t>
  </si>
  <si>
    <t>80mm*80mm方管/圆管</t>
  </si>
  <si>
    <t>25A#104</t>
  </si>
  <si>
    <t>100mm*100mm方管/圆管</t>
  </si>
  <si>
    <t>25A#105</t>
  </si>
  <si>
    <t>20mm*20mm镀锌方管/圆管</t>
  </si>
  <si>
    <t>25A#106</t>
  </si>
  <si>
    <t>25mm*25mm镀锌方管/圆管</t>
  </si>
  <si>
    <t>25A#107</t>
  </si>
  <si>
    <t>30mm*30mm镀锌方管/圆管</t>
  </si>
  <si>
    <t>25A#108</t>
  </si>
  <si>
    <t>40mm*40mm镀锌方管/圆管</t>
  </si>
  <si>
    <t>25A#109</t>
  </si>
  <si>
    <t>50mm*50mm镀锌方管/圆管</t>
  </si>
  <si>
    <t>25A#110</t>
  </si>
  <si>
    <t>60mm*60mm镀锌方管/圆管</t>
  </si>
  <si>
    <t>25A#111</t>
  </si>
  <si>
    <t>80mm*80mm镀锌方管/圆管</t>
  </si>
  <si>
    <t>25A#112</t>
  </si>
  <si>
    <t>100mm*100mm镀锌方管/圆管</t>
  </si>
  <si>
    <t>25A#113</t>
  </si>
  <si>
    <t>钢架铁网含喷漆</t>
  </si>
  <si>
    <t>25A#114</t>
  </si>
  <si>
    <t>200mm*200mm桁架</t>
  </si>
  <si>
    <t>25A#115</t>
  </si>
  <si>
    <t>250mm*250mm桁架</t>
  </si>
  <si>
    <t>25A#116</t>
  </si>
  <si>
    <t>300mm*300mm桁架</t>
  </si>
  <si>
    <t>25A#117</t>
  </si>
  <si>
    <t>400mm*400mm桁架</t>
  </si>
  <si>
    <t>25A#118</t>
  </si>
  <si>
    <t>450mm*450mm桁架</t>
  </si>
  <si>
    <t>25A#119</t>
  </si>
  <si>
    <t>钢板</t>
  </si>
  <si>
    <t>厚度5mm-10mm</t>
  </si>
  <si>
    <t>25A#120</t>
  </si>
  <si>
    <t>厚度12mm-16mm</t>
  </si>
  <si>
    <t>25A#121</t>
  </si>
  <si>
    <t>厚度20mm-30mm</t>
  </si>
  <si>
    <t>25A#122</t>
  </si>
  <si>
    <t>配重</t>
  </si>
  <si>
    <t>水箱配重</t>
  </si>
  <si>
    <t>1立方米以内</t>
  </si>
  <si>
    <t>个</t>
  </si>
  <si>
    <t>25A#123</t>
  </si>
  <si>
    <t>沙箱配重</t>
  </si>
  <si>
    <t>0.5立方米以内</t>
  </si>
  <si>
    <t>25A#124</t>
  </si>
  <si>
    <t>装饰材料</t>
  </si>
  <si>
    <t>防火板</t>
  </si>
  <si>
    <t>厚度1.5mm以内</t>
  </si>
  <si>
    <t>25A#125</t>
  </si>
  <si>
    <t>厚度2mm-3mm</t>
  </si>
  <si>
    <t>25A#126</t>
  </si>
  <si>
    <t>厚度4mm-5mm</t>
  </si>
  <si>
    <t>25A#127</t>
  </si>
  <si>
    <t>铝塑板</t>
  </si>
  <si>
    <t>厚2mm-3mm</t>
  </si>
  <si>
    <t>25A#128</t>
  </si>
  <si>
    <t>厚4mm-5mm</t>
  </si>
  <si>
    <t>25A#129</t>
  </si>
  <si>
    <t>25A#130</t>
  </si>
  <si>
    <t>丙烯涂料</t>
  </si>
  <si>
    <t>25A#131</t>
  </si>
  <si>
    <t>乳胶漆</t>
  </si>
  <si>
    <t>25A#132</t>
  </si>
  <si>
    <t>墙纸</t>
  </si>
  <si>
    <t>25A#133</t>
  </si>
  <si>
    <t>喷漆</t>
  </si>
  <si>
    <t>25A#134</t>
  </si>
  <si>
    <t>烤漆，多层烤漆</t>
  </si>
  <si>
    <t>25A#135</t>
  </si>
  <si>
    <t>防火涂料</t>
  </si>
  <si>
    <t>25A#136</t>
  </si>
  <si>
    <t>哈哈镜</t>
  </si>
  <si>
    <t>25A#137</t>
  </si>
  <si>
    <t>水银镜子</t>
  </si>
  <si>
    <t>25A#138</t>
  </si>
  <si>
    <t>单透镜</t>
  </si>
  <si>
    <t>25A#139</t>
  </si>
  <si>
    <t>波音片</t>
  </si>
  <si>
    <t>25A#140</t>
  </si>
  <si>
    <t>防水乳胶漆</t>
  </si>
  <si>
    <t>25A#141</t>
  </si>
  <si>
    <t>亚克力/彩色亚克力/半透亚克力</t>
  </si>
  <si>
    <t>厚3mm</t>
  </si>
  <si>
    <t>25A#142</t>
  </si>
  <si>
    <t>25A#143</t>
  </si>
  <si>
    <t>25A#144</t>
  </si>
  <si>
    <t>25A#145</t>
  </si>
  <si>
    <t>25A#146</t>
  </si>
  <si>
    <t>25A#147</t>
  </si>
  <si>
    <t>厚20mm</t>
  </si>
  <si>
    <t>25A#148</t>
  </si>
  <si>
    <t>亚克力/彩色亚克力/半透亚克力（含UV画面含异形损耗）</t>
  </si>
  <si>
    <t>25A#149</t>
  </si>
  <si>
    <t>25A#150</t>
  </si>
  <si>
    <t>亚克力/彩色亚克力/半透亚克力（含UV画面含异形损耗））厚8mm</t>
  </si>
  <si>
    <t>25A#151</t>
  </si>
  <si>
    <t>亚克力/彩色亚克力/半透亚克力（含UV画面含异形损耗）厚10mm</t>
  </si>
  <si>
    <t>25A#152</t>
  </si>
  <si>
    <t>亚克力/彩色亚克力/半透亚克力（含UV画面含异形损耗）厚12mm</t>
  </si>
  <si>
    <t>25A#153</t>
  </si>
  <si>
    <t>亚克力/彩色亚克力/半透亚克力（含UV画面含异形损耗）厚15mm</t>
  </si>
  <si>
    <t>25A#154</t>
  </si>
  <si>
    <t>亚克力/彩色亚克力/半透亚克力（含UV画面含异形损耗）厚20mm</t>
  </si>
  <si>
    <t>25A#155</t>
  </si>
  <si>
    <t>亚克力镜面板</t>
  </si>
  <si>
    <t>金、银色等</t>
  </si>
  <si>
    <t>25A#156</t>
  </si>
  <si>
    <t>钢化玻璃-普通清玻璃</t>
  </si>
  <si>
    <t>厚6mm</t>
  </si>
  <si>
    <t>25A#157</t>
  </si>
  <si>
    <t>25A#158</t>
  </si>
  <si>
    <t>25A#159</t>
  </si>
  <si>
    <t>25A#160</t>
  </si>
  <si>
    <t>25A#161</t>
  </si>
  <si>
    <t>钢化玻璃-超白玻璃</t>
  </si>
  <si>
    <t>25A#162</t>
  </si>
  <si>
    <t>25A#163</t>
  </si>
  <si>
    <t>25A#164</t>
  </si>
  <si>
    <t>25A#165</t>
  </si>
  <si>
    <t>25A#166</t>
  </si>
  <si>
    <t>有色玻璃</t>
  </si>
  <si>
    <t>25A#167</t>
  </si>
  <si>
    <t>25A#168</t>
  </si>
  <si>
    <t>25A#169</t>
  </si>
  <si>
    <t>25A#170</t>
  </si>
  <si>
    <t>KT板</t>
  </si>
  <si>
    <t>单面裱写真画面，含异形损耗</t>
  </si>
  <si>
    <t>25A#171</t>
  </si>
  <si>
    <t>双面裱写真画面，含异形损耗</t>
  </si>
  <si>
    <t>25A#172</t>
  </si>
  <si>
    <t>PVC展板（雪弗板）</t>
  </si>
  <si>
    <t>厚3mm，单面裱写真画面，含异形损耗</t>
  </si>
  <si>
    <t>25A#173</t>
  </si>
  <si>
    <t>厚5mm，单面裱写真画面，含异形损耗</t>
  </si>
  <si>
    <t>25A#174</t>
  </si>
  <si>
    <t>厚8mm，单面裱写真画面，含异形损耗</t>
  </si>
  <si>
    <t>25A#175</t>
  </si>
  <si>
    <t>厚10mm，单面裱写真画面，含异形损耗</t>
  </si>
  <si>
    <t>25A#176</t>
  </si>
  <si>
    <t>厚12mm，单面裱写真画面，含异形损耗</t>
  </si>
  <si>
    <t>25A#177</t>
  </si>
  <si>
    <t>厚15mm，单面裱写真画面，含异形损耗</t>
  </si>
  <si>
    <t>25A#178</t>
  </si>
  <si>
    <t>厚18mm，单面裱写真画面，含异形损耗</t>
  </si>
  <si>
    <t>25A#179</t>
  </si>
  <si>
    <t>厚3mm，双面裱写真画面，含异形损耗</t>
  </si>
  <si>
    <t>25A#180</t>
  </si>
  <si>
    <t>厚5mm，双面裱写真画面，含异形损耗</t>
  </si>
  <si>
    <t>25A#181</t>
  </si>
  <si>
    <t>厚8mm，双面裱写真画面，含异形损耗</t>
  </si>
  <si>
    <t>25A#182</t>
  </si>
  <si>
    <t>厚10mm，双面裱写真画面，含异形损耗</t>
  </si>
  <si>
    <t>25A#183</t>
  </si>
  <si>
    <t>厚12mm，双面裱写真画面，含异形损耗</t>
  </si>
  <si>
    <t>25A#184</t>
  </si>
  <si>
    <t>厚15mm，双面裱写真画面，含异形损耗</t>
  </si>
  <si>
    <t>25A#185</t>
  </si>
  <si>
    <t>厚18mm，双面裱写真画面，含异形损耗</t>
  </si>
  <si>
    <t>25A#186</t>
  </si>
  <si>
    <t>PVC镜面板</t>
  </si>
  <si>
    <t>25A#187</t>
  </si>
  <si>
    <t>PVC管</t>
  </si>
  <si>
    <t>直径20mm-50mm</t>
  </si>
  <si>
    <t>25A#188</t>
  </si>
  <si>
    <t>直径75mm-110mm</t>
  </si>
  <si>
    <t>25A#189</t>
  </si>
  <si>
    <t>瓦楞纸板</t>
  </si>
  <si>
    <t>25A#190</t>
  </si>
  <si>
    <t>拉丝不锈钢</t>
  </si>
  <si>
    <t>厚0.8mm</t>
  </si>
  <si>
    <t>25A#191</t>
  </si>
  <si>
    <t>厚1.0mm</t>
  </si>
  <si>
    <t>25A#192</t>
  </si>
  <si>
    <t>厚1.2mm</t>
  </si>
  <si>
    <t>25A#193</t>
  </si>
  <si>
    <t>镜面不锈钢</t>
  </si>
  <si>
    <t>25A#194</t>
  </si>
  <si>
    <t>25A#195</t>
  </si>
  <si>
    <t>25A#196</t>
  </si>
  <si>
    <t>冲孔铝板</t>
  </si>
  <si>
    <t>25A#197</t>
  </si>
  <si>
    <t>阳光板（聚碳酸酯PC中空板）</t>
  </si>
  <si>
    <t>25A#198</t>
  </si>
  <si>
    <t>25A#199</t>
  </si>
  <si>
    <t>阳光板（聚碳酸酯PC中空板）含UV画面</t>
  </si>
  <si>
    <t>25A#200</t>
  </si>
  <si>
    <t>25A#201</t>
  </si>
  <si>
    <t>地胶</t>
  </si>
  <si>
    <t>厚1.5mm</t>
  </si>
  <si>
    <t>25A#202</t>
  </si>
  <si>
    <t>厚2.0mm</t>
  </si>
  <si>
    <t>25A#203</t>
  </si>
  <si>
    <t>厚2.5mm</t>
  </si>
  <si>
    <t>25A#204</t>
  </si>
  <si>
    <t>厚3.0mm</t>
  </si>
  <si>
    <t>25A#205</t>
  </si>
  <si>
    <t>地胶含画面（UV/热转印）</t>
  </si>
  <si>
    <t>25A#206</t>
  </si>
  <si>
    <t>25A#207</t>
  </si>
  <si>
    <t>25A#208</t>
  </si>
  <si>
    <t>25A#209</t>
  </si>
  <si>
    <t>展示类制作</t>
  </si>
  <si>
    <t>展台/展桌</t>
  </si>
  <si>
    <t>木制防火板</t>
  </si>
  <si>
    <t>含抽屉/开门等，高度1.2米内、进深0.85米内</t>
  </si>
  <si>
    <t>25A#210</t>
  </si>
  <si>
    <t>异形展台/展桌</t>
  </si>
  <si>
    <t>25A#211</t>
  </si>
  <si>
    <t>木制防火板（乳胶漆）</t>
  </si>
  <si>
    <t>25A#212</t>
  </si>
  <si>
    <t>25A#213</t>
  </si>
  <si>
    <t>木制防火板（喷漆）</t>
  </si>
  <si>
    <t>25A#214</t>
  </si>
  <si>
    <t>25A#215</t>
  </si>
  <si>
    <t>木制防火板（烤漆）</t>
  </si>
  <si>
    <t>25A#216</t>
  </si>
  <si>
    <t>25A#217</t>
  </si>
  <si>
    <t>展柜</t>
  </si>
  <si>
    <t>含抽屉/开门等，高度2.4米内</t>
  </si>
  <si>
    <t>25A#218</t>
  </si>
  <si>
    <t>异形展柜</t>
  </si>
  <si>
    <t>25A#219</t>
  </si>
  <si>
    <t>25A#220</t>
  </si>
  <si>
    <t>25A#221</t>
  </si>
  <si>
    <t>25A#222</t>
  </si>
  <si>
    <t>25A#223</t>
  </si>
  <si>
    <t>25A#224</t>
  </si>
  <si>
    <t>25A#225</t>
  </si>
  <si>
    <t>即时贴字</t>
  </si>
  <si>
    <t>25A#226</t>
  </si>
  <si>
    <t>立体字</t>
  </si>
  <si>
    <t>泡沫字</t>
  </si>
  <si>
    <t>厚50mm</t>
  </si>
  <si>
    <t>25A#227</t>
  </si>
  <si>
    <t>厚100mm</t>
  </si>
  <si>
    <t>25A#228</t>
  </si>
  <si>
    <t>雪弗板字</t>
  </si>
  <si>
    <t>25A#229</t>
  </si>
  <si>
    <t>25A#230</t>
  </si>
  <si>
    <t>25A#231</t>
  </si>
  <si>
    <t>25A#232</t>
  </si>
  <si>
    <t>25A#233</t>
  </si>
  <si>
    <t>25A#234</t>
  </si>
  <si>
    <t>25A#235</t>
  </si>
  <si>
    <t>25A#236</t>
  </si>
  <si>
    <t>25A#237</t>
  </si>
  <si>
    <t>25A#238</t>
  </si>
  <si>
    <t>25A#239</t>
  </si>
  <si>
    <t>苯板字</t>
  </si>
  <si>
    <t>厚20mm（含）以下</t>
  </si>
  <si>
    <t>25A#240</t>
  </si>
  <si>
    <t>厚20mm-50mm（含）</t>
  </si>
  <si>
    <t>25A#241</t>
  </si>
  <si>
    <t>厚50mm-100mm（含）</t>
  </si>
  <si>
    <t>25A#242</t>
  </si>
  <si>
    <t>不锈钢字</t>
  </si>
  <si>
    <t>高度200mm（含）内</t>
  </si>
  <si>
    <t>25A#243</t>
  </si>
  <si>
    <t>高度200mm-600mm（含）</t>
  </si>
  <si>
    <t>25A#244</t>
  </si>
  <si>
    <t>高度600mm-800mm（含）</t>
  </si>
  <si>
    <t>25A#245</t>
  </si>
  <si>
    <t>高度800mm-1200mm（含）</t>
  </si>
  <si>
    <t>25A#246</t>
  </si>
  <si>
    <t>木质立体字（乳胶漆）</t>
  </si>
  <si>
    <t>高度0.2米（含）内，含包边及损耗，含支撑</t>
  </si>
  <si>
    <t>25A#247</t>
  </si>
  <si>
    <t>高度0.2米-0.5米（含），含包边及损耗，含支撑</t>
  </si>
  <si>
    <t>25A#248</t>
  </si>
  <si>
    <t>高度0.5米-0.8米（含），含包边及损耗，含支撑</t>
  </si>
  <si>
    <t>25A#249</t>
  </si>
  <si>
    <t>高度0.8米-1.2米（含），含包边及损耗，含支撑</t>
  </si>
  <si>
    <t>25A#250</t>
  </si>
  <si>
    <t>木质立体字（喷漆）</t>
  </si>
  <si>
    <t>25A#251</t>
  </si>
  <si>
    <t>25A#252</t>
  </si>
  <si>
    <t>25A#253</t>
  </si>
  <si>
    <t>25A#254</t>
  </si>
  <si>
    <t>木质立体字（烤漆）</t>
  </si>
  <si>
    <t>25A#255</t>
  </si>
  <si>
    <t>25A#256</t>
  </si>
  <si>
    <t>25A#257</t>
  </si>
  <si>
    <t>25A#258</t>
  </si>
  <si>
    <t>展架</t>
  </si>
  <si>
    <t>人形展架</t>
  </si>
  <si>
    <t>铁架高约1.8m，含人形雪弗板裱画面</t>
  </si>
  <si>
    <t>套</t>
  </si>
  <si>
    <t>25A#259</t>
  </si>
  <si>
    <t>门型展架</t>
  </si>
  <si>
    <t>0.8*1.8m，含稳定底座，含画面制作</t>
  </si>
  <si>
    <t>25A#260</t>
  </si>
  <si>
    <t>拉网展架</t>
  </si>
  <si>
    <t>3*4m，含画面制作</t>
  </si>
  <si>
    <t>25A#261</t>
  </si>
  <si>
    <t>快幕秀展架</t>
  </si>
  <si>
    <t>3*2m，含画面制作</t>
  </si>
  <si>
    <t>25A#262</t>
  </si>
  <si>
    <t>指引</t>
  </si>
  <si>
    <t>油画架</t>
  </si>
  <si>
    <t>木质，不含画面</t>
  </si>
  <si>
    <t>25A#263</t>
  </si>
  <si>
    <t>木质T型板</t>
  </si>
  <si>
    <t>0.8mX2m，含双面写真、钢板配重</t>
  </si>
  <si>
    <t>25A#264</t>
  </si>
  <si>
    <t>铝型材T型板</t>
  </si>
  <si>
    <t>25A#265</t>
  </si>
  <si>
    <t>注水道旗</t>
  </si>
  <si>
    <t>高度3米，含金属旗杆及双面画面旗帜布，含注水配重，具备5级以上抗风性</t>
  </si>
  <si>
    <t>25A#266</t>
  </si>
  <si>
    <t>高度5米，含金属旗杆及双面画面旗帜布，含注水配重，具备5级以上抗风性</t>
  </si>
  <si>
    <t>25A#267</t>
  </si>
  <si>
    <t>高度6米，含金属旗杆及双面画面旗帜布，含注水配重，具备5级以上抗风性</t>
  </si>
  <si>
    <t>25A#268</t>
  </si>
  <si>
    <t>高度7米，含金属旗杆及双面画面旗帜布，含注水配重，具备5级以上抗风性</t>
  </si>
  <si>
    <t>25A#269</t>
  </si>
  <si>
    <t>道旗</t>
  </si>
  <si>
    <t>高度3m，含金属旗杆及双面画面旗帜布，含外罩配重，具备5级以上抗风性</t>
  </si>
  <si>
    <t>25A#270</t>
  </si>
  <si>
    <t>高度5m，含金属旗杆及双面画面旗帜布，含外罩配重，具备5级以上抗风性</t>
  </si>
  <si>
    <t>25A#271</t>
  </si>
  <si>
    <t>高度6m，含金属旗杆及双面画面旗帜布，含外罩配重，具备5级以上抗风性</t>
  </si>
  <si>
    <t>25A#272</t>
  </si>
  <si>
    <t>高度7m，含金属旗杆及双面画面旗帜布，含外罩配重，具备5级以上抗风性</t>
  </si>
  <si>
    <t>25A#273</t>
  </si>
  <si>
    <t>易拉宝</t>
  </si>
  <si>
    <t>铝合金材质，80*200cm，含写真画面</t>
  </si>
  <si>
    <t>25A#274</t>
  </si>
  <si>
    <t>铝合金材质，120*200cm，含写真画面</t>
  </si>
  <si>
    <t>25A#275</t>
  </si>
  <si>
    <t>立式KT板挂画架</t>
  </si>
  <si>
    <t>金属H型伸缩立杆，不含画面</t>
  </si>
  <si>
    <t>25A#276</t>
  </si>
  <si>
    <t>金属H架</t>
  </si>
  <si>
    <t>铁质，A2大小，含画面</t>
  </si>
  <si>
    <t>25A#277</t>
  </si>
  <si>
    <t>铁质，A3大小，含画面</t>
  </si>
  <si>
    <t>25A#278</t>
  </si>
  <si>
    <t>铁质，A4大小，含画面</t>
  </si>
  <si>
    <t>25A#279</t>
  </si>
  <si>
    <t>手举牌含杆</t>
  </si>
  <si>
    <t>A3手举牌，KT板含画面（单面）+手举杆</t>
  </si>
  <si>
    <t>25A#280</t>
  </si>
  <si>
    <t>A3手举牌，KT板含画面（双面）+手举杆</t>
  </si>
  <si>
    <t>25A#281</t>
  </si>
  <si>
    <t>A3手举牌，雪弗板含画面（单面）+手举杆</t>
  </si>
  <si>
    <t>25A#282</t>
  </si>
  <si>
    <t>A3手举牌，雪弗板含画面（双面）+手举杆</t>
  </si>
  <si>
    <t>25A#283</t>
  </si>
  <si>
    <t>发光类制作</t>
  </si>
  <si>
    <t>灯带</t>
  </si>
  <si>
    <t>RGB可变色柔性灯</t>
  </si>
  <si>
    <t>含控制器</t>
  </si>
  <si>
    <t>25A#284</t>
  </si>
  <si>
    <t>金属灯槽</t>
  </si>
  <si>
    <t>含LED灯带及盖板</t>
  </si>
  <si>
    <t>25A#285</t>
  </si>
  <si>
    <t>硅胶灯槽</t>
  </si>
  <si>
    <t>25A#286</t>
  </si>
  <si>
    <t>可编程跑马灯</t>
  </si>
  <si>
    <t>含控制器整套设备含编程</t>
  </si>
  <si>
    <t>25A#287</t>
  </si>
  <si>
    <t>LED柔性灯带</t>
  </si>
  <si>
    <t>25A#288</t>
  </si>
  <si>
    <t>灯箱</t>
  </si>
  <si>
    <t>木结构灯箱</t>
  </si>
  <si>
    <t>含灯箱布/灯箱片/软膜，含LED光源</t>
  </si>
  <si>
    <t>25A#289</t>
  </si>
  <si>
    <t>金属包框灯箱</t>
  </si>
  <si>
    <t>25A#290</t>
  </si>
  <si>
    <t>发光字</t>
  </si>
  <si>
    <t>树脂发光字</t>
  </si>
  <si>
    <t>高100mm内，含包边及损耗</t>
  </si>
  <si>
    <t>25A#291</t>
  </si>
  <si>
    <t>高100mm-200mm（内），含包边及损耗</t>
  </si>
  <si>
    <t>25A#292</t>
  </si>
  <si>
    <t>亚克力发光字</t>
  </si>
  <si>
    <t>25A#293</t>
  </si>
  <si>
    <t>25A#294</t>
  </si>
  <si>
    <t>高200mm-600mm（内），含包边及损耗</t>
  </si>
  <si>
    <t>25A#295</t>
  </si>
  <si>
    <t>变压器</t>
  </si>
  <si>
    <t>低压变压器</t>
  </si>
  <si>
    <t>防水</t>
  </si>
  <si>
    <t>25A#296</t>
  </si>
  <si>
    <t>筒灯</t>
  </si>
  <si>
    <t>节能灯</t>
  </si>
  <si>
    <t>15W</t>
  </si>
  <si>
    <t>25A#297</t>
  </si>
  <si>
    <t>射灯</t>
  </si>
  <si>
    <t>防水射灯</t>
  </si>
  <si>
    <t>30W</t>
  </si>
  <si>
    <t>25A#298</t>
  </si>
  <si>
    <t>格栅射灯</t>
  </si>
  <si>
    <t>40W</t>
  </si>
  <si>
    <t>25A#299</t>
  </si>
  <si>
    <t>长臂射灯</t>
  </si>
  <si>
    <t>25A#300</t>
  </si>
  <si>
    <t>轨道射灯</t>
  </si>
  <si>
    <t>25A#301</t>
  </si>
  <si>
    <t>575车展灯</t>
  </si>
  <si>
    <t>150W</t>
  </si>
  <si>
    <t>25A#302</t>
  </si>
  <si>
    <t>照明</t>
  </si>
  <si>
    <t>T5彩色灯管</t>
  </si>
  <si>
    <t>25A#303</t>
  </si>
  <si>
    <t>印刷类制作</t>
  </si>
  <si>
    <t>单页</t>
  </si>
  <si>
    <t>A4彩色双面</t>
  </si>
  <si>
    <t>200克铜板纸</t>
  </si>
  <si>
    <t>张</t>
  </si>
  <si>
    <t>25A#304</t>
  </si>
  <si>
    <t>250克铜板纸</t>
  </si>
  <si>
    <t>25A#305</t>
  </si>
  <si>
    <t>A5彩色单面</t>
  </si>
  <si>
    <t>25A#306</t>
  </si>
  <si>
    <t>25A#307</t>
  </si>
  <si>
    <t>A5彩色双面</t>
  </si>
  <si>
    <t>25A#308</t>
  </si>
  <si>
    <t>25A#309</t>
  </si>
  <si>
    <t>A4单面</t>
  </si>
  <si>
    <t>特种纸250g（1-500）</t>
  </si>
  <si>
    <t>25A#310</t>
  </si>
  <si>
    <t>特种纸250g（501-1000）</t>
  </si>
  <si>
    <t>25A#311</t>
  </si>
  <si>
    <t>A4双面</t>
  </si>
  <si>
    <t>25A#312</t>
  </si>
  <si>
    <t>25A#313</t>
  </si>
  <si>
    <t>特种纸300g（1-500）</t>
  </si>
  <si>
    <t>25A#314</t>
  </si>
  <si>
    <t>特种纸300g（501-1000）</t>
  </si>
  <si>
    <t>25A#315</t>
  </si>
  <si>
    <t>25A#316</t>
  </si>
  <si>
    <t>25A#317</t>
  </si>
  <si>
    <t>宣传册</t>
  </si>
  <si>
    <t>A4三折</t>
  </si>
  <si>
    <t>250g铜版纸，双面覆膜，双面画面（1-500）</t>
  </si>
  <si>
    <t>25A#318</t>
  </si>
  <si>
    <t>250g铜版纸，双面覆膜，双面画面（501-1000）</t>
  </si>
  <si>
    <t>25A#319</t>
  </si>
  <si>
    <t>A3三折</t>
  </si>
  <si>
    <t>25A#320</t>
  </si>
  <si>
    <t>25A#321</t>
  </si>
  <si>
    <t>海报</t>
  </si>
  <si>
    <t>彩色单面</t>
  </si>
  <si>
    <t>铜版纸印刷157克，420mmX570mm，数量(1-500）</t>
  </si>
  <si>
    <t>25A#322</t>
  </si>
  <si>
    <t>铜版纸印刷157克，420mmX570mm，数量(501-5000）</t>
  </si>
  <si>
    <t>25A#323</t>
  </si>
  <si>
    <t>铜版纸印刷200克，420mmX570mm，数量(1-500）</t>
  </si>
  <si>
    <t>25A#324</t>
  </si>
  <si>
    <t>铜版纸印刷200克，420mmX570mm，数量(501-5000）</t>
  </si>
  <si>
    <t>25A#325</t>
  </si>
  <si>
    <t>铜版纸印刷250克，420mmX570mm，数量(1-500）</t>
  </si>
  <si>
    <t>25A#326</t>
  </si>
  <si>
    <t>铜版纸印刷250克，420mmX570mm，数量(501-5000）</t>
  </si>
  <si>
    <t>25A#327</t>
  </si>
  <si>
    <t>邀请函</t>
  </si>
  <si>
    <t>双面彩色，艺术纸快印覆膜对折，参考常规款式20*10cm（1-500）</t>
  </si>
  <si>
    <t>25A#328</t>
  </si>
  <si>
    <t>双面彩色，艺术纸快印覆膜对折，参考常规款式20*10cm（501-5000）</t>
  </si>
  <si>
    <t>25A#329</t>
  </si>
  <si>
    <t>双面彩色，艺术纸快印覆膜对折，异形模切，参考常规款式20*10cm（1-500）</t>
  </si>
  <si>
    <t>25A#330</t>
  </si>
  <si>
    <t>双面彩色，艺术纸快印覆膜对折，异形模切，参考常规款式20*10cm（501-5000）</t>
  </si>
  <si>
    <t>25A#331</t>
  </si>
  <si>
    <t>定制工艺</t>
  </si>
  <si>
    <t>烫金烫银工艺</t>
  </si>
  <si>
    <t>仅按定制版面收费</t>
  </si>
  <si>
    <t>版</t>
  </si>
  <si>
    <t>25A#332</t>
  </si>
  <si>
    <t>票券</t>
  </si>
  <si>
    <t>无光铜版纸157g含陇线，常规尺寸9*4cm</t>
  </si>
  <si>
    <t>25A#333</t>
  </si>
  <si>
    <t>桌卡</t>
  </si>
  <si>
    <t>亚克力桌卡</t>
  </si>
  <si>
    <t>亚克力三角桌卡含单面彩印内页</t>
  </si>
  <si>
    <t>25A#334</t>
  </si>
  <si>
    <t>纸质桌卡</t>
  </si>
  <si>
    <t>200克铜版彩印三折，A5-148mmX210mm</t>
  </si>
  <si>
    <t>25A#335</t>
  </si>
  <si>
    <t>主持人手卡</t>
  </si>
  <si>
    <t>彩色单面300g克铜板纸，150mm*100mm</t>
  </si>
  <si>
    <t>25A#336</t>
  </si>
  <si>
    <t>亚克力说明牌</t>
  </si>
  <si>
    <t>含A4双面彩印内页</t>
  </si>
  <si>
    <t>25A#337</t>
  </si>
  <si>
    <t>含A5双面彩印内页</t>
  </si>
  <si>
    <t>25A#338</t>
  </si>
  <si>
    <t>麦克风牌</t>
  </si>
  <si>
    <t>（含卡扣配件）雪弗板含画面</t>
  </si>
  <si>
    <t>25A#339</t>
  </si>
  <si>
    <t>（含卡扣配件）亚克力含画面</t>
  </si>
  <si>
    <t>25A#340</t>
  </si>
  <si>
    <t>麦克风套</t>
  </si>
  <si>
    <t>雪弗板含画面</t>
  </si>
  <si>
    <t>25A#341</t>
  </si>
  <si>
    <t>KT板裱含画面</t>
  </si>
  <si>
    <t>25A#342</t>
  </si>
  <si>
    <t>亚克力含画面</t>
  </si>
  <si>
    <t>25A#343</t>
  </si>
  <si>
    <t>手环</t>
  </si>
  <si>
    <t>丝带，含卡扣含图案定制</t>
  </si>
  <si>
    <t>25A#344</t>
  </si>
  <si>
    <t>杜邦纸，含卡扣含图案定制</t>
  </si>
  <si>
    <t>25A#345</t>
  </si>
  <si>
    <t>胸卡</t>
  </si>
  <si>
    <t>200克铜版纸彩印+卡套+挂绳含印刷，125mmX95mm，挂绳1cm宽，尼龙，含单色logo印刷</t>
  </si>
  <si>
    <t>25A#346</t>
  </si>
  <si>
    <t>PVC彩色印刷+挂绳含印，125mmX95mm，挂绳1cm宽，尼龙，含单色logo印刷</t>
  </si>
  <si>
    <t>25A#347</t>
  </si>
  <si>
    <t>亚克力模切UV印刷+挂绳印刷，150mmX100mm内</t>
  </si>
  <si>
    <t>25A#348</t>
  </si>
  <si>
    <t>手提袋</t>
  </si>
  <si>
    <t>纸质快印手提袋</t>
  </si>
  <si>
    <t>250g卡纸覆膜，350mm*280mm*100mm（1-500）</t>
  </si>
  <si>
    <t>25A#349</t>
  </si>
  <si>
    <t>250g卡纸覆膜，350mm*280mm*100mm（501-5000）</t>
  </si>
  <si>
    <t>25A#350</t>
  </si>
  <si>
    <t>无纺布手提袋</t>
  </si>
  <si>
    <t>350mm*280mm*100mm，含彩色logo印刷（1-500）</t>
  </si>
  <si>
    <t>25A#351</t>
  </si>
  <si>
    <t>350mm*280mm*100mm，含彩色logo印刷（501-5000）</t>
  </si>
  <si>
    <t>25A#352</t>
  </si>
  <si>
    <t>帆布袋</t>
  </si>
  <si>
    <t>25A#353</t>
  </si>
  <si>
    <t>25A#354</t>
  </si>
  <si>
    <t>PVC袋</t>
  </si>
  <si>
    <t>25A#355</t>
  </si>
  <si>
    <t>25A#356</t>
  </si>
  <si>
    <t>镭射袋</t>
  </si>
  <si>
    <t>25A#357</t>
  </si>
  <si>
    <t>25A#358</t>
  </si>
  <si>
    <t>杜邦纸袋</t>
  </si>
  <si>
    <t>25A#359</t>
  </si>
  <si>
    <t>25A#360</t>
  </si>
  <si>
    <t>贴纸</t>
  </si>
  <si>
    <t>背胶</t>
  </si>
  <si>
    <t>含画面</t>
  </si>
  <si>
    <t>25A#361</t>
  </si>
  <si>
    <t>可转移背胶</t>
  </si>
  <si>
    <t>25A#362</t>
  </si>
  <si>
    <t>照相纸</t>
  </si>
  <si>
    <t>25A#363</t>
  </si>
  <si>
    <t>车贴</t>
  </si>
  <si>
    <t>25A#364</t>
  </si>
  <si>
    <t>3M地贴</t>
  </si>
  <si>
    <t>25A#365</t>
  </si>
  <si>
    <t>超透玻璃贴</t>
  </si>
  <si>
    <t>25A#366</t>
  </si>
  <si>
    <t>静电贴</t>
  </si>
  <si>
    <t>25A#367</t>
  </si>
  <si>
    <t>磨砂贴</t>
  </si>
  <si>
    <t>25A#368</t>
  </si>
  <si>
    <t>椅背贴</t>
  </si>
  <si>
    <t>不干胶印刷150mm*100mm</t>
  </si>
  <si>
    <t>25A#369</t>
  </si>
  <si>
    <t>镭射贴，防伪贴</t>
  </si>
  <si>
    <t>直径2cm圆形模切</t>
  </si>
  <si>
    <t>25A#370</t>
  </si>
  <si>
    <t>水瓶贴纸</t>
  </si>
  <si>
    <t>25A#371</t>
  </si>
  <si>
    <t>水晶贴纸/UV转印贴纸</t>
  </si>
  <si>
    <t>3cm*3cm（1-500）</t>
  </si>
  <si>
    <t>25A#372</t>
  </si>
  <si>
    <t>3cm*3cm（501-1000）</t>
  </si>
  <si>
    <t>25A#373</t>
  </si>
  <si>
    <t>臂贴/胸贴</t>
  </si>
  <si>
    <t>不干胶印刷80mm圆</t>
  </si>
  <si>
    <t>25A#374</t>
  </si>
  <si>
    <t>不干胶印刷100mm圆</t>
  </si>
  <si>
    <t>25A#375</t>
  </si>
  <si>
    <t>布艺</t>
  </si>
  <si>
    <t>精编布</t>
  </si>
  <si>
    <t>喷绘单面含画面</t>
  </si>
  <si>
    <t>25A#376</t>
  </si>
  <si>
    <t>喷绘双面含画面</t>
  </si>
  <si>
    <t>25A#377</t>
  </si>
  <si>
    <t>双喷布</t>
  </si>
  <si>
    <t>25A#378</t>
  </si>
  <si>
    <t>牛津布</t>
  </si>
  <si>
    <t>25A#379</t>
  </si>
  <si>
    <t>宣绒布</t>
  </si>
  <si>
    <t>25A#380</t>
  </si>
  <si>
    <t>弹力布</t>
  </si>
  <si>
    <t>25A#381</t>
  </si>
  <si>
    <t>透明纱幕</t>
  </si>
  <si>
    <t>25A#382</t>
  </si>
  <si>
    <t>黑、白丝绒布</t>
  </si>
  <si>
    <t>25A#383</t>
  </si>
  <si>
    <t>阻燃</t>
  </si>
  <si>
    <t>25A#384</t>
  </si>
  <si>
    <t>星空幕</t>
  </si>
  <si>
    <t>含星空灯</t>
  </si>
  <si>
    <t>25A#385</t>
  </si>
  <si>
    <t>条幅布</t>
  </si>
  <si>
    <t>含喷绘画面，无味（环保）油墨</t>
  </si>
  <si>
    <t>25A#386</t>
  </si>
  <si>
    <t>旗帜布</t>
  </si>
  <si>
    <t>25A#387</t>
  </si>
  <si>
    <t>灯布</t>
  </si>
  <si>
    <t>含喷绘画面，黑底材质+无味（环保）油墨</t>
  </si>
  <si>
    <t>25A#388</t>
  </si>
  <si>
    <t>宝丽布</t>
  </si>
  <si>
    <t>含写真画面，黑底材质+无味（环保）油墨</t>
  </si>
  <si>
    <t>25A#389</t>
  </si>
  <si>
    <t>含写真画面，白底材质+无味（环保）油墨</t>
  </si>
  <si>
    <t>25A#390</t>
  </si>
  <si>
    <t>含UV画面，黑底材质+无味（环保）油墨</t>
  </si>
  <si>
    <t>25A#391</t>
  </si>
  <si>
    <t>含UV画面，白底底材质+无味（环保）油墨</t>
  </si>
  <si>
    <t>25A#392</t>
  </si>
  <si>
    <t>网格布</t>
  </si>
  <si>
    <t>25A#393</t>
  </si>
  <si>
    <t>含UV画面，白底材质+无味（环保）油墨</t>
  </si>
  <si>
    <t>25A#394</t>
  </si>
  <si>
    <t>刀刮布</t>
  </si>
  <si>
    <t>含写真画面，刀刮布+无味（环保）油墨</t>
  </si>
  <si>
    <t>25A#395</t>
  </si>
  <si>
    <t>含UV画面，刀刮布+无味（环保）油墨</t>
  </si>
  <si>
    <t>25A#396</t>
  </si>
  <si>
    <t>油画布</t>
  </si>
  <si>
    <t>含写真画面，油画布+无味（环保）油墨</t>
  </si>
  <si>
    <t>25A#397</t>
  </si>
  <si>
    <t>含UV画面，油画布+无味（环保）油墨</t>
  </si>
  <si>
    <t>25A#398</t>
  </si>
  <si>
    <t>软膜</t>
  </si>
  <si>
    <t>高清UV软膜喷绘</t>
  </si>
  <si>
    <t>单层模式</t>
  </si>
  <si>
    <t>25A#399</t>
  </si>
  <si>
    <t>双层模式</t>
  </si>
  <si>
    <t>25A#400</t>
  </si>
  <si>
    <t>黑底空白软膜</t>
  </si>
  <si>
    <t>黑底不透光</t>
  </si>
  <si>
    <t>25A#401</t>
  </si>
  <si>
    <t>服装</t>
  </si>
  <si>
    <t>圆领T恤</t>
  </si>
  <si>
    <t>棉+聚酯纤维，200g以内，丝印单色logo，热转印面积≤20*30cm，50件起订</t>
  </si>
  <si>
    <t>件</t>
  </si>
  <si>
    <t>25A#402</t>
  </si>
  <si>
    <t>200g以内纯棉，丝印单色logo，热转印面积≤20*30cm，50件起订</t>
  </si>
  <si>
    <t>25A#403</t>
  </si>
  <si>
    <t>250g以内纯棉，丝印单色logo，热转印面积≤20*30cm，50件起订</t>
  </si>
  <si>
    <t>25A#404</t>
  </si>
  <si>
    <t>Polo衫</t>
  </si>
  <si>
    <t>25A#405</t>
  </si>
  <si>
    <t>25A#406</t>
  </si>
  <si>
    <t>25A#407</t>
  </si>
  <si>
    <t>鸭舌帽</t>
  </si>
  <si>
    <t>优质面涤，丝印单色logo，热转印面积≤20*30cm，50件起订</t>
  </si>
  <si>
    <t>25A#408</t>
  </si>
  <si>
    <t>卫衣</t>
  </si>
  <si>
    <t>400g以内纯棉，丝印单色logo，热转印面积≤20*30cm，50件起订</t>
  </si>
  <si>
    <t>25A#409</t>
  </si>
  <si>
    <t>家具及电器</t>
  </si>
  <si>
    <t>桌椅</t>
  </si>
  <si>
    <t>IBM长桌</t>
  </si>
  <si>
    <t>1800*450mm，租赁价，3天为1展期</t>
  </si>
  <si>
    <t>个/展期</t>
  </si>
  <si>
    <t>25A#410</t>
  </si>
  <si>
    <t>1200*600mm，租赁价，3天为1展期</t>
  </si>
  <si>
    <t>25A#411</t>
  </si>
  <si>
    <t>1200*400mm，租赁价，3天为1展期</t>
  </si>
  <si>
    <t>25A#412</t>
  </si>
  <si>
    <t>吧桌</t>
  </si>
  <si>
    <t>租赁价，3天为1展期</t>
  </si>
  <si>
    <t>25A#413</t>
  </si>
  <si>
    <t>吧椅</t>
  </si>
  <si>
    <t>25A#414</t>
  </si>
  <si>
    <t>化妆桌</t>
  </si>
  <si>
    <t>含化妆镜、灯光及桌子，租赁价，3天为1展期</t>
  </si>
  <si>
    <t>25A#415</t>
  </si>
  <si>
    <t>折叠椅</t>
  </si>
  <si>
    <t>25A#416</t>
  </si>
  <si>
    <t>办公椅</t>
  </si>
  <si>
    <t>25A#417</t>
  </si>
  <si>
    <t>宴会椅</t>
  </si>
  <si>
    <t>25A#418</t>
  </si>
  <si>
    <t>单人面包凳</t>
  </si>
  <si>
    <t>25A#419</t>
  </si>
  <si>
    <t>三人面包凳</t>
  </si>
  <si>
    <t>25A#420</t>
  </si>
  <si>
    <t>单人沙发</t>
  </si>
  <si>
    <t>布艺/皮质简易沙发，租赁价，3天为1展期</t>
  </si>
  <si>
    <t>25A#421</t>
  </si>
  <si>
    <t>双人沙发</t>
  </si>
  <si>
    <t>25A#422</t>
  </si>
  <si>
    <t>懒人沙发</t>
  </si>
  <si>
    <t>25A#423</t>
  </si>
  <si>
    <t>中南海沙发</t>
  </si>
  <si>
    <t>25A#424</t>
  </si>
  <si>
    <t>简易茶几</t>
  </si>
  <si>
    <t>25A#425</t>
  </si>
  <si>
    <t>双人茶几</t>
  </si>
  <si>
    <t>25A#426</t>
  </si>
  <si>
    <t>洽谈桌椅</t>
  </si>
  <si>
    <t>一桌四椅，租赁价，3天为1展期</t>
  </si>
  <si>
    <t>套/展期</t>
  </si>
  <si>
    <t>25A#427</t>
  </si>
  <si>
    <t>露营桌</t>
  </si>
  <si>
    <t>25A#428</t>
  </si>
  <si>
    <t>露营椅子</t>
  </si>
  <si>
    <t>25A#429</t>
  </si>
  <si>
    <t>绿植</t>
  </si>
  <si>
    <t>演讲台花</t>
  </si>
  <si>
    <t>鲜花，长度500mm内</t>
  </si>
  <si>
    <t>25A#430</t>
  </si>
  <si>
    <t>摆台桌花</t>
  </si>
  <si>
    <t>鲜花，长度150mm内</t>
  </si>
  <si>
    <t>25A#431</t>
  </si>
  <si>
    <t>仿真绿植-置景级别</t>
  </si>
  <si>
    <t>混搭植物</t>
  </si>
  <si>
    <t>25A#432</t>
  </si>
  <si>
    <t>小型绿植（真）-小型景观绿植</t>
  </si>
  <si>
    <t>高度300mm内（含），租赁价，3天为1展期</t>
  </si>
  <si>
    <t>25A#433</t>
  </si>
  <si>
    <t>小型绿植（真）-中型景观绿植</t>
  </si>
  <si>
    <t>高度30mm-1000mm内（含），租赁价，3天为1展期</t>
  </si>
  <si>
    <t>25A#434</t>
  </si>
  <si>
    <t>大型绿植（真）-大型景观绿植</t>
  </si>
  <si>
    <t>高度1000mm以上，租赁价，3天为1展期</t>
  </si>
  <si>
    <t>25A#435</t>
  </si>
  <si>
    <t>隔离物</t>
  </si>
  <si>
    <t>一米栏</t>
  </si>
  <si>
    <t>25A#436</t>
  </si>
  <si>
    <t>铁质护栏</t>
  </si>
  <si>
    <t>1.5米宽幅内，租赁价，3天为1展期</t>
  </si>
  <si>
    <t>25A#437</t>
  </si>
  <si>
    <t>铁质护栏加重型</t>
  </si>
  <si>
    <t>40斤一片，2米宽度，租赁价，3天为1展期</t>
  </si>
  <si>
    <t>25A#438</t>
  </si>
  <si>
    <t>防爆铁马</t>
  </si>
  <si>
    <t>25A#439</t>
  </si>
  <si>
    <t>柱头牌</t>
  </si>
  <si>
    <t>A3柱头牌</t>
  </si>
  <si>
    <t>含画面，租赁价，3天为1展期</t>
  </si>
  <si>
    <t>25A#440</t>
  </si>
  <si>
    <t>A4柱头牌</t>
  </si>
  <si>
    <t>25A#441</t>
  </si>
  <si>
    <t>其他</t>
  </si>
  <si>
    <t>天幕单峰</t>
  </si>
  <si>
    <t>25A#442</t>
  </si>
  <si>
    <t>天幕双峰</t>
  </si>
  <si>
    <t>25A#443</t>
  </si>
  <si>
    <t>户外阳伞</t>
  </si>
  <si>
    <t>25A#444</t>
  </si>
  <si>
    <t>简易换衣间</t>
  </si>
  <si>
    <t>25A#445</t>
  </si>
  <si>
    <t>储物柜</t>
  </si>
  <si>
    <t>组/展期</t>
  </si>
  <si>
    <t>25A#446</t>
  </si>
  <si>
    <t>挂烫机</t>
  </si>
  <si>
    <t>25A#447</t>
  </si>
  <si>
    <t>屏风</t>
  </si>
  <si>
    <t>25A#448</t>
  </si>
  <si>
    <t>锥桶路障</t>
  </si>
  <si>
    <t>25A#449</t>
  </si>
  <si>
    <t>货架租赁</t>
  </si>
  <si>
    <t>25A#450</t>
  </si>
  <si>
    <t>挂衣龙门架</t>
  </si>
  <si>
    <t>含折旧维护费，租赁价，3天为1展期</t>
  </si>
  <si>
    <t>25A#451</t>
  </si>
  <si>
    <t>衣架</t>
  </si>
  <si>
    <t>25A#452</t>
  </si>
  <si>
    <t>穿衣镜</t>
  </si>
  <si>
    <t>25A#453</t>
  </si>
  <si>
    <t>冷热饮水机</t>
  </si>
  <si>
    <t>不含桶水，租赁价，3天为1展期</t>
  </si>
  <si>
    <t>25A#454</t>
  </si>
  <si>
    <t>A4彩色喷墨一体机</t>
  </si>
  <si>
    <t>理光、佳能等同等级品牌，租赁价，3天为1展期</t>
  </si>
  <si>
    <t>25A#455</t>
  </si>
  <si>
    <t>A4彩色激光打印机</t>
  </si>
  <si>
    <t>25A#456</t>
  </si>
  <si>
    <t>A3彩色激光一体机</t>
  </si>
  <si>
    <t>25A#457</t>
  </si>
  <si>
    <t>移动白板</t>
  </si>
  <si>
    <t>1200*900mm，租赁价，3天为1展期</t>
  </si>
  <si>
    <t>25A#458</t>
  </si>
  <si>
    <t>1800*900mm，租赁价，3天为1展期</t>
  </si>
  <si>
    <t>25A#459</t>
  </si>
  <si>
    <t>插线板</t>
  </si>
  <si>
    <t>3米，公牛/小米等同级品牌，租赁价，3天为1展期</t>
  </si>
  <si>
    <t>25A#460</t>
  </si>
  <si>
    <t>假人模特</t>
  </si>
  <si>
    <t>全身关节可调节，租赁价，3天为1展期</t>
  </si>
  <si>
    <t>25A#461</t>
  </si>
  <si>
    <t>亚克力发光柱</t>
  </si>
  <si>
    <t>用于现场发布，可灯光编程，含运输和搬运人力，租赁价，3天为1展期</t>
  </si>
  <si>
    <t>25A#462</t>
  </si>
  <si>
    <t>启动道具</t>
  </si>
  <si>
    <t>冰屏启动台，含运输、安装、调试人员费用，含标准固定外框或底座，租赁价，3天为1展期</t>
  </si>
  <si>
    <t>25A#463</t>
  </si>
  <si>
    <t>电器</t>
  </si>
  <si>
    <t>工业风扇</t>
  </si>
  <si>
    <t>台/展期</t>
  </si>
  <si>
    <t>25A#464</t>
  </si>
  <si>
    <t>水雾风扇</t>
  </si>
  <si>
    <t>25A#465</t>
  </si>
  <si>
    <t>冷风机</t>
  </si>
  <si>
    <t>25A#466</t>
  </si>
  <si>
    <t>空气净化器</t>
  </si>
  <si>
    <t>25A#467</t>
  </si>
  <si>
    <t>冰箱2开门</t>
  </si>
  <si>
    <t>180L内，租赁价，3天为1展期</t>
  </si>
  <si>
    <t>25A#468</t>
  </si>
  <si>
    <t>冰箱单开门</t>
  </si>
  <si>
    <t>90L内，租赁价，3天为1展期</t>
  </si>
  <si>
    <t>25A#469</t>
  </si>
  <si>
    <t>空调</t>
  </si>
  <si>
    <t>2匹，格力、美的、奥克斯、海尔、小米等同级品牌，租赁价，3天为1展期</t>
  </si>
  <si>
    <t>25A#470</t>
  </si>
  <si>
    <t>3匹，格力、美的、奥克斯、海尔、小米等同级品牌，租赁价，3天为1展期</t>
  </si>
  <si>
    <t>25A#471</t>
  </si>
  <si>
    <t>5匹，格力、美的、奥克斯、海尔、小米等同级品牌，租赁价，3天为1展期</t>
  </si>
  <si>
    <t>25A#472</t>
  </si>
  <si>
    <t>配电箱</t>
  </si>
  <si>
    <t>单相，32A，施耐德等同级品牌，租赁价，3天为1展期</t>
  </si>
  <si>
    <t>25A#473</t>
  </si>
  <si>
    <t>单相，60A，施耐德等同级品牌，租赁价，3天为1展期</t>
  </si>
  <si>
    <t>25A#474</t>
  </si>
  <si>
    <t>二级配电柜</t>
  </si>
  <si>
    <t>200A，租赁价，3天为1展期</t>
  </si>
  <si>
    <t>25A#475</t>
  </si>
  <si>
    <t>400A，租赁价，3天为1展期</t>
  </si>
  <si>
    <t>25A#489</t>
  </si>
  <si>
    <t>其他搭建制作</t>
  </si>
  <si>
    <t>演讲台</t>
  </si>
  <si>
    <t>木结构，不含饰面，高度1.2米内</t>
  </si>
  <si>
    <t>25A#490</t>
  </si>
  <si>
    <t>木结构，含饰面乳胶漆，高度1.2米内</t>
  </si>
  <si>
    <t>25A#491</t>
  </si>
  <si>
    <t>木结构，含饰面喷漆，高度1.2米内</t>
  </si>
  <si>
    <t>25A#492</t>
  </si>
  <si>
    <t>木结构，含饰面烤漆，高度1.2米内</t>
  </si>
  <si>
    <t>25A#493</t>
  </si>
  <si>
    <t>过桥板</t>
  </si>
  <si>
    <t>橡胶过桥板</t>
  </si>
  <si>
    <t>25A#494</t>
  </si>
  <si>
    <t>抽奖箱</t>
  </si>
  <si>
    <t>亚克力材料</t>
  </si>
  <si>
    <t>50*50*50cm，含画面</t>
  </si>
  <si>
    <t>25A#495</t>
  </si>
  <si>
    <t>kt板材料</t>
  </si>
  <si>
    <t>25A#503</t>
  </si>
  <si>
    <t>安装及运输</t>
  </si>
  <si>
    <t>货车</t>
  </si>
  <si>
    <t>市内运输</t>
  </si>
  <si>
    <t>金杯车运输，含司机劳务，含油费及过路费，不计空返</t>
  </si>
  <si>
    <t>车次</t>
  </si>
  <si>
    <t>25A#504</t>
  </si>
  <si>
    <t>4.2m货车，含司机劳务，含油费及过路费，不计空返</t>
  </si>
  <si>
    <t>25A#505</t>
  </si>
  <si>
    <t>6.2m货车，含司机劳务，含油费及过路费，不计空返</t>
  </si>
  <si>
    <t>25A#506</t>
  </si>
  <si>
    <t>6.8m~7.2m货车，含司机劳务，含油费及过路费，不计空返</t>
  </si>
  <si>
    <t>25A#507</t>
  </si>
  <si>
    <t>9.6m货车，含司机劳务，含油费及过路费，不计空返</t>
  </si>
  <si>
    <t>25A#508</t>
  </si>
  <si>
    <t>12.5m货车，含司机劳务，含油费及过路费，不计空返</t>
  </si>
  <si>
    <t>25A#509</t>
  </si>
  <si>
    <t>15m货车，含司机劳务，含油费及过路费，不计空返</t>
  </si>
  <si>
    <t>25A#510</t>
  </si>
  <si>
    <t>17.5m货车，含司机劳务，含油费及过路费，不计空返</t>
  </si>
  <si>
    <t>25A#511</t>
  </si>
  <si>
    <t>城际运输</t>
  </si>
  <si>
    <t>车/公里</t>
  </si>
  <si>
    <t>25A#512</t>
  </si>
  <si>
    <t>25A#513</t>
  </si>
  <si>
    <t>25A#514</t>
  </si>
  <si>
    <t>25A#515</t>
  </si>
  <si>
    <t>25A#516</t>
  </si>
  <si>
    <t>25A#517</t>
  </si>
  <si>
    <t>25B#001</t>
  </si>
  <si>
    <t>AVL设备</t>
  </si>
  <si>
    <t>视频设备</t>
  </si>
  <si>
    <t>LED</t>
  </si>
  <si>
    <t>P1.8/1.9室内显示屏</t>
  </si>
  <si>
    <t>光翔、利亚德、太龙、洲明、艾比森、德彩等同级别品牌
3天为1个展期</t>
  </si>
  <si>
    <t>平米/展期</t>
  </si>
  <si>
    <t>25B#002</t>
  </si>
  <si>
    <t>P2.5/P2.6室内显示屏</t>
  </si>
  <si>
    <t>25B#003</t>
  </si>
  <si>
    <t>P2.9室内显示屏</t>
  </si>
  <si>
    <t>25B#004</t>
  </si>
  <si>
    <t>P3.9透明防水屏/冰屏</t>
  </si>
  <si>
    <t>威特姆、光翔、洲明、德彩等同级别品牌
3天为1个展期</t>
  </si>
  <si>
    <t>25B#005</t>
  </si>
  <si>
    <t>P2.5地屏</t>
  </si>
  <si>
    <t>光翔、利亚德、太龙、洲明、艾比森、雷凌等同级别品牌
3天为1个展期</t>
  </si>
  <si>
    <t>25B#006</t>
  </si>
  <si>
    <t>P2.6地屏</t>
  </si>
  <si>
    <t>25B#007</t>
  </si>
  <si>
    <t>P2.9地屏</t>
  </si>
  <si>
    <t>25B#011</t>
  </si>
  <si>
    <t>P3.9户外防水屏</t>
  </si>
  <si>
    <t>25B#012</t>
  </si>
  <si>
    <t>LED处理器</t>
  </si>
  <si>
    <t>国产LED/LEC处理器</t>
  </si>
  <si>
    <t>3天为1个展期</t>
  </si>
  <si>
    <t>25B#013</t>
  </si>
  <si>
    <t>进口投影</t>
  </si>
  <si>
    <t>激光投影机12000流明以下</t>
  </si>
  <si>
    <t>Barco、Panasonic同等级高端激光投影机 
3天为1个展期</t>
  </si>
  <si>
    <t>25B#014</t>
  </si>
  <si>
    <t>激光投影机18000-22000流明</t>
  </si>
  <si>
    <t>Barco、Panasonic同等级高端激光投影机
3天为1个展期</t>
  </si>
  <si>
    <t>25B#015</t>
  </si>
  <si>
    <t>激光投影机18000-22000流明（4K）</t>
  </si>
  <si>
    <t>Barco、Panasonic同等级高端4K激光投影机
3天为1个展期</t>
  </si>
  <si>
    <t>25B#016</t>
  </si>
  <si>
    <t>激光投影机25000-32500流明</t>
  </si>
  <si>
    <t>25B#017</t>
  </si>
  <si>
    <t>激光投影机25000-32500流明（4K）</t>
  </si>
  <si>
    <t>25B#018</t>
  </si>
  <si>
    <t>激光投影机35000流明</t>
  </si>
  <si>
    <t>25B#019</t>
  </si>
  <si>
    <t>激光投影机35000-40000流明</t>
  </si>
  <si>
    <t>25B#020</t>
  </si>
  <si>
    <t>激光投影机45000-52000流明</t>
  </si>
  <si>
    <t>25B#021</t>
  </si>
  <si>
    <t>国产投影</t>
  </si>
  <si>
    <t>投影机6500流明以内</t>
  </si>
  <si>
    <t>视美乐、海信、鸿合等同等激光投影机
3天为1个展期</t>
  </si>
  <si>
    <t>25B#022</t>
  </si>
  <si>
    <t>投影机10000流明以内</t>
  </si>
  <si>
    <t>25B#023</t>
  </si>
  <si>
    <t>投影机12000流明以内</t>
  </si>
  <si>
    <t>25B#024</t>
  </si>
  <si>
    <t>投影镜头</t>
  </si>
  <si>
    <t>进口超短焦镜头</t>
  </si>
  <si>
    <t>Barco TLD+0.37 Ultra Short Throw Len
3天为1个展期</t>
  </si>
  <si>
    <t>25B#025</t>
  </si>
  <si>
    <t>进口定焦广角镜头</t>
  </si>
  <si>
    <t>Barco、Sony等同级别品牌
3天为1个展期</t>
  </si>
  <si>
    <t>25B#026</t>
  </si>
  <si>
    <t>进口变焦中长焦镜头</t>
  </si>
  <si>
    <t>25B#027</t>
  </si>
  <si>
    <t>进口超长焦镜头</t>
  </si>
  <si>
    <t>25B#028</t>
  </si>
  <si>
    <t>投影幕布</t>
  </si>
  <si>
    <t>300寸正/背折叠投影幕</t>
  </si>
  <si>
    <t>块/展期</t>
  </si>
  <si>
    <t>25B#029</t>
  </si>
  <si>
    <t>250寸正/背折叠投影幕</t>
  </si>
  <si>
    <t>25B#030</t>
  </si>
  <si>
    <t>200寸正/背折叠投影幕</t>
  </si>
  <si>
    <t>25B#031</t>
  </si>
  <si>
    <t>180寸正/背折叠投影幕</t>
  </si>
  <si>
    <t>25B#032</t>
  </si>
  <si>
    <t>150寸正/背折叠投影幕</t>
  </si>
  <si>
    <t>25B#033</t>
  </si>
  <si>
    <t>120寸正/背折叠投影幕</t>
  </si>
  <si>
    <t>25B#034</t>
  </si>
  <si>
    <t>含纱幕吊杆结构，定制尺寸</t>
  </si>
  <si>
    <t>25B#037</t>
  </si>
  <si>
    <t>显示器</t>
  </si>
  <si>
    <t>19-22寸</t>
  </si>
  <si>
    <t>小米、红米、LG、三星、索尼、戴尔等同级别品牌，3天为1个展期</t>
  </si>
  <si>
    <t>25B#038</t>
  </si>
  <si>
    <t>24-27寸</t>
  </si>
  <si>
    <t>25B#039</t>
  </si>
  <si>
    <t>32寸</t>
  </si>
  <si>
    <t>小米、创维、TCL、长虹、夏普、飞利浦、三星、海尔、三洋、先锋等同级别品牌，3天为1个展期</t>
  </si>
  <si>
    <t>25B#040</t>
  </si>
  <si>
    <t>43寸</t>
  </si>
  <si>
    <t>25B#041</t>
  </si>
  <si>
    <t>55寸</t>
  </si>
  <si>
    <t>25B#042</t>
  </si>
  <si>
    <t>65寸</t>
  </si>
  <si>
    <t>25B#043</t>
  </si>
  <si>
    <t>75寸</t>
  </si>
  <si>
    <t>25B#044</t>
  </si>
  <si>
    <t>85寸</t>
  </si>
  <si>
    <t>25B#045</t>
  </si>
  <si>
    <t>98寸/100寸</t>
  </si>
  <si>
    <t>25B#046</t>
  </si>
  <si>
    <t>触摸屏</t>
  </si>
  <si>
    <t>西门子、LG、研华等同级别品牌，3天为1个展期</t>
  </si>
  <si>
    <t>25B#047</t>
  </si>
  <si>
    <t>25B#048</t>
  </si>
  <si>
    <t>25B#049</t>
  </si>
  <si>
    <t>25B#050</t>
  </si>
  <si>
    <t>25B#051</t>
  </si>
  <si>
    <t>98寸</t>
  </si>
  <si>
    <t>25B#052</t>
  </si>
  <si>
    <t>拼接屏</t>
  </si>
  <si>
    <t>46寸</t>
  </si>
  <si>
    <t>含拼接器，拼缝间隙不高于5mm，HKC G4plus，三星，LG等同级别品牌，3天为1个展期</t>
  </si>
  <si>
    <t>25B#053</t>
  </si>
  <si>
    <t>25B#054</t>
  </si>
  <si>
    <t>视频处理器</t>
  </si>
  <si>
    <t>Barco E2</t>
  </si>
  <si>
    <t>25B#055</t>
  </si>
  <si>
    <t>Barco E2 Gen2 BTO</t>
  </si>
  <si>
    <t>25B#056</t>
  </si>
  <si>
    <t>MAGNIMAGA V6服务器</t>
  </si>
  <si>
    <t>25B#057</t>
  </si>
  <si>
    <t>MAGNIMAGA V8服务器</t>
  </si>
  <si>
    <t>兼容大中小活动场景，3天为1个展期</t>
  </si>
  <si>
    <t>25B#058</t>
  </si>
  <si>
    <t>MAGNIMAGA V12服务器</t>
  </si>
  <si>
    <t>兼容中大型活动场景，3天为1个展期</t>
  </si>
  <si>
    <t>25B#059</t>
  </si>
  <si>
    <t>MAGNIMAGA V16服务器</t>
  </si>
  <si>
    <t>25B#060</t>
  </si>
  <si>
    <t>NOVASTAR K16服务器</t>
  </si>
  <si>
    <t>25B#061</t>
  </si>
  <si>
    <t>NOVASTAR D12服务器</t>
  </si>
  <si>
    <t>25B#062</t>
  </si>
  <si>
    <t>NOVASTAR D32服务器</t>
  </si>
  <si>
    <t>25B#063</t>
  </si>
  <si>
    <t>视频切换器</t>
  </si>
  <si>
    <t>MAGNIMAGE MIG-590切换器</t>
  </si>
  <si>
    <t>25B#064</t>
  </si>
  <si>
    <t>MAGNIMAGE MIG-640切换器</t>
  </si>
  <si>
    <t>25B#065</t>
  </si>
  <si>
    <t>MAGNIMAGE MIG-680切换器</t>
  </si>
  <si>
    <t>25B#066</t>
  </si>
  <si>
    <t>NOVASTAR N10 切换器</t>
  </si>
  <si>
    <t>25B#067</t>
  </si>
  <si>
    <t>NOVASTAR C3控制台</t>
  </si>
  <si>
    <t>中大型控台，3天为1个展期</t>
  </si>
  <si>
    <t>25B#068</t>
  </si>
  <si>
    <t>NOVASTAR-C5 pro控制台</t>
  </si>
  <si>
    <t>大型控台，3天为1个展期</t>
  </si>
  <si>
    <t>25B#069</t>
  </si>
  <si>
    <t>MAGNIMAGA H6控制台</t>
  </si>
  <si>
    <t>中小型控台，3天为1个展期</t>
  </si>
  <si>
    <t>25B#070</t>
  </si>
  <si>
    <t>MAGNIMAGA H8控制台</t>
  </si>
  <si>
    <t>25B#071</t>
  </si>
  <si>
    <t>MAGNIMAGA H9控制台</t>
  </si>
  <si>
    <t>25B#072</t>
  </si>
  <si>
    <t>BARCO EC50控制台</t>
  </si>
  <si>
    <t>兼容中小活动场景，3天为1个展期</t>
  </si>
  <si>
    <t>25B#073</t>
  </si>
  <si>
    <t>BARCO EC200控制台</t>
  </si>
  <si>
    <t>中大型视频控制器控台，3天为1个展期</t>
  </si>
  <si>
    <t>25B#074</t>
  </si>
  <si>
    <t>BarcoEC-210控制台</t>
  </si>
  <si>
    <t>25B#075</t>
  </si>
  <si>
    <t>视频播放器</t>
  </si>
  <si>
    <t>D3 4*4控制台</t>
  </si>
  <si>
    <t>Disguise等同级品牌媒体播控服务器，3天为1个展期</t>
  </si>
  <si>
    <t>25B#076</t>
  </si>
  <si>
    <t>D3 4*4Pro控制台</t>
  </si>
  <si>
    <t>Disguise等同级别品牌媒体播控服务器，3天为1个展期</t>
  </si>
  <si>
    <t>25B#077</t>
  </si>
  <si>
    <t>Green Hippo Hippotizer V4</t>
  </si>
  <si>
    <t>含加密狗， 3天为1个展期</t>
  </si>
  <si>
    <t>25B#078</t>
  </si>
  <si>
    <t>T1</t>
  </si>
  <si>
    <t>25B#079</t>
  </si>
  <si>
    <t>T3</t>
  </si>
  <si>
    <t>25B#080</t>
  </si>
  <si>
    <t>WATCHOUT主机</t>
  </si>
  <si>
    <t>含编程、解密单元、显示服务器、拼接同步器，3天为1个展期</t>
  </si>
  <si>
    <t>25B#081</t>
  </si>
  <si>
    <t>WATCHOUT VP通道</t>
  </si>
  <si>
    <t>通道</t>
  </si>
  <si>
    <t>25B#082</t>
  </si>
  <si>
    <t>hirender-S3</t>
  </si>
  <si>
    <t>hirender媒体播控服务器，3天为1个展期</t>
  </si>
  <si>
    <t>25B#083</t>
  </si>
  <si>
    <t>视频分配放大器</t>
  </si>
  <si>
    <t>Extron ADA4
Extron ADA4（DVI/VGA/RGB/HDMI）</t>
  </si>
  <si>
    <t>25B#084</t>
  </si>
  <si>
    <t>电脑</t>
  </si>
  <si>
    <t>Apple Notebook笔记本电脑</t>
  </si>
  <si>
    <t>近两年款机型，3天为1个展期</t>
  </si>
  <si>
    <t>25B#085</t>
  </si>
  <si>
    <t>Apple Notebook一体机电脑</t>
  </si>
  <si>
    <t>25B#086</t>
  </si>
  <si>
    <t>Apple Mac Pro台式电脑</t>
  </si>
  <si>
    <t>25B#087</t>
  </si>
  <si>
    <t>Apple Mac Pro专业级台式工作站</t>
  </si>
  <si>
    <t>25B#088</t>
  </si>
  <si>
    <t>Windows系统笔记本电脑</t>
  </si>
  <si>
    <t>25B#089</t>
  </si>
  <si>
    <t>翻页器</t>
  </si>
  <si>
    <t>D′San PC-433-mini无线长距离翻页器</t>
  </si>
  <si>
    <t>25B#090</t>
  </si>
  <si>
    <t>专业提示翻页器（一托二）</t>
  </si>
  <si>
    <t>25B#091</t>
  </si>
  <si>
    <t>专业提示翻页器（一托四）</t>
  </si>
  <si>
    <t>25B#092</t>
  </si>
  <si>
    <t>专业提示翻页器（一托八）</t>
  </si>
  <si>
    <t>25B#093</t>
  </si>
  <si>
    <t>普通翻页提示器</t>
  </si>
  <si>
    <t>25B#094</t>
  </si>
  <si>
    <t>其它视频辅助设备</t>
  </si>
  <si>
    <t>光纤线</t>
  </si>
  <si>
    <t>（100m/条，100米内部不计费
大于100米按每条计费）</t>
  </si>
  <si>
    <t>条/展期</t>
  </si>
  <si>
    <t>25B#095</t>
  </si>
  <si>
    <t>光纤传输处理器</t>
  </si>
  <si>
    <t>25B#096</t>
  </si>
  <si>
    <t>音频设备</t>
  </si>
  <si>
    <t>高档音箱</t>
  </si>
  <si>
    <t>线阵全频音箱</t>
  </si>
  <si>
    <t>L-acoustics、D&amp;B、Meyersound及同级别品牌
3天为1个展期</t>
  </si>
  <si>
    <t>25B#097</t>
  </si>
  <si>
    <t>线阵低音音箱</t>
  </si>
  <si>
    <t>25B#098</t>
  </si>
  <si>
    <t>线阵返送</t>
  </si>
  <si>
    <t>25B#099</t>
  </si>
  <si>
    <t>全频音箱</t>
  </si>
  <si>
    <t>25B#100</t>
  </si>
  <si>
    <t>全频低音音箱</t>
  </si>
  <si>
    <t>25B#101</t>
  </si>
  <si>
    <t>全频返送</t>
  </si>
  <si>
    <t>25B#102</t>
  </si>
  <si>
    <t>普通音箱</t>
  </si>
  <si>
    <t>线阵音箱</t>
  </si>
  <si>
    <t>EAW、JBL、力素(NEXO)、JVC、Peavey Electronics及同级别品牌
3天为1个展期</t>
  </si>
  <si>
    <t>25B#103</t>
  </si>
  <si>
    <t>25B#104</t>
  </si>
  <si>
    <t>25B#105</t>
  </si>
  <si>
    <t>25B#106</t>
  </si>
  <si>
    <t>25B#107</t>
  </si>
  <si>
    <t>全频反送</t>
  </si>
  <si>
    <t>25B#108</t>
  </si>
  <si>
    <t>小音箱</t>
  </si>
  <si>
    <t>雅马哈、百灵达及同级别品牌
3天为1个展期</t>
  </si>
  <si>
    <t>25B#109</t>
  </si>
  <si>
    <t>有源音柱音箱</t>
  </si>
  <si>
    <t>BOSE、JBL、YAMAHA、力素(NEXO)及同级别品牌，3天为1个展期</t>
  </si>
  <si>
    <t>25B#110</t>
  </si>
  <si>
    <t>AMP功放</t>
  </si>
  <si>
    <t>数字功放</t>
  </si>
  <si>
    <t>D&amp;B，LA，Meyersound、NEXO、ZSOUND，JBL，BOSE，YAMAHA及同级别品牌
3天为1个展期</t>
  </si>
  <si>
    <t>25B#111</t>
  </si>
  <si>
    <t>调音台</t>
  </si>
  <si>
    <t>16路数字调音台</t>
  </si>
  <si>
    <t>YAMAHA及同等品牌，3天为1个展期</t>
  </si>
  <si>
    <t>25B#112</t>
  </si>
  <si>
    <t>32路数字调音台</t>
  </si>
  <si>
    <t>25B#113</t>
  </si>
  <si>
    <t>48路数字调音台</t>
  </si>
  <si>
    <t>25B#119</t>
  </si>
  <si>
    <t>音频处理系统</t>
  </si>
  <si>
    <t>音频处理器</t>
  </si>
  <si>
    <t>NEXO（力素）、L-acoustics、D&amp;B、EAW、Meyersound等同级别品牌
每3天为1个展期</t>
  </si>
  <si>
    <t>25B#120</t>
  </si>
  <si>
    <t>Digico接口箱</t>
  </si>
  <si>
    <t>Digico</t>
  </si>
  <si>
    <t>每3天为1个展期</t>
  </si>
  <si>
    <t>25B#121</t>
  </si>
  <si>
    <t>AVID接口箱</t>
  </si>
  <si>
    <t>STAGE 64</t>
  </si>
  <si>
    <t>25B#122</t>
  </si>
  <si>
    <t>YAMAHA接口箱</t>
  </si>
  <si>
    <t>RIO3224D2</t>
  </si>
  <si>
    <t>25B#123</t>
  </si>
  <si>
    <t>声卡</t>
  </si>
  <si>
    <t>Apollo X16声卡</t>
  </si>
  <si>
    <t>25B#124</t>
  </si>
  <si>
    <t>Apollo X8声卡</t>
  </si>
  <si>
    <t>25B#125</t>
  </si>
  <si>
    <t>监听音箱</t>
  </si>
  <si>
    <t>Genelec 8351-Genelec</t>
  </si>
  <si>
    <t>25B#126</t>
  </si>
  <si>
    <t>Genelec 8330.8340.8350-Genelec</t>
  </si>
  <si>
    <t>25B#127</t>
  </si>
  <si>
    <t>Genelec 8030.8040.8050-Genelec</t>
  </si>
  <si>
    <t>25B#128</t>
  </si>
  <si>
    <t>话筒</t>
  </si>
  <si>
    <t>无线头戴话筒（含接收器）</t>
  </si>
  <si>
    <t>Shure舒尔或Sennheiser森海塞尔，每3天为1个展期</t>
  </si>
  <si>
    <t>只/展期</t>
  </si>
  <si>
    <t>25B#129</t>
  </si>
  <si>
    <t>无线领夹话筒（含接收器）</t>
  </si>
  <si>
    <t>25B#130</t>
  </si>
  <si>
    <t>无线手持话筒（含接收器）</t>
  </si>
  <si>
    <t>25B#131</t>
  </si>
  <si>
    <t>有线鹅颈话筒</t>
  </si>
  <si>
    <t>铁三角，每3天为1个展期</t>
  </si>
  <si>
    <t>25B#132</t>
  </si>
  <si>
    <t>无线鹅颈话筒</t>
  </si>
  <si>
    <t>25B#133</t>
  </si>
  <si>
    <t>有线乐器话筒</t>
  </si>
  <si>
    <t>25B#134</t>
  </si>
  <si>
    <t>小蜜蜂</t>
  </si>
  <si>
    <t>SONY等同级别品牌，每3天为1个展期</t>
  </si>
  <si>
    <t>25B#135</t>
  </si>
  <si>
    <t>话筒分配放大器</t>
  </si>
  <si>
    <t>SHURE舒尔，森海，AMS等同级别品牌
每3天为1个展期</t>
  </si>
  <si>
    <t>25B#136</t>
  </si>
  <si>
    <t>耳返</t>
  </si>
  <si>
    <t>25B#137</t>
  </si>
  <si>
    <t>实时通话</t>
  </si>
  <si>
    <t>无线对讲主机</t>
  </si>
  <si>
    <t>25B#138</t>
  </si>
  <si>
    <t>无线对讲耳机/腰包</t>
  </si>
  <si>
    <t>25B#139</t>
  </si>
  <si>
    <t>无线监听系统</t>
  </si>
  <si>
    <t>SENNHEISER森海塞尔同级别品牌，每3天为1个展期</t>
  </si>
  <si>
    <t>25B#140</t>
  </si>
  <si>
    <t>Walking-Talkie无线对讲机含耳机</t>
  </si>
  <si>
    <t>25B#141</t>
  </si>
  <si>
    <t>无线即席发言系统</t>
  </si>
  <si>
    <t>即席系统主机</t>
  </si>
  <si>
    <t>BOSCH DCN DCS等同级别品牌，每3天为1个展期</t>
  </si>
  <si>
    <t>25B#142</t>
  </si>
  <si>
    <t>即席系统麦克风</t>
  </si>
  <si>
    <t>25B#143</t>
  </si>
  <si>
    <t>同传设备</t>
  </si>
  <si>
    <t>会议同传系统-主机</t>
  </si>
  <si>
    <t>Bosch博世</t>
  </si>
  <si>
    <t>台/天</t>
  </si>
  <si>
    <t>25B#144</t>
  </si>
  <si>
    <t>会议同传系统-辐射器</t>
  </si>
  <si>
    <t>2块为一套，Bosch博世</t>
  </si>
  <si>
    <t>25B#145</t>
  </si>
  <si>
    <t>会议同传系统-翻译器</t>
  </si>
  <si>
    <t>每台2路，Bosch博世</t>
  </si>
  <si>
    <t>25B#146</t>
  </si>
  <si>
    <t>音频扩展器</t>
  </si>
  <si>
    <t>同传音频输出设备，Bosch博世</t>
  </si>
  <si>
    <t>25B#147</t>
  </si>
  <si>
    <t>会议同传系统-耳机</t>
  </si>
  <si>
    <t>25B#148</t>
  </si>
  <si>
    <t>同声传译室(普通级)</t>
  </si>
  <si>
    <t>间/天</t>
  </si>
  <si>
    <t>25B#154</t>
  </si>
  <si>
    <t>灯光设备</t>
  </si>
  <si>
    <t>电脑灯</t>
  </si>
  <si>
    <t>多色LOGO片（含可做多色LOGO灯片）</t>
  </si>
  <si>
    <t>片/展期</t>
  </si>
  <si>
    <t>25B#155</t>
  </si>
  <si>
    <t>单色LOGO片</t>
  </si>
  <si>
    <t>25B#156</t>
  </si>
  <si>
    <t>摇头染色灯300W</t>
  </si>
  <si>
    <t>彩熠、鸿彩、ACEM、EK、升龙、浩洋同级别品牌，每3天为1个展期</t>
  </si>
  <si>
    <t>25B#157</t>
  </si>
  <si>
    <t>摇头染色灯800W</t>
  </si>
  <si>
    <t>25B#158</t>
  </si>
  <si>
    <t>摇头染色灯1500W</t>
  </si>
  <si>
    <t>25B#159</t>
  </si>
  <si>
    <t>摇头染色灯2000W</t>
  </si>
  <si>
    <t>25B#160</t>
  </si>
  <si>
    <t>图案切割灯1200W</t>
  </si>
  <si>
    <t>25B#161</t>
  </si>
  <si>
    <t>图案切割灯1500W</t>
  </si>
  <si>
    <t>25B#162</t>
  </si>
  <si>
    <t>图案切割灯2000W</t>
  </si>
  <si>
    <t>25B#163</t>
  </si>
  <si>
    <t>光束灯（三合一）230W</t>
  </si>
  <si>
    <t>25B#164</t>
  </si>
  <si>
    <t>光束灯（三合一）330W</t>
  </si>
  <si>
    <t>25B#165</t>
  </si>
  <si>
    <t>光束灯（三合一）380W</t>
  </si>
  <si>
    <t>25B#166</t>
  </si>
  <si>
    <t>光束灯（三合一）470W</t>
  </si>
  <si>
    <t>25B#167</t>
  </si>
  <si>
    <t>光束灯（三合一）480W</t>
  </si>
  <si>
    <t>25B#168</t>
  </si>
  <si>
    <t>光束灯（三合一）660W</t>
  </si>
  <si>
    <t>25B#169</t>
  </si>
  <si>
    <t>光束灯（三合一）1500W</t>
  </si>
  <si>
    <t>25B#170</t>
  </si>
  <si>
    <t>LED 蜂眼摇头灯 760W</t>
  </si>
  <si>
    <t>跃洋或同级别品牌，每3天为1个展期</t>
  </si>
  <si>
    <t>25B#171</t>
  </si>
  <si>
    <t>LED PAR摇头灯</t>
  </si>
  <si>
    <t>25B#172</t>
  </si>
  <si>
    <t>追光灯(1200w)</t>
  </si>
  <si>
    <t>25B#173</t>
  </si>
  <si>
    <t>追光灯(2500w)</t>
  </si>
  <si>
    <t>25B#174</t>
  </si>
  <si>
    <t>追光灯(4000w)</t>
  </si>
  <si>
    <t>25B#175</t>
  </si>
  <si>
    <t>常规灯</t>
  </si>
  <si>
    <t>四头灯</t>
  </si>
  <si>
    <t>25B#176</t>
  </si>
  <si>
    <t>八头灯</t>
  </si>
  <si>
    <t>25B#177</t>
  </si>
  <si>
    <t>效果灯</t>
  </si>
  <si>
    <t>ETC Source Four造型灯</t>
  </si>
  <si>
    <t>25B#178</t>
  </si>
  <si>
    <t>LED调焦染色电脑灯3000W</t>
  </si>
  <si>
    <t>25B#179</t>
  </si>
  <si>
    <t>LED调焦摇头染色灯</t>
  </si>
  <si>
    <t>跃洋BO740Z
跃洋或同级别品牌，每3天为1个展期</t>
  </si>
  <si>
    <t>25B#180</t>
  </si>
  <si>
    <t>LED洗墙灯</t>
  </si>
  <si>
    <t>25B#181</t>
  </si>
  <si>
    <t>LED条形灯，大颗粒灯珠</t>
  </si>
  <si>
    <t>ACME TB 1060
彩熠、鸿彩、ACEM、EK、升龙、浩洋同级别品牌，每3天为1个展期</t>
  </si>
  <si>
    <t>25B#182</t>
  </si>
  <si>
    <t>LED条形灯，小颗粒灯珠</t>
  </si>
  <si>
    <t>ACME STRO BE 3 IP
彩熠、鸿彩、ACEM、EK、升龙、浩洋同级别品牌，每3天为1个展期</t>
  </si>
  <si>
    <t>25B#183</t>
  </si>
  <si>
    <t>LED频闪灯</t>
  </si>
  <si>
    <t>ACME CM 560Z
5头，光束，染色，像素控制以及无极旋转功能于一体
彩熠、鸿彩、ACEM、EK、升龙、浩洋同级别品牌，每3天为1个展期</t>
  </si>
  <si>
    <t>25B#184</t>
  </si>
  <si>
    <t>ACME S6
36头，染色、像素效果、星空背景、月花光束等多效果功能于一体，随机频闪和脉冲
彩熠、鸿彩、ACEM、EK、升龙、浩洋同级别品牌，每3天为1个展期</t>
  </si>
  <si>
    <t>25B#185</t>
  </si>
  <si>
    <t>ACME STRO BE 5 IP
集频闪、光束、染色效果于一体的多功能频闪灯
彩熠、鸿彩、ACEM、EK、升龙、浩洋同级别品牌，每3天为1个展期</t>
  </si>
  <si>
    <t>25B#186</t>
  </si>
  <si>
    <t>ACME BL1000
集频闪、光束、染色效果于一体的多功能频闪灯
彩熠、鸿彩、ACEM、EK、升龙、浩洋同级别品牌，每3天为1个展期</t>
  </si>
  <si>
    <t>25B#187</t>
  </si>
  <si>
    <t>摇头光束频闪染色灯</t>
  </si>
  <si>
    <t>EK短吻鳄
彩熠、鸿彩、ACEM、EK、升龙、浩洋同级别品牌，每3天为1个展期</t>
  </si>
  <si>
    <t>25B#188</t>
  </si>
  <si>
    <t>LED光束染色频闪多功能条灯</t>
  </si>
  <si>
    <t>EK响尾蛇
彩熠、鸿彩、ACEM、EK、升龙、浩洋同级别品牌，每3天为1个展期</t>
  </si>
  <si>
    <t>25B#189</t>
  </si>
  <si>
    <t>防水LED全彩频闪条灯</t>
  </si>
  <si>
    <t>EK COLLIDER
彩熠、鸿彩、ACEM、EK、升龙、浩洋同级别品牌，每3天为1个展期</t>
  </si>
  <si>
    <t>25B#190</t>
  </si>
  <si>
    <t>LED条形灯，龙卷风LED灯珠</t>
  </si>
  <si>
    <t>ACME STRO BE TP5 IP
彩熠、鸿彩、ACEM、EK、升龙、浩洋同级别品牌，每3天为1个展期</t>
  </si>
  <si>
    <t>25B#191</t>
  </si>
  <si>
    <t>LED矩阵灯</t>
  </si>
  <si>
    <t>25B#192</t>
  </si>
  <si>
    <t>多功能面光灯（700W）</t>
  </si>
  <si>
    <t>ETC EA PAR700W
彩熠、鸿彩、ACEM、EK、升龙、浩洋同级别品牌，每3天为1个展期</t>
  </si>
  <si>
    <t>25B#193</t>
  </si>
  <si>
    <t>LED六头条形复古灯</t>
  </si>
  <si>
    <t>科励TT600LED
彩熠、鸿彩、ACEM、EK、升龙、浩洋同级别品牌，每3天为1个展期</t>
  </si>
  <si>
    <t>25B#194</t>
  </si>
  <si>
    <t>LED七头复古灯</t>
  </si>
  <si>
    <t>科励TT700RGB
彩熠、鸿彩、ACEM、EK、升龙、浩洋同级别品牌，每3天为1个展期</t>
  </si>
  <si>
    <t>25B#195</t>
  </si>
  <si>
    <t>ACME TORNADO TB 5 IP（龙卷风）
光束端采用5个带XY轴转动灯头, 外圈采用24颗彩光LED, 均可独立控制，光束角度3°-30°，全天候防护等级，具备室外防水功能。
功率935W，可实现多种速度频闪效果2</t>
  </si>
  <si>
    <t>ACME TORNADO TB 5 IP（龙卷风）
彩熠、鸿彩、ACEM、EK、升龙、浩洋同级别品牌，每3天为1个展期</t>
  </si>
  <si>
    <t>25B#196</t>
  </si>
  <si>
    <t>ACME -PIXEL LINE IP STROBE 3 IP 
含二区域控制，区域一采用672颗RGB LED光引擎，彩光32区可单独控制，区域二采用112颗CW LED光引擎，白光16区可单独控制， 全天候防护等级，具备室外防水功能。功率420W，卓越强劲的频闪功能，可营造多彩艳丽的频闪渲染效果。</t>
  </si>
  <si>
    <t>ACME -PIXEL LINE IP STROBE 3 IP 
彩熠、鸿彩、ACEM、EK、升龙、浩洋同级别品牌，每3天为1个展期</t>
  </si>
  <si>
    <t>25B#197</t>
  </si>
  <si>
    <t>激光灯</t>
  </si>
  <si>
    <t>全彩激光灯40W</t>
  </si>
  <si>
    <t>25B#198</t>
  </si>
  <si>
    <t>全彩激光灯30W</t>
  </si>
  <si>
    <t>25B#199</t>
  </si>
  <si>
    <t>全彩激光灯20W</t>
  </si>
  <si>
    <t>25B#200</t>
  </si>
  <si>
    <t>全彩激光灯10W</t>
  </si>
  <si>
    <t>25B#201</t>
  </si>
  <si>
    <t>全彩激光灯7W</t>
  </si>
  <si>
    <t>25B#202</t>
  </si>
  <si>
    <t>全彩激光灯5W</t>
  </si>
  <si>
    <t>25B#203</t>
  </si>
  <si>
    <t>单色激光灯5W</t>
  </si>
  <si>
    <t>25B#204</t>
  </si>
  <si>
    <t>单色激光灯3W</t>
  </si>
  <si>
    <t>25B#205</t>
  </si>
  <si>
    <t>灯光控台</t>
  </si>
  <si>
    <t>数字调光台</t>
  </si>
  <si>
    <t>GRAND MA，每3天为1个展期</t>
  </si>
  <si>
    <t>25B#206</t>
  </si>
  <si>
    <t>GRAND MA II ，每3天为1个展期</t>
  </si>
  <si>
    <t>25B#207</t>
  </si>
  <si>
    <t>MA信号处理器</t>
  </si>
  <si>
    <t>MA NPU网络处理单元，增加控制单元，每3天为1个展期</t>
  </si>
  <si>
    <t>25B#208</t>
  </si>
  <si>
    <t>AVOLITES PEARL 珍珠 2008或同品牌规格，每3天为1个展期</t>
  </si>
  <si>
    <t>25B#209</t>
  </si>
  <si>
    <t>AVOLITES PEARL 珍珠2010或同品牌规格，每3天为1个展期</t>
  </si>
  <si>
    <t>25B#210</t>
  </si>
  <si>
    <t>灯光控制系统</t>
  </si>
  <si>
    <t>信号分配放大器</t>
  </si>
  <si>
    <t>DMX分配器，每3天为1个展期</t>
  </si>
  <si>
    <t>25B#244</t>
  </si>
  <si>
    <t>结构搭建</t>
  </si>
  <si>
    <t>Truss结构</t>
  </si>
  <si>
    <t>雷亚架，2米/根</t>
  </si>
  <si>
    <t>根/场</t>
  </si>
  <si>
    <t>25B#245</t>
  </si>
  <si>
    <t>灯光吊架(300x300毫米)</t>
  </si>
  <si>
    <t>延米/场</t>
  </si>
  <si>
    <t>25B#246</t>
  </si>
  <si>
    <t>灯光吊架(300x400毫米)</t>
  </si>
  <si>
    <t>25B#247</t>
  </si>
  <si>
    <t>灯光吊架(400x400毫米)</t>
  </si>
  <si>
    <t>25B#248</t>
  </si>
  <si>
    <t>灯光吊架(400x600毫米)</t>
  </si>
  <si>
    <t>25B#249</t>
  </si>
  <si>
    <t>灯光吊架(520x760毫米)</t>
  </si>
  <si>
    <t>25B#250</t>
  </si>
  <si>
    <t>灯光吊架(600x1200毫米)</t>
  </si>
  <si>
    <t>25B#251</t>
  </si>
  <si>
    <t>灯光吊架(610x1120毫米)</t>
  </si>
  <si>
    <t>25B#252</t>
  </si>
  <si>
    <t>灯光吊架(678x1018毫米)</t>
  </si>
  <si>
    <t>25B#253</t>
  </si>
  <si>
    <t>灯光吊架(1000x1600毫米)</t>
  </si>
  <si>
    <t>25B#254</t>
  </si>
  <si>
    <t>灯光吊架</t>
  </si>
  <si>
    <t>4m直径圆</t>
  </si>
  <si>
    <t>套/场</t>
  </si>
  <si>
    <t>25B#255</t>
  </si>
  <si>
    <t>6m直径圆</t>
  </si>
  <si>
    <t>25B#256</t>
  </si>
  <si>
    <t>8m直径圆</t>
  </si>
  <si>
    <t>25B#257</t>
  </si>
  <si>
    <t>10m直径圆</t>
  </si>
  <si>
    <t>25B#258</t>
  </si>
  <si>
    <t>12m直径圆</t>
  </si>
  <si>
    <t>25B#259</t>
  </si>
  <si>
    <t>葫芦</t>
  </si>
  <si>
    <t>进口CM电动葫芦</t>
  </si>
  <si>
    <t>2吨</t>
  </si>
  <si>
    <t>25B#260</t>
  </si>
  <si>
    <t>1吨</t>
  </si>
  <si>
    <t>25B#261</t>
  </si>
  <si>
    <t>国产电动葫芦</t>
  </si>
  <si>
    <t>25B#262</t>
  </si>
  <si>
    <t>25B#263</t>
  </si>
  <si>
    <t>电动葫芦控制器</t>
  </si>
  <si>
    <t>25B#264</t>
  </si>
  <si>
    <t>手拉葫芦</t>
  </si>
  <si>
    <t>25B#329</t>
  </si>
  <si>
    <t>拍摄设备</t>
  </si>
  <si>
    <t>摄像机</t>
  </si>
  <si>
    <t>SONY FX3</t>
  </si>
  <si>
    <t>25B#330</t>
  </si>
  <si>
    <t>SONY FX6</t>
  </si>
  <si>
    <t>25B#331</t>
  </si>
  <si>
    <t>SONY FX9</t>
  </si>
  <si>
    <t>25B#332</t>
  </si>
  <si>
    <t>SONY FR7电影机</t>
  </si>
  <si>
    <t>25B#333</t>
  </si>
  <si>
    <t>SONY A7S3电影机</t>
  </si>
  <si>
    <t>25B#334</t>
  </si>
  <si>
    <t>SONY A7M4电影机</t>
  </si>
  <si>
    <t>25B#335</t>
  </si>
  <si>
    <t>ARRI Alexa35电影机</t>
  </si>
  <si>
    <t>25B#336</t>
  </si>
  <si>
    <t>Canon c500电影机</t>
  </si>
  <si>
    <t>25B#337</t>
  </si>
  <si>
    <t>Canon c400摄像机</t>
  </si>
  <si>
    <t>25B#338</t>
  </si>
  <si>
    <t>Canon c80摄像机</t>
  </si>
  <si>
    <t>25B#339</t>
  </si>
  <si>
    <t>Canon R5摄像机</t>
  </si>
  <si>
    <t>25B#340</t>
  </si>
  <si>
    <t>摄像机镜头</t>
  </si>
  <si>
    <t>SonyG大师镜头/Canon同级别镜头</t>
  </si>
  <si>
    <t>25B#341</t>
  </si>
  <si>
    <t>Sony/Canon短焦标准镜头</t>
  </si>
  <si>
    <t>25B#342</t>
  </si>
  <si>
    <t>Sony/Canon长焦镜头</t>
  </si>
  <si>
    <t>25B#343</t>
  </si>
  <si>
    <t>Sony/Canon超长焦距镜头</t>
  </si>
  <si>
    <t>25B#344</t>
  </si>
  <si>
    <t>Canon/Fuji镜头伺服器含伺服手柄</t>
  </si>
  <si>
    <t>25B#345</t>
  </si>
  <si>
    <t>电影级定焦镜头组</t>
  </si>
  <si>
    <t>25B#346</t>
  </si>
  <si>
    <t>电影级变焦镜头</t>
  </si>
  <si>
    <t>25B#347</t>
  </si>
  <si>
    <t>导播讯道设备</t>
  </si>
  <si>
    <t>高清摄像机</t>
  </si>
  <si>
    <t>索尼及松下同级别品牌</t>
  </si>
  <si>
    <t>25B#348</t>
  </si>
  <si>
    <t>4K摄像机</t>
  </si>
  <si>
    <t>索尼及松下同级别品牌（广播级讯道设备，真讯）</t>
  </si>
  <si>
    <t>25B#349</t>
  </si>
  <si>
    <t>长焦镜头，85倍以上</t>
  </si>
  <si>
    <t>25B#350</t>
  </si>
  <si>
    <t>中焦镜头，35-85倍</t>
  </si>
  <si>
    <t>25B#351</t>
  </si>
  <si>
    <t>广角镜头，35倍以下</t>
  </si>
  <si>
    <t>25C#001</t>
  </si>
  <si>
    <t>第三方人员及服务</t>
  </si>
  <si>
    <t>运营人员</t>
  </si>
  <si>
    <t>AVL技术人员</t>
  </si>
  <si>
    <t>现场总控</t>
  </si>
  <si>
    <t>人员劳务费含餐含当地小交通，不含人员差旅，彩排与活动日价格一致</t>
  </si>
  <si>
    <t>人/天</t>
  </si>
  <si>
    <t>25C#002</t>
  </si>
  <si>
    <t>控台人员</t>
  </si>
  <si>
    <t>覆盖灯光、音箱、屏幕的基础控台技术人员，人员劳务费含餐含当地小交通，不含人员差旅，彩排与活动日价格一致</t>
  </si>
  <si>
    <t>25C#003</t>
  </si>
  <si>
    <t>搭建人员</t>
  </si>
  <si>
    <t>搭建人工</t>
  </si>
  <si>
    <t>人员劳务费含餐含当地小交通，不含人员差旅，常规工作时间8小时内/工</t>
  </si>
  <si>
    <t>人/工</t>
  </si>
  <si>
    <t>25C#004</t>
  </si>
  <si>
    <t>高空作业人员</t>
  </si>
  <si>
    <t>持高空作业资格证专业上岗，人员劳务费含餐含当地小交通，不含人员差旅，常规工作时间8小时内/工</t>
  </si>
  <si>
    <t>25C#005</t>
  </si>
  <si>
    <t>美工</t>
  </si>
  <si>
    <t>25C#006</t>
  </si>
  <si>
    <t>电工</t>
  </si>
  <si>
    <t>25C#007</t>
  </si>
  <si>
    <t>场工</t>
  </si>
  <si>
    <t>25C#008</t>
  </si>
  <si>
    <t>服务人员</t>
  </si>
  <si>
    <t>兼职</t>
  </si>
  <si>
    <t>含统一着装，人员劳务费含餐含当地小交通，不含人员差旅，常规工作时间8小时内/场，彩排日以4小时内按0.5场计费</t>
  </si>
  <si>
    <t>人/场</t>
  </si>
  <si>
    <t>25C#009</t>
  </si>
  <si>
    <t>普通礼仪</t>
  </si>
  <si>
    <t>身高不低于165cm，人员劳务费含服装含餐含当地小交通，不含人员差旅，常规工作时间8小时内/场，彩排日以4小时内按0.5场计费</t>
  </si>
  <si>
    <t>25C#010</t>
  </si>
  <si>
    <t>高级礼仪</t>
  </si>
  <si>
    <t>身高不低于170cm，有过2年以上大型活动经验，人员劳务费含服装含餐含当地小交通，不含人员差旅，常规工作时间8小时内/场，彩排日以4小时内按0.5场计费</t>
  </si>
  <si>
    <t>25C#011</t>
  </si>
  <si>
    <t>保洁</t>
  </si>
  <si>
    <t>人员劳务费含餐含当地小交通，不含人员差旅，常规工作时间8小时内/场</t>
  </si>
  <si>
    <t>25C#012</t>
  </si>
  <si>
    <t>安检员</t>
  </si>
  <si>
    <t>含手持金属检测器，人员劳务费含餐含当地小交通，不含人员差旅，常规工作时间8小时内/场</t>
  </si>
  <si>
    <t>25C#013</t>
  </si>
  <si>
    <t>普通保安</t>
  </si>
  <si>
    <t>搭建、展区、外场用安保，人员劳务费，每场不超过8小时</t>
  </si>
  <si>
    <t>25C#014</t>
  </si>
  <si>
    <t>高级保安</t>
  </si>
  <si>
    <t>内场安保（对形象有要求，人员劳务费，每场不超过8小时</t>
  </si>
  <si>
    <t>25C#015</t>
  </si>
  <si>
    <t>特级保安</t>
  </si>
  <si>
    <t>负责重要嘉宾/艺人的贴身保卫，人员劳务费含餐含当地小交通，不含人员差旅，常规工作时间8小时内/场</t>
  </si>
  <si>
    <t>25C#016</t>
  </si>
  <si>
    <t>专业人员</t>
  </si>
  <si>
    <t>云摄影</t>
  </si>
  <si>
    <t>摄影师，基础修图+平台使用，人员劳务费含拍摄设备，含餐含当地小交通，不含人员差旅，彩排与活动日价格一致</t>
  </si>
  <si>
    <t>25C#017</t>
  </si>
  <si>
    <t>Ai修图+平台使用，例如VPHOTO</t>
  </si>
  <si>
    <t>场</t>
  </si>
  <si>
    <t>25C#018</t>
  </si>
  <si>
    <t>普通模特</t>
  </si>
  <si>
    <t>身高170cm以上，具有地方品牌发布会或小型商业活动走秀案例，彩排与活动日价格一致，劳务费含餐含当地小交通，不含人员差旅，4小时/场</t>
  </si>
  <si>
    <t>25C#019</t>
  </si>
  <si>
    <t>资深模特</t>
  </si>
  <si>
    <t>身高175cm以上，具有知名品牌发布会或时装周走秀案例，彩排与活动日价格一致，劳务费含餐含当地小交通，不含人员差旅，4小时/场</t>
  </si>
  <si>
    <t>25C#020</t>
  </si>
  <si>
    <t>模特（外籍）</t>
  </si>
  <si>
    <t>不少于5年工作经验，女模170cm以上，男模180cm以上，彩排与活动日价格一致，含餐含当地交通，不含人员差旅，4小时内/场</t>
  </si>
  <si>
    <t>25C#021</t>
  </si>
  <si>
    <t>主持人（商演级别）</t>
  </si>
  <si>
    <t>彩排与活动日价格一致，含妆发服装含餐含当地小交通，不含人员差旅</t>
  </si>
  <si>
    <t>25C#022</t>
  </si>
  <si>
    <t>主持人（广播电台级别）</t>
  </si>
  <si>
    <t>25C#023</t>
  </si>
  <si>
    <t>主持人（省市电视台级别）</t>
  </si>
  <si>
    <t>25C#024</t>
  </si>
  <si>
    <t>主持人（双语、商演级别）</t>
  </si>
  <si>
    <t>25C#025</t>
  </si>
  <si>
    <t>主持人（双语、广播电台级别）</t>
  </si>
  <si>
    <t>25C#026</t>
  </si>
  <si>
    <t>主持人（双语、省市电视台级别）</t>
  </si>
  <si>
    <t>25C#027</t>
  </si>
  <si>
    <t>速记（持有专业速记证书）</t>
  </si>
  <si>
    <t>工作时间4小时内/场，人员劳务费含餐含当地小交通，不含人员差旅</t>
  </si>
  <si>
    <t>25C#028</t>
  </si>
  <si>
    <t>翻译员（中英同传/交传）</t>
  </si>
  <si>
    <t>不包含同传设备，工作时间4小时内/场，人员劳务费含餐含当地交通，不含人员差旅</t>
  </si>
  <si>
    <t>25C#029</t>
  </si>
  <si>
    <t>翻译员（小语种同传/交传）</t>
  </si>
  <si>
    <t>25C#030</t>
  </si>
  <si>
    <t>签到系统技术人员</t>
  </si>
  <si>
    <t>人员劳务含餐含当地交通，不含人员差旅</t>
  </si>
  <si>
    <t>25C#031</t>
  </si>
  <si>
    <t>健身教练/舞蹈教练</t>
  </si>
  <si>
    <t>彩排日及活动日价格一致，人员劳务含服装含餐含当地交通，不含人员差旅</t>
  </si>
  <si>
    <t>25C#032</t>
  </si>
  <si>
    <t>民俗手艺表演人员</t>
  </si>
  <si>
    <t>（如糖画、糖人、剪纸、写对联、棉花糖、捏面人等类目），人员劳务含材料含互动展示，4小时内/场，含服装含餐含当地交通，不含人员差旅</t>
  </si>
  <si>
    <t>25C#033</t>
  </si>
  <si>
    <t>涂鸦师</t>
  </si>
  <si>
    <t>人员劳务含材料含互动展示，含服装含餐含当地交通，不含人员</t>
  </si>
  <si>
    <t>25C#034</t>
  </si>
  <si>
    <t>茶艺师</t>
  </si>
  <si>
    <t>25C#035</t>
  </si>
  <si>
    <t>插花师</t>
  </si>
  <si>
    <t>不含花材，人员劳务含互动展示，含服装含餐含当地交通，不含人员差旅</t>
  </si>
  <si>
    <t>25C#036</t>
  </si>
  <si>
    <t>专业厨师</t>
  </si>
  <si>
    <t>不含耗材及设备，人员劳务含互动展示，含服装含餐含当地交通，不含人员差旅</t>
  </si>
  <si>
    <t>25C#037</t>
  </si>
  <si>
    <t>按摩师</t>
  </si>
  <si>
    <t>人员劳务含互动展示及体验，含服装含餐含当地交通，不含人员差旅</t>
  </si>
  <si>
    <t>25C#038</t>
  </si>
  <si>
    <t>美甲师</t>
  </si>
  <si>
    <t>人员劳务含耗材含互动展示及体验，含服装含餐含当地交通，不含人员差旅</t>
  </si>
  <si>
    <t>25C#039</t>
  </si>
  <si>
    <t>面点师</t>
  </si>
  <si>
    <t>25C#040</t>
  </si>
  <si>
    <t>秀场服装搭配师</t>
  </si>
  <si>
    <t>3年以上工作经验，人员劳务含餐含当地交通，不含人员差旅</t>
  </si>
  <si>
    <t>25C#041</t>
  </si>
  <si>
    <t>现场医护人员</t>
  </si>
  <si>
    <t>具备执业资格，基础急救设备，8小时内（常规工作时长）含服装含餐含当地交通</t>
  </si>
  <si>
    <t>25C#042</t>
  </si>
  <si>
    <t>外呼客服</t>
  </si>
  <si>
    <t>含餐含当地交通</t>
  </si>
  <si>
    <t>25C#043</t>
  </si>
  <si>
    <t>短信提醒</t>
  </si>
  <si>
    <t>按每条计算，起订量不低于300条</t>
  </si>
  <si>
    <t>条</t>
  </si>
  <si>
    <t>25C#044</t>
  </si>
  <si>
    <t>交互工程师</t>
  </si>
  <si>
    <t>人员劳务费。含餐含当地小交通，不含人员差旅</t>
  </si>
  <si>
    <t>25C#045</t>
  </si>
  <si>
    <t>演职人员</t>
  </si>
  <si>
    <t>演奏/演唱人员</t>
  </si>
  <si>
    <t>彩排与活动日价格一致，含服装含餐含当地小交通，不含人员差旅</t>
  </si>
  <si>
    <t>25C#046</t>
  </si>
  <si>
    <t>演奏/演唱人员（外籍）</t>
  </si>
  <si>
    <t>25C#047</t>
  </si>
  <si>
    <t>DJ</t>
  </si>
  <si>
    <t>25C#048</t>
  </si>
  <si>
    <t>话剧/剧情演绎类演员</t>
  </si>
  <si>
    <t>人员劳务费含服装含餐含当地交通，不含人员差旅</t>
  </si>
  <si>
    <t>25C#049</t>
  </si>
  <si>
    <t>普通舞蹈演员</t>
  </si>
  <si>
    <t>3-5年工作经验，具有小型商演及短期活动演出经验，彩排与活动日价格一致，含服装含餐含当地小交通，不含人员差旅</t>
  </si>
  <si>
    <t>25C#050</t>
  </si>
  <si>
    <t>资深舞蹈演员</t>
  </si>
  <si>
    <t>5年以上工作经验，具有艺术节、大型晚会演出经验，彩排与活动日价格一致，含服装含餐含当地小交通，不含人员差旅</t>
  </si>
  <si>
    <t>25C#051</t>
  </si>
  <si>
    <t>Coser</t>
  </si>
  <si>
    <t>专业CosPlay演出，彩排与活动日价格一致，人员劳务含服装含餐含当地小交通，不含人员差旅</t>
  </si>
  <si>
    <t>25D#001</t>
  </si>
  <si>
    <t>内容制作</t>
  </si>
  <si>
    <t>内容美化</t>
  </si>
  <si>
    <t>纯文本排版</t>
  </si>
  <si>
    <t>纯文本排版，包含PPT、keynote及报告书</t>
  </si>
  <si>
    <t>基于主视觉调性及提供的文字信息进行排版</t>
  </si>
  <si>
    <t>25D#002</t>
  </si>
  <si>
    <t>图文排版</t>
  </si>
  <si>
    <t>图文排版，包含PPT、keynote及报告书</t>
  </si>
  <si>
    <t>基于主视觉调性及提供的图文信息进行排版,包含数据可视化、装饰图素设计及动画效果</t>
  </si>
  <si>
    <t>地接上会服务人员</t>
  </si>
  <si>
    <t>含讲解设备，人员劳务费含餐含当地交通，不含人员差旅</t>
  </si>
  <si>
    <t>25E#002</t>
  </si>
  <si>
    <t>普通中文导游</t>
  </si>
  <si>
    <t>具有中级导游资格证书</t>
  </si>
  <si>
    <t>含讲解设备，人员劳务费含餐含当地交通，不含人员差旅，工作时长8小时内/场</t>
  </si>
  <si>
    <t>25E#003</t>
  </si>
  <si>
    <t>高级中文导游</t>
  </si>
  <si>
    <t>具有高级导游资格证书</t>
  </si>
  <si>
    <t>25E#004</t>
  </si>
  <si>
    <t>普通英文导游</t>
  </si>
  <si>
    <t>25E#005</t>
  </si>
  <si>
    <t>高级英文导游</t>
  </si>
  <si>
    <t>25E#006</t>
  </si>
  <si>
    <t>接待用车-接送机</t>
  </si>
  <si>
    <t>商务车</t>
  </si>
  <si>
    <t>GL8及同等级车型</t>
  </si>
  <si>
    <t>60公里内，含司机劳务及油费（高速费据实结算）</t>
  </si>
  <si>
    <t>辆/趟</t>
  </si>
  <si>
    <t>25E#007</t>
  </si>
  <si>
    <t>超60公里计费，含司机劳务及油费（高速费据实结算）</t>
  </si>
  <si>
    <t>25E#008</t>
  </si>
  <si>
    <t>埃尔法车型</t>
  </si>
  <si>
    <t>25E#009</t>
  </si>
  <si>
    <t>25E#010</t>
  </si>
  <si>
    <t>普通B级轿车</t>
  </si>
  <si>
    <t>帕萨特及同级别普通B级轿车</t>
  </si>
  <si>
    <t>25E#011</t>
  </si>
  <si>
    <t>25E#012</t>
  </si>
  <si>
    <t>豪华C级轿车</t>
  </si>
  <si>
    <t>奥迪A6L及同级别豪华C级轿车</t>
  </si>
  <si>
    <t>25E#013</t>
  </si>
  <si>
    <t>25E#014</t>
  </si>
  <si>
    <t>考斯特</t>
  </si>
  <si>
    <t>25E#015</t>
  </si>
  <si>
    <t>25E#016</t>
  </si>
  <si>
    <t>大巴车（不少于50座）</t>
  </si>
  <si>
    <t>25E#017</t>
  </si>
  <si>
    <t>接待用车-包车</t>
  </si>
  <si>
    <t>1天10小时内或100公里内，含司机劳务及油费（高速费据实结算），超出公里数及时间另计费</t>
  </si>
  <si>
    <t>辆/天</t>
  </si>
  <si>
    <t>25E#019</t>
  </si>
  <si>
    <t>含司机劳务及油费（高速费据实结算），超1天10小时，按小时收费</t>
  </si>
  <si>
    <t>辆/小时</t>
  </si>
  <si>
    <t>25E#020</t>
  </si>
  <si>
    <t>含司机劳务及油费（高速费据实结算），超1天100公里，按公里收费</t>
  </si>
  <si>
    <t>25E#021</t>
  </si>
  <si>
    <t>25E#022</t>
  </si>
  <si>
    <t>25E#023</t>
  </si>
  <si>
    <t>25E#024</t>
  </si>
  <si>
    <t>25E#025</t>
  </si>
  <si>
    <t>25E#026</t>
  </si>
  <si>
    <t>25E#027</t>
  </si>
  <si>
    <t>25E#028</t>
  </si>
  <si>
    <t>25E#029</t>
  </si>
  <si>
    <t>25E#030</t>
  </si>
  <si>
    <t>中型车</t>
  </si>
  <si>
    <t>25E#031</t>
  </si>
  <si>
    <t>25E#032</t>
  </si>
  <si>
    <t>25E#033</t>
  </si>
  <si>
    <t>大型车</t>
  </si>
  <si>
    <t>25E#034</t>
  </si>
  <si>
    <t>25E#035</t>
  </si>
  <si>
    <t>餐费</t>
  </si>
  <si>
    <t>乙方供应商人员Onsite餐费，实报实销，每日餐费不超过100元/人， 已含餐费的第三方人员不得重复此项收费</t>
  </si>
  <si>
    <t>25F#002</t>
  </si>
  <si>
    <t>住宿</t>
  </si>
  <si>
    <t>住宿（一线城市）</t>
  </si>
  <si>
    <t>住宿一线城市（北上广深杭），实报实销，每晚不超过500元/标间/间夜</t>
  </si>
  <si>
    <t>住宿（非一线城市）</t>
  </si>
  <si>
    <t>住宿二线城市（非北上广深杭），实报实销，每晚不超过400元/标间/间夜</t>
  </si>
  <si>
    <t>城际交通</t>
  </si>
  <si>
    <t>机票，实报实销，国内/外机票经济舱往返</t>
  </si>
  <si>
    <t>趟</t>
  </si>
  <si>
    <t>25F#005</t>
  </si>
  <si>
    <t>火车票，实报实销，国内高铁/火车票二等座往返</t>
  </si>
  <si>
    <t>市内交通</t>
  </si>
  <si>
    <t>出租车、快车实报实销，不能为高档车辆</t>
  </si>
  <si>
    <t>25G#001</t>
  </si>
  <si>
    <t>场地相关</t>
  </si>
  <si>
    <t>场地租金</t>
  </si>
  <si>
    <t>场地租金，需提供合作合同/发票等凭证</t>
  </si>
  <si>
    <t>25G#002</t>
  </si>
  <si>
    <t>场地其他</t>
  </si>
  <si>
    <t>水电费、吊点费、施工证、搭建安全资质证明、防水认证、防火认证、监理等费用，需提供发票/支付凭证</t>
  </si>
  <si>
    <t>25H#001</t>
  </si>
  <si>
    <t>报批及安全</t>
  </si>
  <si>
    <t>安全审查</t>
  </si>
  <si>
    <t>消电检查、结构审核、质检报告等费用</t>
  </si>
  <si>
    <t>25H#002</t>
  </si>
  <si>
    <t>政府监管</t>
  </si>
  <si>
    <t>场地活动报批</t>
  </si>
  <si>
    <t>25H#003</t>
  </si>
  <si>
    <t>场地文化报批</t>
  </si>
  <si>
    <t>服务费</t>
  </si>
  <si>
    <t>服务费费率</t>
  </si>
  <si>
    <t>项目服务费费率</t>
  </si>
  <si>
    <t>项目服务费费率（百分比）</t>
  </si>
  <si>
    <t>据实结算服务费费率</t>
  </si>
  <si>
    <t>据实结算服务费费率（百分比）
由乙方自行选择下游资源，需乙方对下游资源进行管理及运营监管，相关下游发票差异及税额抵扣场景如下：
*若购买发票为普通发票，则垫付金额为发票税后总值，税额不可抵扣；
*若购买发票为增值税专用发票，则垫付金额为发票税前净值，税额可抵扣；</t>
  </si>
  <si>
    <t>代垫付服务费费率</t>
  </si>
  <si>
    <t>代垫付服务费费率（百分比）
向甲方指定的第三方进行垫付，无需管理及运营，相关下游发票票差异及税额抵扣场景如下：
*若购买发票为普通发票，则垫付金额为发票税后总值，税额不可抵扣；
*若购买发票为增值税专用发票，则垫付金额为发票税前净值，税额可抵扣；</t>
  </si>
  <si>
    <t>税费</t>
  </si>
  <si>
    <t>税费税率</t>
  </si>
  <si>
    <t>项目增值税税率</t>
  </si>
  <si>
    <t>项目增值税税率（百分比）</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</si>
</sst>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_ \¥* #,##0.00_ ;_ \¥* \-#,##0.00_ ;_ \¥* &quot;-&quot;??_ ;_ @_ "/>
    <numFmt numFmtId="179" formatCode="0.00_ "/>
  </numFmts>
  <fonts count="44">
    <font>
      <sz val="10"/>
      <color theme="1"/>
      <name val="等线"/>
      <charset val="134"/>
      <scheme val="minor"/>
    </font>
    <font>
      <b/>
      <sz val="12"/>
      <color rgb="FFFFFFFF"/>
      <name val="等线"/>
      <charset val="134"/>
      <scheme val="minor"/>
    </font>
    <font>
      <b/>
      <sz val="12"/>
      <color rgb="FF000000"/>
      <name val="等线"/>
      <charset val="134"/>
      <scheme val="minor"/>
    </font>
    <font>
      <sz val="9.75"/>
      <color rgb="FF1F2329"/>
      <name val="等线"/>
      <charset val="134"/>
      <scheme val="minor"/>
    </font>
    <font>
      <sz val="9.75"/>
      <color rgb="FF000000"/>
      <name val="等线"/>
      <charset val="134"/>
      <scheme val="minor"/>
    </font>
    <font>
      <sz val="10"/>
      <color theme="1"/>
      <name val="微软雅黑"/>
      <charset val="134"/>
    </font>
    <font>
      <sz val="10"/>
      <color rgb="FF000000"/>
      <name val="微软雅黑"/>
      <charset val="134"/>
    </font>
    <font>
      <sz val="10"/>
      <color rgb="FFFFFFFF"/>
      <name val="微软雅黑"/>
      <charset val="134"/>
    </font>
    <font>
      <sz val="10"/>
      <name val="微软雅黑"/>
      <charset val="134"/>
    </font>
    <font>
      <sz val="10"/>
      <color rgb="FFFF0000"/>
      <name val="微软雅黑"/>
      <charset val="134"/>
    </font>
    <font>
      <b/>
      <sz val="13.5"/>
      <color rgb="FF000000"/>
      <name val="等线"/>
      <charset val="134"/>
      <scheme val="minor"/>
    </font>
    <font>
      <sz val="9"/>
      <color rgb="FF000000"/>
      <name val="等线"/>
      <charset val="134"/>
      <scheme val="minor"/>
    </font>
    <font>
      <b/>
      <sz val="9"/>
      <color rgb="FF000000"/>
      <name val="等线"/>
      <charset val="134"/>
      <scheme val="minor"/>
    </font>
    <font>
      <u/>
      <sz val="11"/>
      <color rgb="FF800080"/>
      <name val="等线"/>
      <charset val="134"/>
      <scheme val="minor"/>
    </font>
    <font>
      <sz val="10.5"/>
      <color rgb="FF000000"/>
      <name val="等线"/>
      <charset val="134"/>
      <scheme val="minor"/>
    </font>
    <font>
      <b/>
      <sz val="10.5"/>
      <color rgb="FF000000"/>
      <name val="等线"/>
      <charset val="134"/>
      <scheme val="minor"/>
    </font>
    <font>
      <b/>
      <sz val="9"/>
      <color rgb="FFFF0000"/>
      <name val="等线"/>
      <charset val="134"/>
      <scheme val="minor"/>
    </font>
    <font>
      <b/>
      <sz val="24"/>
      <color rgb="FF000000"/>
      <name val="等线"/>
      <charset val="134"/>
      <scheme val="minor"/>
    </font>
    <font>
      <b/>
      <sz val="15.75"/>
      <color rgb="FF000000"/>
      <name val="等线"/>
      <charset val="134"/>
      <scheme val="minor"/>
    </font>
    <font>
      <sz val="15.75"/>
      <color rgb="FF000000"/>
      <name val="等线"/>
      <charset val="134"/>
      <scheme val="minor"/>
    </font>
    <font>
      <sz val="13.5"/>
      <color rgb="FF000000"/>
      <name val="等线"/>
      <charset val="134"/>
      <scheme val="minor"/>
    </font>
    <font>
      <b/>
      <sz val="13.5"/>
      <color rgb="FF1F2329"/>
      <name val="等线"/>
      <charset val="134"/>
      <scheme val="minor"/>
    </font>
    <font>
      <sz val="13.5"/>
      <color rgb="FF1F2329"/>
      <name val="等线"/>
      <charset val="134"/>
      <scheme val="minor"/>
    </font>
    <font>
      <sz val="11"/>
      <color theme="1"/>
      <name val="等线"/>
      <charset val="134"/>
      <scheme val="minor"/>
    </font>
    <font>
      <u/>
      <sz val="11"/>
      <color rgb="FF0000FF"/>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s>
  <fills count="54">
    <fill>
      <patternFill patternType="none"/>
    </fill>
    <fill>
      <patternFill patternType="gray125"/>
    </fill>
    <fill>
      <patternFill patternType="solid">
        <fgColor rgb="FF000000"/>
        <bgColor indexed="64"/>
      </patternFill>
    </fill>
    <fill>
      <patternFill patternType="solid">
        <fgColor rgb="FFFFFF00"/>
        <bgColor indexed="64"/>
      </patternFill>
    </fill>
    <fill>
      <patternFill patternType="solid">
        <fgColor rgb="FFFDE9D9"/>
        <bgColor indexed="64"/>
      </patternFill>
    </fill>
    <fill>
      <patternFill patternType="solid">
        <fgColor rgb="FFFFC000"/>
        <bgColor indexed="64"/>
      </patternFill>
    </fill>
    <fill>
      <patternFill patternType="solid">
        <fgColor rgb="FFB97034"/>
        <bgColor indexed="64"/>
      </patternFill>
    </fill>
    <fill>
      <patternFill patternType="solid">
        <fgColor rgb="FF92D050"/>
        <bgColor indexed="64"/>
      </patternFill>
    </fill>
    <fill>
      <patternFill patternType="solid">
        <fgColor rgb="FF00B0F0"/>
        <bgColor indexed="64"/>
      </patternFill>
    </fill>
    <fill>
      <patternFill patternType="solid">
        <fgColor rgb="FF7F7F7F"/>
        <bgColor indexed="64"/>
      </patternFill>
    </fill>
    <fill>
      <patternFill patternType="solid">
        <fgColor rgb="FFD6E3BC"/>
        <bgColor indexed="64"/>
      </patternFill>
    </fill>
    <fill>
      <patternFill patternType="solid">
        <fgColor rgb="FFD2DAE4"/>
        <bgColor indexed="64"/>
      </patternFill>
    </fill>
    <fill>
      <patternFill patternType="solid">
        <fgColor rgb="FFFF0000"/>
        <bgColor indexed="64"/>
      </patternFill>
    </fill>
    <fill>
      <patternFill patternType="solid">
        <fgColor rgb="FF00B050"/>
        <bgColor indexed="64"/>
      </patternFill>
    </fill>
    <fill>
      <patternFill patternType="solid">
        <fgColor rgb="FF7891B0"/>
        <bgColor indexed="64"/>
      </patternFill>
    </fill>
    <fill>
      <patternFill patternType="solid">
        <fgColor rgb="FFE5B8B7"/>
        <bgColor indexed="64"/>
      </patternFill>
    </fill>
    <fill>
      <patternFill patternType="solid">
        <fgColor rgb="FFDBE5F1"/>
        <bgColor indexed="64"/>
      </patternFill>
    </fill>
    <fill>
      <patternFill patternType="solid">
        <fgColor rgb="FF14C0FF"/>
        <bgColor indexed="64"/>
      </patternFill>
    </fill>
    <fill>
      <patternFill patternType="solid">
        <fgColor rgb="FFFBBFBC"/>
        <bgColor indexed="64"/>
      </patternFill>
    </fill>
    <fill>
      <patternFill patternType="solid">
        <fgColor rgb="FFFAF1D1"/>
        <bgColor indexed="64"/>
      </patternFill>
    </fill>
    <fill>
      <patternFill patternType="solid">
        <fgColor rgb="FFD9F5D6"/>
        <bgColor indexed="64"/>
      </patternFill>
    </fill>
    <fill>
      <patternFill patternType="solid">
        <fgColor rgb="FFD9F3FD"/>
        <bgColor indexed="64"/>
      </patternFill>
    </fill>
    <fill>
      <patternFill patternType="solid">
        <fgColor rgb="FFE1EA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thin">
        <color rgb="FF000000"/>
      </left>
      <right style="thin">
        <color rgb="FF000000"/>
      </right>
      <top style="thin">
        <color rgb="FF000000"/>
      </top>
      <bottom style="thin">
        <color rgb="FF000000"/>
      </bottom>
      <diagonal/>
    </border>
    <border>
      <left style="thin">
        <color rgb="FF1F2329"/>
      </left>
      <right style="thin">
        <color rgb="FF1F2329"/>
      </right>
      <top style="thin">
        <color rgb="FF1F2329"/>
      </top>
      <bottom style="thin">
        <color rgb="FF1F2329"/>
      </bottom>
      <diagonal/>
    </border>
    <border>
      <left style="thin">
        <color rgb="FF1F2329"/>
      </left>
      <right style="thin">
        <color rgb="FFDEE0E3"/>
      </right>
      <top style="thin">
        <color rgb="FF1F2329"/>
      </top>
      <bottom style="thin">
        <color rgb="FF1F2329"/>
      </bottom>
      <diagonal/>
    </border>
    <border>
      <left style="thin">
        <color rgb="FF1F2329"/>
      </left>
      <right style="thin">
        <color rgb="FF1F2329"/>
      </right>
      <top style="thin">
        <color rgb="FF1F2329"/>
      </top>
      <bottom style="thin">
        <color rgb="FFDEE0E3"/>
      </bottom>
      <diagonal/>
    </border>
    <border>
      <left style="thin">
        <color rgb="FFDEE0E3"/>
      </left>
      <right style="thin">
        <color rgb="FF1F2329"/>
      </right>
      <top style="thin">
        <color rgb="FF1F2329"/>
      </top>
      <bottom style="thin">
        <color rgb="FF1F2329"/>
      </bottom>
      <diagonal/>
    </border>
    <border>
      <left style="thin">
        <color rgb="FF000000"/>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DEE0E3"/>
      </right>
      <top style="thin">
        <color rgb="FFDEE0E3"/>
      </top>
      <bottom style="thin">
        <color rgb="FFDEE0E3"/>
      </bottom>
      <diagonal/>
    </border>
    <border>
      <left style="thin">
        <color rgb="FFDEE0E3"/>
      </left>
      <right style="thin">
        <color rgb="FFDEE0E3"/>
      </right>
      <top style="thin">
        <color rgb="FFDEE0E3"/>
      </top>
      <bottom style="thin">
        <color rgb="FFDEE0E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NumberFormat="0" applyFont="0" applyFill="0" applyBorder="0" applyProtection="0"/>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3" borderId="3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8" applyNumberFormat="0" applyFill="0" applyAlignment="0" applyProtection="0">
      <alignment vertical="center"/>
    </xf>
    <xf numFmtId="0" fontId="30" fillId="0" borderId="38" applyNumberFormat="0" applyFill="0" applyAlignment="0" applyProtection="0">
      <alignment vertical="center"/>
    </xf>
    <xf numFmtId="0" fontId="31" fillId="0" borderId="39" applyNumberFormat="0" applyFill="0" applyAlignment="0" applyProtection="0">
      <alignment vertical="center"/>
    </xf>
    <xf numFmtId="0" fontId="31" fillId="0" borderId="0" applyNumberFormat="0" applyFill="0" applyBorder="0" applyAlignment="0" applyProtection="0">
      <alignment vertical="center"/>
    </xf>
    <xf numFmtId="0" fontId="32" fillId="24" borderId="40" applyNumberFormat="0" applyAlignment="0" applyProtection="0">
      <alignment vertical="center"/>
    </xf>
    <xf numFmtId="0" fontId="33" fillId="25" borderId="41" applyNumberFormat="0" applyAlignment="0" applyProtection="0">
      <alignment vertical="center"/>
    </xf>
    <xf numFmtId="0" fontId="34" fillId="25" borderId="40" applyNumberFormat="0" applyAlignment="0" applyProtection="0">
      <alignment vertical="center"/>
    </xf>
    <xf numFmtId="0" fontId="35" fillId="26" borderId="42" applyNumberFormat="0" applyAlignment="0" applyProtection="0">
      <alignment vertical="center"/>
    </xf>
    <xf numFmtId="0" fontId="36" fillId="0" borderId="43" applyNumberFormat="0" applyFill="0" applyAlignment="0" applyProtection="0">
      <alignment vertical="center"/>
    </xf>
    <xf numFmtId="0" fontId="37" fillId="0" borderId="44" applyNumberFormat="0" applyFill="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2" fillId="35" borderId="0" applyNumberFormat="0" applyBorder="0" applyAlignment="0" applyProtection="0">
      <alignment vertical="center"/>
    </xf>
    <xf numFmtId="0" fontId="42" fillId="36" borderId="0" applyNumberFormat="0" applyBorder="0" applyAlignment="0" applyProtection="0">
      <alignment vertical="center"/>
    </xf>
    <xf numFmtId="0" fontId="41" fillId="37" borderId="0" applyNumberFormat="0" applyBorder="0" applyAlignment="0" applyProtection="0">
      <alignment vertical="center"/>
    </xf>
    <xf numFmtId="0" fontId="41" fillId="38" borderId="0" applyNumberFormat="0" applyBorder="0" applyAlignment="0" applyProtection="0">
      <alignment vertical="center"/>
    </xf>
    <xf numFmtId="0" fontId="42" fillId="39" borderId="0" applyNumberFormat="0" applyBorder="0" applyAlignment="0" applyProtection="0">
      <alignment vertical="center"/>
    </xf>
    <xf numFmtId="0" fontId="42" fillId="40" borderId="0" applyNumberFormat="0" applyBorder="0" applyAlignment="0" applyProtection="0">
      <alignment vertical="center"/>
    </xf>
    <xf numFmtId="0" fontId="41" fillId="41" borderId="0" applyNumberFormat="0" applyBorder="0" applyAlignment="0" applyProtection="0">
      <alignment vertical="center"/>
    </xf>
    <xf numFmtId="0" fontId="41" fillId="42" borderId="0" applyNumberFormat="0" applyBorder="0" applyAlignment="0" applyProtection="0">
      <alignment vertical="center"/>
    </xf>
    <xf numFmtId="0" fontId="42" fillId="43" borderId="0" applyNumberFormat="0" applyBorder="0" applyAlignment="0" applyProtection="0">
      <alignment vertical="center"/>
    </xf>
    <xf numFmtId="0" fontId="42" fillId="44" borderId="0" applyNumberFormat="0" applyBorder="0" applyAlignment="0" applyProtection="0">
      <alignment vertical="center"/>
    </xf>
    <xf numFmtId="0" fontId="41" fillId="45" borderId="0" applyNumberFormat="0" applyBorder="0" applyAlignment="0" applyProtection="0">
      <alignment vertical="center"/>
    </xf>
    <xf numFmtId="0" fontId="41" fillId="46" borderId="0" applyNumberFormat="0" applyBorder="0" applyAlignment="0" applyProtection="0">
      <alignment vertical="center"/>
    </xf>
    <xf numFmtId="0" fontId="42" fillId="47" borderId="0" applyNumberFormat="0" applyBorder="0" applyAlignment="0" applyProtection="0">
      <alignment vertical="center"/>
    </xf>
    <xf numFmtId="0" fontId="42" fillId="48" borderId="0" applyNumberFormat="0" applyBorder="0" applyAlignment="0" applyProtection="0">
      <alignment vertical="center"/>
    </xf>
    <xf numFmtId="0" fontId="41" fillId="49" borderId="0" applyNumberFormat="0" applyBorder="0" applyAlignment="0" applyProtection="0">
      <alignment vertical="center"/>
    </xf>
    <xf numFmtId="0" fontId="41" fillId="50" borderId="0" applyNumberFormat="0" applyBorder="0" applyAlignment="0" applyProtection="0">
      <alignment vertical="center"/>
    </xf>
    <xf numFmtId="0" fontId="42" fillId="51" borderId="0" applyNumberFormat="0" applyBorder="0" applyAlignment="0" applyProtection="0">
      <alignment vertical="center"/>
    </xf>
    <xf numFmtId="0" fontId="42" fillId="52" borderId="0" applyNumberFormat="0" applyBorder="0" applyAlignment="0" applyProtection="0">
      <alignment vertical="center"/>
    </xf>
    <xf numFmtId="0" fontId="41" fillId="53" borderId="0" applyNumberFormat="0" applyBorder="0" applyAlignment="0" applyProtection="0">
      <alignment vertical="center"/>
    </xf>
    <xf numFmtId="0" fontId="43" fillId="0" borderId="0">
      <alignment vertical="center"/>
    </xf>
    <xf numFmtId="0" fontId="43" fillId="0" borderId="0">
      <alignment vertical="center"/>
    </xf>
  </cellStyleXfs>
  <cellXfs count="180">
    <xf numFmtId="0" fontId="0" fillId="0" borderId="0" xfId="0" applyAlignment="1">
      <alignment vertical="center"/>
    </xf>
    <xf numFmtId="0" fontId="0" fillId="0" borderId="0" xfId="0" applyFill="1" applyAlignment="1">
      <alignment vertical="center"/>
    </xf>
    <xf numFmtId="0" fontId="1" fillId="2" borderId="1" xfId="0"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left" vertical="center"/>
    </xf>
    <xf numFmtId="176" fontId="4" fillId="0" borderId="1" xfId="0" applyNumberFormat="1" applyFont="1" applyFill="1" applyBorder="1" applyAlignment="1">
      <alignment horizontal="center" vertical="center" wrapText="1"/>
    </xf>
    <xf numFmtId="0" fontId="3" fillId="0" borderId="2"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5" fillId="0" borderId="0" xfId="0" applyFont="1" applyFill="1" applyAlignment="1">
      <alignment vertic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49" fontId="6" fillId="6" borderId="1" xfId="0" applyNumberFormat="1" applyFont="1" applyFill="1" applyBorder="1" applyAlignment="1">
      <alignment horizontal="center" vertical="center" wrapText="1"/>
    </xf>
    <xf numFmtId="49" fontId="6" fillId="7" borderId="1" xfId="0" applyNumberFormat="1" applyFont="1" applyFill="1" applyBorder="1" applyAlignment="1">
      <alignment horizontal="center" vertical="center" wrapText="1"/>
    </xf>
    <xf numFmtId="49" fontId="6" fillId="8" borderId="1" xfId="0" applyNumberFormat="1" applyFont="1" applyFill="1" applyBorder="1" applyAlignment="1">
      <alignment horizontal="center" vertical="center" wrapText="1"/>
    </xf>
    <xf numFmtId="177" fontId="6" fillId="6" borderId="1" xfId="0" applyNumberFormat="1" applyFont="1" applyFill="1" applyBorder="1" applyAlignment="1">
      <alignment horizontal="center" vertical="center"/>
    </xf>
    <xf numFmtId="177" fontId="6" fillId="7" borderId="1" xfId="0" applyNumberFormat="1" applyFont="1" applyFill="1" applyBorder="1" applyAlignment="1">
      <alignment horizontal="center" vertical="center"/>
    </xf>
    <xf numFmtId="177" fontId="6" fillId="8" borderId="1" xfId="0" applyNumberFormat="1" applyFont="1" applyFill="1" applyBorder="1" applyAlignment="1">
      <alignment horizontal="center" vertical="center"/>
    </xf>
    <xf numFmtId="177" fontId="6" fillId="6" borderId="1" xfId="0" applyNumberFormat="1" applyFont="1" applyFill="1" applyBorder="1" applyAlignment="1">
      <alignment horizontal="center" vertical="center" wrapText="1"/>
    </xf>
    <xf numFmtId="177" fontId="6" fillId="7" borderId="1" xfId="0" applyNumberFormat="1" applyFont="1" applyFill="1" applyBorder="1" applyAlignment="1">
      <alignment horizontal="center" vertical="center" wrapText="1"/>
    </xf>
    <xf numFmtId="177" fontId="6" fillId="8" borderId="1" xfId="0" applyNumberFormat="1" applyFont="1" applyFill="1" applyBorder="1" applyAlignment="1">
      <alignment horizontal="center" vertical="center" wrapText="1"/>
    </xf>
    <xf numFmtId="177" fontId="6" fillId="4" borderId="1" xfId="0" applyNumberFormat="1" applyFont="1" applyFill="1" applyBorder="1" applyAlignment="1">
      <alignment horizontal="center" vertical="center" wrapText="1"/>
    </xf>
    <xf numFmtId="178" fontId="6" fillId="4" borderId="1" xfId="0" applyNumberFormat="1" applyFont="1" applyFill="1" applyBorder="1" applyAlignment="1">
      <alignment horizontal="left" vertical="center"/>
    </xf>
    <xf numFmtId="178" fontId="7" fillId="9"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0" applyFont="1" applyFill="1" applyBorder="1" applyAlignment="1">
      <alignment horizontal="left" vertical="center"/>
    </xf>
    <xf numFmtId="179"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177" fontId="6" fillId="0" borderId="7"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8" xfId="0" applyFont="1" applyFill="1" applyBorder="1" applyAlignment="1">
      <alignment horizontal="center" vertical="center"/>
    </xf>
    <xf numFmtId="179" fontId="6" fillId="0" borderId="1" xfId="0" applyNumberFormat="1" applyFont="1" applyFill="1" applyBorder="1" applyAlignment="1">
      <alignment horizontal="left" vertical="center" wrapText="1"/>
    </xf>
    <xf numFmtId="0" fontId="6" fillId="7" borderId="9" xfId="0" applyFont="1" applyFill="1" applyBorder="1" applyAlignment="1">
      <alignment vertical="center"/>
    </xf>
    <xf numFmtId="0" fontId="6" fillId="7" borderId="10" xfId="0" applyFont="1" applyFill="1" applyBorder="1" applyAlignment="1">
      <alignment vertical="center"/>
    </xf>
    <xf numFmtId="0" fontId="6" fillId="7" borderId="10" xfId="0" applyFont="1" applyFill="1" applyBorder="1" applyAlignment="1">
      <alignment vertical="center" wrapText="1"/>
    </xf>
    <xf numFmtId="0" fontId="6" fillId="7" borderId="10" xfId="0" applyFont="1" applyFill="1" applyBorder="1" applyAlignment="1">
      <alignment horizontal="center" vertical="center"/>
    </xf>
    <xf numFmtId="0" fontId="6" fillId="7" borderId="10" xfId="0" applyFont="1" applyFill="1" applyBorder="1" applyAlignment="1">
      <alignment horizontal="left" vertical="center" wrapText="1"/>
    </xf>
    <xf numFmtId="0" fontId="6" fillId="7" borderId="7" xfId="0" applyFont="1" applyFill="1" applyBorder="1" applyAlignment="1">
      <alignment vertical="center"/>
    </xf>
    <xf numFmtId="0" fontId="6" fillId="7" borderId="9" xfId="0" applyFont="1" applyFill="1" applyBorder="1" applyAlignment="1">
      <alignment horizontal="left" vertical="center"/>
    </xf>
    <xf numFmtId="0" fontId="6" fillId="7" borderId="7" xfId="0" applyFont="1" applyFill="1" applyBorder="1" applyAlignment="1">
      <alignment horizontal="center" vertical="center"/>
    </xf>
    <xf numFmtId="0" fontId="6" fillId="10" borderId="9" xfId="0" applyFont="1" applyFill="1" applyBorder="1" applyAlignment="1">
      <alignment vertical="center"/>
    </xf>
    <xf numFmtId="0" fontId="6" fillId="10" borderId="10" xfId="0" applyFont="1" applyFill="1" applyBorder="1" applyAlignment="1">
      <alignment vertical="center"/>
    </xf>
    <xf numFmtId="0" fontId="6" fillId="10" borderId="10" xfId="0" applyFont="1" applyFill="1" applyBorder="1" applyAlignment="1">
      <alignment vertical="center" wrapText="1"/>
    </xf>
    <xf numFmtId="0" fontId="6" fillId="10" borderId="10" xfId="0" applyFont="1" applyFill="1" applyBorder="1" applyAlignment="1">
      <alignment horizontal="center" vertical="center"/>
    </xf>
    <xf numFmtId="0" fontId="6" fillId="10" borderId="10" xfId="0" applyFont="1" applyFill="1" applyBorder="1" applyAlignment="1">
      <alignment horizontal="left" vertical="center" wrapText="1"/>
    </xf>
    <xf numFmtId="0" fontId="6" fillId="10" borderId="7" xfId="0" applyFont="1" applyFill="1" applyBorder="1" applyAlignment="1">
      <alignment vertical="center"/>
    </xf>
    <xf numFmtId="176" fontId="6" fillId="10" borderId="1" xfId="0" applyNumberFormat="1" applyFont="1" applyFill="1" applyBorder="1" applyAlignment="1">
      <alignment horizontal="center" vertical="center"/>
    </xf>
    <xf numFmtId="0" fontId="6" fillId="10" borderId="9" xfId="0" applyFont="1" applyFill="1" applyBorder="1" applyAlignment="1">
      <alignment horizontal="left" vertical="center"/>
    </xf>
    <xf numFmtId="0" fontId="6" fillId="10" borderId="7" xfId="0" applyFont="1" applyFill="1" applyBorder="1" applyAlignment="1">
      <alignment horizontal="center" vertical="center"/>
    </xf>
    <xf numFmtId="0" fontId="5" fillId="0" borderId="11" xfId="0" applyFont="1" applyFill="1" applyBorder="1" applyAlignment="1">
      <alignment horizontal="center" vertical="center"/>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xf>
    <xf numFmtId="179" fontId="6" fillId="0" borderId="1" xfId="0" applyNumberFormat="1" applyFont="1" applyBorder="1" applyAlignment="1">
      <alignment horizontal="center" vertical="center"/>
    </xf>
    <xf numFmtId="179" fontId="6" fillId="0" borderId="1" xfId="0" applyNumberFormat="1" applyFont="1" applyBorder="1" applyAlignment="1">
      <alignment horizontal="left" vertical="center" wrapText="1"/>
    </xf>
    <xf numFmtId="9" fontId="6" fillId="0" borderId="1" xfId="0" applyNumberFormat="1" applyFont="1" applyBorder="1" applyAlignment="1">
      <alignment horizontal="center" vertical="center"/>
    </xf>
    <xf numFmtId="177" fontId="6" fillId="0" borderId="1" xfId="0" applyNumberFormat="1" applyFont="1" applyBorder="1" applyAlignment="1">
      <alignment horizontal="center" vertical="center"/>
    </xf>
    <xf numFmtId="176" fontId="6" fillId="0" borderId="1" xfId="0" applyNumberFormat="1" applyFont="1" applyBorder="1" applyAlignment="1">
      <alignment horizontal="center" vertical="center"/>
    </xf>
    <xf numFmtId="0" fontId="6" fillId="0" borderId="1" xfId="0" applyFont="1" applyBorder="1" applyAlignment="1">
      <alignment horizontal="left" vertical="center"/>
    </xf>
    <xf numFmtId="9" fontId="6" fillId="0" borderId="1" xfId="0" applyNumberFormat="1" applyFont="1" applyFill="1" applyBorder="1" applyAlignment="1">
      <alignment horizontal="center" vertical="center"/>
    </xf>
    <xf numFmtId="0" fontId="6" fillId="8" borderId="9" xfId="0" applyFont="1" applyFill="1" applyBorder="1" applyAlignment="1">
      <alignment vertical="center"/>
    </xf>
    <xf numFmtId="0" fontId="6" fillId="8" borderId="10" xfId="0" applyFont="1" applyFill="1" applyBorder="1" applyAlignment="1">
      <alignment vertical="center"/>
    </xf>
    <xf numFmtId="0" fontId="6" fillId="8" borderId="10" xfId="0" applyFont="1" applyFill="1" applyBorder="1" applyAlignment="1">
      <alignment vertical="center" wrapText="1"/>
    </xf>
    <xf numFmtId="0" fontId="6" fillId="8" borderId="10" xfId="0" applyFont="1" applyFill="1" applyBorder="1" applyAlignment="1">
      <alignment horizontal="center" vertical="center"/>
    </xf>
    <xf numFmtId="0" fontId="6" fillId="8" borderId="10" xfId="0" applyFont="1" applyFill="1" applyBorder="1" applyAlignment="1">
      <alignment horizontal="left" vertical="center" wrapText="1"/>
    </xf>
    <xf numFmtId="0" fontId="6" fillId="8" borderId="7" xfId="0" applyFont="1" applyFill="1" applyBorder="1" applyAlignment="1">
      <alignment vertical="center"/>
    </xf>
    <xf numFmtId="176" fontId="6" fillId="8" borderId="9" xfId="0" applyNumberFormat="1" applyFont="1" applyFill="1" applyBorder="1" applyAlignment="1">
      <alignment horizontal="left" vertical="center"/>
    </xf>
    <xf numFmtId="176" fontId="6" fillId="8" borderId="7" xfId="0" applyNumberFormat="1" applyFont="1" applyFill="1" applyBorder="1" applyAlignment="1">
      <alignment horizontal="center" vertical="center"/>
    </xf>
    <xf numFmtId="0" fontId="6" fillId="11" borderId="9" xfId="0" applyFont="1" applyFill="1" applyBorder="1" applyAlignment="1">
      <alignment vertical="center"/>
    </xf>
    <xf numFmtId="0" fontId="6" fillId="11" borderId="10" xfId="0" applyFont="1" applyFill="1" applyBorder="1" applyAlignment="1">
      <alignment vertical="center"/>
    </xf>
    <xf numFmtId="0" fontId="6" fillId="11" borderId="10" xfId="0" applyFont="1" applyFill="1" applyBorder="1" applyAlignment="1">
      <alignment vertical="center" wrapText="1"/>
    </xf>
    <xf numFmtId="0" fontId="6" fillId="11" borderId="10" xfId="0" applyFont="1" applyFill="1" applyBorder="1" applyAlignment="1">
      <alignment horizontal="center" vertical="center"/>
    </xf>
    <xf numFmtId="0" fontId="6" fillId="11" borderId="10" xfId="0" applyFont="1" applyFill="1" applyBorder="1" applyAlignment="1">
      <alignment horizontal="left" vertical="center" wrapText="1"/>
    </xf>
    <xf numFmtId="0" fontId="6" fillId="11" borderId="7" xfId="0" applyFont="1" applyFill="1" applyBorder="1" applyAlignment="1">
      <alignment vertical="center"/>
    </xf>
    <xf numFmtId="176" fontId="6" fillId="11" borderId="1" xfId="0" applyNumberFormat="1" applyFont="1" applyFill="1" applyBorder="1" applyAlignment="1">
      <alignment horizontal="center" vertical="center"/>
    </xf>
    <xf numFmtId="0" fontId="6" fillId="11" borderId="9" xfId="0" applyFont="1" applyFill="1" applyBorder="1" applyAlignment="1">
      <alignment horizontal="left" vertical="center"/>
    </xf>
    <xf numFmtId="0" fontId="6" fillId="11" borderId="7" xfId="0" applyFont="1" applyFill="1" applyBorder="1" applyAlignment="1">
      <alignment horizontal="center" vertical="center"/>
    </xf>
    <xf numFmtId="0" fontId="6" fillId="0" borderId="9" xfId="0" applyFont="1" applyBorder="1" applyAlignment="1">
      <alignment horizontal="right" vertical="center"/>
    </xf>
    <xf numFmtId="0" fontId="6" fillId="0" borderId="10" xfId="0" applyFont="1" applyBorder="1" applyAlignment="1">
      <alignment horizontal="right" vertical="center"/>
    </xf>
    <xf numFmtId="0" fontId="6" fillId="0" borderId="10" xfId="0" applyFont="1" applyBorder="1" applyAlignment="1">
      <alignment horizontal="right" vertical="center" wrapText="1"/>
    </xf>
    <xf numFmtId="0" fontId="6" fillId="0" borderId="10" xfId="0" applyFont="1" applyBorder="1" applyAlignment="1">
      <alignment horizontal="center" vertical="center"/>
    </xf>
    <xf numFmtId="0" fontId="6" fillId="0" borderId="7" xfId="0" applyFont="1" applyBorder="1" applyAlignment="1">
      <alignment horizontal="left" vertical="center"/>
    </xf>
    <xf numFmtId="176" fontId="6" fillId="3" borderId="1" xfId="0" applyNumberFormat="1" applyFont="1" applyFill="1" applyBorder="1" applyAlignment="1">
      <alignment horizontal="center" vertical="center"/>
    </xf>
    <xf numFmtId="0" fontId="6" fillId="0" borderId="10" xfId="0" applyFont="1" applyBorder="1" applyAlignment="1">
      <alignment horizontal="left" vertical="center"/>
    </xf>
    <xf numFmtId="0" fontId="6" fillId="0" borderId="7" xfId="0" applyFont="1" applyBorder="1" applyAlignment="1">
      <alignment horizontal="right" vertical="center"/>
    </xf>
    <xf numFmtId="9" fontId="9" fillId="0" borderId="1" xfId="0" applyNumberFormat="1" applyFont="1" applyBorder="1" applyAlignment="1">
      <alignment horizontal="center" vertical="center"/>
    </xf>
    <xf numFmtId="10" fontId="9" fillId="0" borderId="12" xfId="0" applyNumberFormat="1" applyFont="1" applyBorder="1" applyAlignment="1">
      <alignment horizontal="center" vertical="center"/>
    </xf>
    <xf numFmtId="10" fontId="9" fillId="0" borderId="13" xfId="0" applyNumberFormat="1" applyFont="1" applyBorder="1" applyAlignment="1">
      <alignment horizontal="center" vertical="center"/>
    </xf>
    <xf numFmtId="10" fontId="9" fillId="0" borderId="13" xfId="0" applyNumberFormat="1" applyFont="1" applyBorder="1" applyAlignment="1">
      <alignment horizontal="left" vertical="center"/>
    </xf>
    <xf numFmtId="10" fontId="9" fillId="0" borderId="14" xfId="0" applyNumberFormat="1" applyFont="1" applyBorder="1" applyAlignment="1">
      <alignment horizontal="center" vertical="center"/>
    </xf>
    <xf numFmtId="10" fontId="9" fillId="0" borderId="15" xfId="0" applyNumberFormat="1" applyFont="1" applyBorder="1" applyAlignment="1">
      <alignment horizontal="center" vertical="center"/>
    </xf>
    <xf numFmtId="10" fontId="9" fillId="0" borderId="0" xfId="0" applyNumberFormat="1" applyFont="1" applyBorder="1" applyAlignment="1">
      <alignment horizontal="center" vertical="center"/>
    </xf>
    <xf numFmtId="10" fontId="9" fillId="0" borderId="0" xfId="0" applyNumberFormat="1" applyFont="1" applyBorder="1" applyAlignment="1">
      <alignment horizontal="left" vertical="center"/>
    </xf>
    <xf numFmtId="10" fontId="9" fillId="0" borderId="16" xfId="0" applyNumberFormat="1" applyFont="1" applyBorder="1" applyAlignment="1">
      <alignment horizontal="center" vertical="center"/>
    </xf>
    <xf numFmtId="10" fontId="9" fillId="0" borderId="17" xfId="0" applyNumberFormat="1" applyFont="1" applyBorder="1" applyAlignment="1">
      <alignment horizontal="center" vertical="center"/>
    </xf>
    <xf numFmtId="10" fontId="9" fillId="0" borderId="18" xfId="0" applyNumberFormat="1" applyFont="1" applyBorder="1" applyAlignment="1">
      <alignment horizontal="center" vertical="center"/>
    </xf>
    <xf numFmtId="10" fontId="9" fillId="0" borderId="18" xfId="0" applyNumberFormat="1" applyFont="1" applyBorder="1" applyAlignment="1">
      <alignment horizontal="left" vertical="center"/>
    </xf>
    <xf numFmtId="10" fontId="9" fillId="0" borderId="19" xfId="0" applyNumberFormat="1" applyFont="1" applyBorder="1" applyAlignment="1">
      <alignment horizontal="center" vertical="center"/>
    </xf>
    <xf numFmtId="0" fontId="10" fillId="8" borderId="20" xfId="0" applyFont="1" applyFill="1" applyBorder="1" applyAlignment="1">
      <alignment horizontal="center" vertical="center" wrapText="1"/>
    </xf>
    <xf numFmtId="0" fontId="10" fillId="8" borderId="21" xfId="0" applyFont="1" applyFill="1" applyBorder="1" applyAlignment="1">
      <alignment horizontal="center" vertical="center" wrapText="1"/>
    </xf>
    <xf numFmtId="0" fontId="10" fillId="8" borderId="22" xfId="0" applyFont="1" applyFill="1" applyBorder="1" applyAlignment="1">
      <alignment horizontal="center" vertical="center" wrapText="1"/>
    </xf>
    <xf numFmtId="0" fontId="11" fillId="0" borderId="23" xfId="0" applyFont="1" applyBorder="1" applyAlignment="1">
      <alignment vertical="center"/>
    </xf>
    <xf numFmtId="0" fontId="11" fillId="0" borderId="1" xfId="0" applyFont="1" applyBorder="1" applyAlignment="1">
      <alignment vertical="center" wrapText="1"/>
    </xf>
    <xf numFmtId="0" fontId="11" fillId="0" borderId="1" xfId="0" applyFont="1" applyBorder="1" applyAlignment="1">
      <alignment vertical="center"/>
    </xf>
    <xf numFmtId="0" fontId="12" fillId="0" borderId="1" xfId="0" applyFont="1" applyBorder="1" applyAlignment="1">
      <alignment horizontal="center" vertical="center" wrapText="1"/>
    </xf>
    <xf numFmtId="0" fontId="12" fillId="0" borderId="24" xfId="0" applyFont="1" applyBorder="1" applyAlignment="1">
      <alignment horizontal="center" vertical="center" wrapText="1"/>
    </xf>
    <xf numFmtId="14" fontId="11" fillId="0" borderId="1" xfId="0" applyNumberFormat="1" applyFont="1" applyBorder="1" applyAlignment="1">
      <alignment vertical="center" wrapText="1"/>
    </xf>
    <xf numFmtId="0" fontId="11" fillId="12" borderId="1" xfId="0" applyFont="1" applyFill="1" applyBorder="1" applyAlignment="1">
      <alignment vertical="center" wrapText="1"/>
    </xf>
    <xf numFmtId="0" fontId="11" fillId="0" borderId="24" xfId="0" applyFont="1" applyBorder="1" applyAlignment="1">
      <alignment vertical="center" wrapText="1"/>
    </xf>
    <xf numFmtId="0" fontId="12" fillId="5" borderId="1" xfId="0" applyFont="1" applyFill="1" applyBorder="1" applyAlignment="1">
      <alignment horizontal="left" vertical="center" wrapText="1"/>
    </xf>
    <xf numFmtId="0" fontId="12" fillId="13" borderId="1" xfId="0" applyFont="1" applyFill="1" applyBorder="1" applyAlignment="1">
      <alignment horizontal="left" vertical="center" wrapText="1"/>
    </xf>
    <xf numFmtId="0" fontId="11" fillId="0" borderId="25" xfId="0" applyFont="1" applyBorder="1" applyAlignment="1">
      <alignment vertical="center"/>
    </xf>
    <xf numFmtId="0" fontId="11" fillId="0" borderId="26" xfId="0" applyFont="1" applyBorder="1" applyAlignment="1">
      <alignment vertical="center" wrapText="1"/>
    </xf>
    <xf numFmtId="0" fontId="11" fillId="0" borderId="26" xfId="0" applyFont="1" applyBorder="1" applyAlignment="1">
      <alignment vertical="center"/>
    </xf>
    <xf numFmtId="0" fontId="13" fillId="0" borderId="26" xfId="6" applyFont="1" applyBorder="1" applyAlignment="1">
      <alignment vertical="center" wrapText="1"/>
    </xf>
    <xf numFmtId="0" fontId="12" fillId="14" borderId="26" xfId="0" applyFont="1" applyFill="1" applyBorder="1" applyAlignment="1">
      <alignment horizontal="left" vertical="center" wrapText="1"/>
    </xf>
    <xf numFmtId="0" fontId="11" fillId="0" borderId="27" xfId="0" applyFont="1" applyBorder="1" applyAlignment="1">
      <alignment vertical="center" wrapText="1"/>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2" fillId="4" borderId="23" xfId="0" applyFont="1" applyFill="1" applyBorder="1" applyAlignment="1">
      <alignment horizontal="center" vertical="center" wrapText="1"/>
    </xf>
    <xf numFmtId="0" fontId="12" fillId="4" borderId="1" xfId="0" applyFont="1" applyFill="1" applyBorder="1" applyAlignment="1">
      <alignment horizontal="center" vertical="center" wrapText="1"/>
    </xf>
    <xf numFmtId="178" fontId="12" fillId="6"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178" fontId="12" fillId="4" borderId="1" xfId="0" applyNumberFormat="1" applyFont="1" applyFill="1" applyBorder="1" applyAlignment="1">
      <alignment horizontal="center" vertical="center" wrapText="1"/>
    </xf>
    <xf numFmtId="178" fontId="12" fillId="4" borderId="24" xfId="0" applyNumberFormat="1" applyFont="1" applyFill="1" applyBorder="1" applyAlignment="1">
      <alignment horizontal="center" vertical="center" wrapText="1"/>
    </xf>
    <xf numFmtId="0" fontId="14" fillId="0" borderId="23" xfId="0" applyFont="1" applyBorder="1" applyAlignment="1">
      <alignment horizontal="center" vertical="center"/>
    </xf>
    <xf numFmtId="0" fontId="11" fillId="0" borderId="1" xfId="0" applyFont="1" applyBorder="1" applyAlignment="1">
      <alignment horizontal="center" vertical="center" wrapText="1"/>
    </xf>
    <xf numFmtId="176" fontId="11" fillId="0" borderId="1" xfId="0" applyNumberFormat="1" applyFont="1" applyBorder="1" applyAlignment="1">
      <alignment vertical="center" wrapText="1"/>
    </xf>
    <xf numFmtId="9" fontId="14" fillId="0" borderId="1" xfId="0" applyNumberFormat="1" applyFont="1" applyBorder="1" applyAlignment="1">
      <alignment horizontal="center" vertical="center"/>
    </xf>
    <xf numFmtId="176" fontId="11" fillId="0" borderId="1" xfId="0" applyNumberFormat="1" applyFont="1" applyBorder="1" applyAlignment="1">
      <alignment horizontal="center" vertical="center" wrapText="1"/>
    </xf>
    <xf numFmtId="0" fontId="0" fillId="0" borderId="0" xfId="0" applyAlignment="1">
      <alignment horizontal="center" vertical="center"/>
    </xf>
    <xf numFmtId="0" fontId="12" fillId="15" borderId="1" xfId="0" applyFont="1" applyFill="1" applyBorder="1" applyAlignment="1">
      <alignment horizontal="center" vertical="center" wrapText="1"/>
    </xf>
    <xf numFmtId="176" fontId="12" fillId="0" borderId="1" xfId="0" applyNumberFormat="1" applyFont="1" applyBorder="1" applyAlignment="1">
      <alignment vertical="center" wrapText="1"/>
    </xf>
    <xf numFmtId="9" fontId="15" fillId="0" borderId="1" xfId="0" applyNumberFormat="1" applyFont="1" applyBorder="1" applyAlignment="1">
      <alignment horizontal="center" vertical="center"/>
    </xf>
    <xf numFmtId="176" fontId="12" fillId="0" borderId="1" xfId="0" applyNumberFormat="1" applyFont="1" applyBorder="1" applyAlignment="1">
      <alignment horizontal="center" vertical="center" wrapText="1"/>
    </xf>
    <xf numFmtId="9" fontId="15" fillId="0" borderId="26" xfId="0" applyNumberFormat="1" applyFont="1" applyBorder="1" applyAlignment="1">
      <alignment horizontal="center" vertical="center"/>
    </xf>
    <xf numFmtId="0" fontId="12" fillId="15" borderId="28" xfId="0" applyFont="1" applyFill="1" applyBorder="1" applyAlignment="1">
      <alignment horizontal="center" vertical="center" wrapText="1"/>
    </xf>
    <xf numFmtId="176" fontId="16" fillId="0" borderId="29" xfId="0" applyNumberFormat="1" applyFont="1" applyBorder="1" applyAlignment="1">
      <alignment vertical="center" wrapText="1"/>
    </xf>
    <xf numFmtId="9" fontId="15" fillId="0" borderId="30" xfId="0" applyNumberFormat="1" applyFont="1" applyBorder="1" applyAlignment="1">
      <alignment horizontal="center" vertical="center"/>
    </xf>
    <xf numFmtId="176" fontId="16" fillId="0" borderId="29" xfId="0" applyNumberFormat="1" applyFont="1" applyBorder="1" applyAlignment="1">
      <alignment horizontal="center" vertical="center" wrapText="1"/>
    </xf>
    <xf numFmtId="0" fontId="14" fillId="0" borderId="31" xfId="0" applyFont="1" applyBorder="1" applyAlignment="1">
      <alignment horizontal="center" vertical="center"/>
    </xf>
    <xf numFmtId="0" fontId="14" fillId="0" borderId="0" xfId="0" applyFont="1" applyBorder="1" applyAlignment="1">
      <alignment horizontal="center" vertical="center"/>
    </xf>
    <xf numFmtId="0" fontId="11" fillId="16" borderId="32" xfId="0" applyFont="1" applyFill="1" applyBorder="1" applyAlignment="1">
      <alignment horizontal="center" vertical="center" wrapText="1"/>
    </xf>
    <xf numFmtId="9" fontId="11" fillId="0" borderId="33" xfId="0" applyNumberFormat="1" applyFont="1" applyBorder="1" applyAlignment="1">
      <alignment vertical="center" wrapText="1"/>
    </xf>
    <xf numFmtId="0" fontId="11" fillId="16" borderId="23" xfId="0" applyFont="1" applyFill="1" applyBorder="1" applyAlignment="1">
      <alignment horizontal="center" vertical="center" wrapText="1"/>
    </xf>
    <xf numFmtId="9" fontId="11" fillId="0" borderId="24" xfId="0" applyNumberFormat="1" applyFont="1" applyBorder="1" applyAlignment="1">
      <alignment vertical="center" wrapText="1"/>
    </xf>
    <xf numFmtId="0" fontId="11" fillId="16" borderId="34" xfId="0" applyFont="1" applyFill="1" applyBorder="1" applyAlignment="1">
      <alignment horizontal="center" vertical="center" wrapText="1"/>
    </xf>
    <xf numFmtId="9" fontId="11" fillId="0" borderId="31" xfId="0" applyNumberFormat="1" applyFont="1" applyBorder="1" applyAlignment="1">
      <alignment vertical="center" wrapText="1"/>
    </xf>
    <xf numFmtId="0" fontId="17" fillId="17" borderId="1" xfId="0" applyFont="1" applyFill="1" applyBorder="1" applyAlignment="1">
      <alignment horizontal="center" vertical="center"/>
    </xf>
    <xf numFmtId="0" fontId="4" fillId="0" borderId="35" xfId="0" applyFont="1" applyBorder="1" applyAlignment="1">
      <alignment vertical="center"/>
    </xf>
    <xf numFmtId="0" fontId="4" fillId="0" borderId="36" xfId="0" applyFont="1" applyBorder="1" applyAlignment="1">
      <alignment vertical="center"/>
    </xf>
    <xf numFmtId="0" fontId="18" fillId="18" borderId="1" xfId="0" applyFont="1" applyFill="1" applyBorder="1" applyAlignment="1">
      <alignment horizontal="left" vertical="center"/>
    </xf>
    <xf numFmtId="0" fontId="19" fillId="0" borderId="35" xfId="0" applyFont="1" applyBorder="1" applyAlignment="1">
      <alignment vertical="center"/>
    </xf>
    <xf numFmtId="0" fontId="19" fillId="0" borderId="36" xfId="0" applyFont="1" applyBorder="1" applyAlignment="1">
      <alignment vertical="center"/>
    </xf>
    <xf numFmtId="0" fontId="20" fillId="0" borderId="1" xfId="0" applyFont="1" applyBorder="1" applyAlignment="1">
      <alignment horizontal="left" vertical="center"/>
    </xf>
    <xf numFmtId="0" fontId="18" fillId="19" borderId="1" xfId="0" applyFont="1" applyFill="1" applyBorder="1" applyAlignment="1">
      <alignment vertical="center"/>
    </xf>
    <xf numFmtId="0" fontId="10" fillId="0" borderId="1"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left" vertical="center" wrapText="1"/>
    </xf>
    <xf numFmtId="0" fontId="18" fillId="20" borderId="1" xfId="0" applyFont="1" applyFill="1" applyBorder="1" applyAlignment="1">
      <alignment vertical="center"/>
    </xf>
    <xf numFmtId="0" fontId="18" fillId="21" borderId="1" xfId="0" applyFont="1" applyFill="1" applyBorder="1" applyAlignment="1">
      <alignment vertical="center"/>
    </xf>
    <xf numFmtId="0" fontId="10" fillId="0" borderId="1" xfId="0" applyFont="1" applyBorder="1" applyAlignment="1">
      <alignment horizontal="left" vertical="center"/>
    </xf>
    <xf numFmtId="0" fontId="18" fillId="22" borderId="1" xfId="0" applyFont="1" applyFill="1" applyBorder="1" applyAlignment="1">
      <alignment vertical="center"/>
    </xf>
    <xf numFmtId="0" fontId="19" fillId="22" borderId="1" xfId="0" applyFont="1" applyFill="1" applyBorder="1" applyAlignment="1">
      <alignment vertical="center"/>
    </xf>
    <xf numFmtId="0" fontId="21"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3 2" xfId="50"/>
  </cellStyles>
  <dxfs count="1">
    <dxf>
      <font>
        <name val="Calibri"/>
        <scheme val="none"/>
        <family val="2"/>
        <sz val="11"/>
        <color rgb="FF000000"/>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suyixuan\Library\Containers\com.tencent.xinWeChat\Data\Documents\xwechat_files\wxid_lrzazx9zz4sb21_1d0a\msg\file\2026-01\Users\wangmumu\Desktop\1216&#35848;&#21028;&#21333;-&#28548;&#28165;V2--&#12304;&#32456;&#29256;&#12305;&#12304;&#24247;&#36745;&#38598;&#22242;&#21271;&#20140;&#22269;&#38469;&#20250;&#35758;&#23637;&#35272;&#26377;&#38480;&#20844;&#21496;&#12305;&#23383;&#33410;&#36339;&#21160;&#38598;&#22242;&#37319;&#36141;_&#20250;&#21153;&#25509;&#24453;&#21697;&#31867;&#26694;&#25307;&#25253;&#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 报作规范操作说明"/>
      <sheetName val="【2】 报价汇总"/>
      <sheetName val="【3】 报价结算清单"/>
      <sheetName val="【4】 框架Ratecard条目汇总"/>
    </sheetNames>
    <sheetDataSet>
      <sheetData sheetId="0" refreshError="1"/>
      <sheetData sheetId="1" refreshError="1"/>
      <sheetData sheetId="2" refreshError="1"/>
      <sheetData sheetId="3" refreshError="1">
        <row r="1">
          <cell r="A1" t="str">
            <v>2025
框架Ratecard序号</v>
          </cell>
          <cell r="B1" t="str">
            <v>条目属性</v>
          </cell>
          <cell r="C1" t="str">
            <v>报价大类</v>
          </cell>
          <cell r="D1" t="str">
            <v>一级类别</v>
          </cell>
          <cell r="E1" t="str">
            <v>二级类别</v>
          </cell>
          <cell r="F1" t="str">
            <v>条目名称</v>
          </cell>
          <cell r="G1" t="str">
            <v>具体说明</v>
          </cell>
          <cell r="H1" t="str">
            <v>计价单位</v>
          </cell>
          <cell r="I1" t="str">
            <v>单价（元/未税）</v>
          </cell>
          <cell r="J1" t="str">
            <v>澄清单价V2（元/未税）(全部完整填写）</v>
          </cell>
          <cell r="K1" t="str">
            <v>采购谈判价格
（OK代表J列报价可保留，直接复制到L列即可；其余指导价如接受填至L列）</v>
          </cell>
          <cell r="L1" t="str">
            <v>最终轮单价
（元/未税，全部完整填写）</v>
          </cell>
        </row>
        <row r="2">
          <cell r="A2" t="str">
            <v>25A#001</v>
          </cell>
          <cell r="B2" t="str">
            <v>框架内</v>
          </cell>
          <cell r="C2" t="str">
            <v>搭建制作</v>
          </cell>
          <cell r="D2" t="str">
            <v>结构类制作</v>
          </cell>
          <cell r="E2" t="str">
            <v>背景板基础结构</v>
          </cell>
          <cell r="F2" t="str">
            <v>木质龙骨</v>
          </cell>
          <cell r="G2" t="str">
            <v>单面封面，多层阻燃板封面，含侧挡封边</v>
          </cell>
          <cell r="H2" t="str">
            <v>平米</v>
          </cell>
          <cell r="I2">
            <v>180</v>
          </cell>
          <cell r="J2">
            <v>170</v>
          </cell>
          <cell r="K2">
            <v>145</v>
          </cell>
          <cell r="L2">
            <v>145</v>
          </cell>
        </row>
        <row r="3">
          <cell r="A3" t="str">
            <v>25A#002</v>
          </cell>
          <cell r="B3" t="str">
            <v>框架内</v>
          </cell>
          <cell r="C3" t="str">
            <v>搭建制作</v>
          </cell>
          <cell r="D3" t="str">
            <v>结构类制作</v>
          </cell>
          <cell r="E3" t="str">
            <v>背景板基础结构</v>
          </cell>
          <cell r="F3" t="str">
            <v>木质龙骨</v>
          </cell>
          <cell r="G3" t="str">
            <v>双面封面，多层阻燃板封面，含侧挡封边</v>
          </cell>
          <cell r="H3" t="str">
            <v>平米</v>
          </cell>
          <cell r="I3">
            <v>340</v>
          </cell>
          <cell r="J3">
            <v>280</v>
          </cell>
          <cell r="K3">
            <v>205</v>
          </cell>
          <cell r="L3">
            <v>205</v>
          </cell>
        </row>
        <row r="4">
          <cell r="A4" t="str">
            <v>25A#003</v>
          </cell>
          <cell r="B4" t="str">
            <v>框架内</v>
          </cell>
          <cell r="C4" t="str">
            <v>搭建制作</v>
          </cell>
          <cell r="D4" t="str">
            <v>结构类制作</v>
          </cell>
          <cell r="E4" t="str">
            <v>背景板基础结构</v>
          </cell>
          <cell r="F4" t="str">
            <v>钢结构龙骨</v>
          </cell>
          <cell r="G4" t="str">
            <v>单面封面，多层阻燃板封面，含侧挡封边</v>
          </cell>
          <cell r="H4" t="str">
            <v>平米</v>
          </cell>
          <cell r="I4">
            <v>300</v>
          </cell>
          <cell r="J4">
            <v>300</v>
          </cell>
          <cell r="K4">
            <v>206</v>
          </cell>
          <cell r="L4">
            <v>206</v>
          </cell>
        </row>
        <row r="5">
          <cell r="A5" t="str">
            <v>25A#004</v>
          </cell>
          <cell r="B5" t="str">
            <v>框架内</v>
          </cell>
          <cell r="C5" t="str">
            <v>搭建制作</v>
          </cell>
          <cell r="D5" t="str">
            <v>结构类制作</v>
          </cell>
          <cell r="E5" t="str">
            <v>背景板基础结构</v>
          </cell>
          <cell r="F5" t="str">
            <v>钢结构龙骨</v>
          </cell>
          <cell r="G5" t="str">
            <v>双面封面，多层阻燃板封面，含侧挡封边</v>
          </cell>
          <cell r="H5" t="str">
            <v>平米</v>
          </cell>
          <cell r="I5">
            <v>480</v>
          </cell>
          <cell r="J5">
            <v>480</v>
          </cell>
          <cell r="K5">
            <v>272</v>
          </cell>
          <cell r="L5">
            <v>272</v>
          </cell>
        </row>
        <row r="6">
          <cell r="A6" t="str">
            <v>25A#005</v>
          </cell>
          <cell r="B6" t="str">
            <v>框架内</v>
          </cell>
          <cell r="C6" t="str">
            <v>搭建制作</v>
          </cell>
          <cell r="D6" t="str">
            <v>结构类制作</v>
          </cell>
          <cell r="E6" t="str">
            <v>异形背景板基础结构</v>
          </cell>
          <cell r="F6" t="str">
            <v>木质龙骨</v>
          </cell>
          <cell r="G6" t="str">
            <v>单面封面，多层阻燃板封面，含侧挡封边</v>
          </cell>
          <cell r="H6" t="str">
            <v>平米</v>
          </cell>
          <cell r="I6">
            <v>400</v>
          </cell>
          <cell r="J6">
            <v>280</v>
          </cell>
          <cell r="K6">
            <v>210</v>
          </cell>
          <cell r="L6">
            <v>210</v>
          </cell>
        </row>
        <row r="7">
          <cell r="A7" t="str">
            <v>25A#006</v>
          </cell>
          <cell r="B7" t="str">
            <v>框架内</v>
          </cell>
          <cell r="C7" t="str">
            <v>搭建制作</v>
          </cell>
          <cell r="D7" t="str">
            <v>结构类制作</v>
          </cell>
          <cell r="E7" t="str">
            <v>异形背景板基础结构</v>
          </cell>
          <cell r="F7" t="str">
            <v>木质龙骨</v>
          </cell>
          <cell r="G7" t="str">
            <v>双面封面，多层阻燃板封面，含侧挡封边</v>
          </cell>
          <cell r="H7" t="str">
            <v>平米</v>
          </cell>
          <cell r="I7">
            <v>500</v>
          </cell>
          <cell r="J7">
            <v>400</v>
          </cell>
          <cell r="K7">
            <v>270</v>
          </cell>
          <cell r="L7">
            <v>270</v>
          </cell>
        </row>
        <row r="8">
          <cell r="A8" t="str">
            <v>25A#007</v>
          </cell>
          <cell r="B8" t="str">
            <v>框架内</v>
          </cell>
          <cell r="C8" t="str">
            <v>搭建制作</v>
          </cell>
          <cell r="D8" t="str">
            <v>结构类制作</v>
          </cell>
          <cell r="E8" t="str">
            <v>异形背景板基础结构</v>
          </cell>
          <cell r="F8" t="str">
            <v>钢结构龙骨</v>
          </cell>
          <cell r="G8" t="str">
            <v>单面封面，多层阻燃板封面，含侧挡封边</v>
          </cell>
          <cell r="H8" t="str">
            <v>平米</v>
          </cell>
          <cell r="I8">
            <v>480</v>
          </cell>
          <cell r="J8">
            <v>480</v>
          </cell>
          <cell r="K8">
            <v>265</v>
          </cell>
          <cell r="L8">
            <v>265</v>
          </cell>
        </row>
        <row r="9">
          <cell r="A9" t="str">
            <v>25A#008</v>
          </cell>
          <cell r="B9" t="str">
            <v>框架内</v>
          </cell>
          <cell r="C9" t="str">
            <v>搭建制作</v>
          </cell>
          <cell r="D9" t="str">
            <v>结构类制作</v>
          </cell>
          <cell r="E9" t="str">
            <v>异形背景板基础结构</v>
          </cell>
          <cell r="F9" t="str">
            <v>钢结构龙骨</v>
          </cell>
          <cell r="G9" t="str">
            <v>双面封面，多层阻燃板封面，含侧挡封边</v>
          </cell>
          <cell r="H9" t="str">
            <v>平米</v>
          </cell>
          <cell r="I9">
            <v>700</v>
          </cell>
          <cell r="J9">
            <v>600</v>
          </cell>
          <cell r="K9">
            <v>355</v>
          </cell>
          <cell r="L9">
            <v>355</v>
          </cell>
        </row>
        <row r="10">
          <cell r="A10" t="str">
            <v>25A#009</v>
          </cell>
          <cell r="B10" t="str">
            <v>框架内</v>
          </cell>
          <cell r="C10" t="str">
            <v>搭建制作</v>
          </cell>
          <cell r="D10" t="str">
            <v>结构类制作</v>
          </cell>
          <cell r="E10" t="str">
            <v>常规背景结构</v>
          </cell>
          <cell r="F10" t="str">
            <v>木质背板</v>
          </cell>
          <cell r="G10" t="str">
            <v>单面木制背景板含写真喷绘，含侧挡封边及支撑</v>
          </cell>
          <cell r="H10" t="str">
            <v>平米</v>
          </cell>
          <cell r="I10">
            <v>300</v>
          </cell>
          <cell r="J10">
            <v>300</v>
          </cell>
          <cell r="K10">
            <v>216</v>
          </cell>
          <cell r="L10">
            <v>216</v>
          </cell>
        </row>
        <row r="11">
          <cell r="A11" t="str">
            <v>25A#010</v>
          </cell>
          <cell r="B11" t="str">
            <v>框架内</v>
          </cell>
          <cell r="C11" t="str">
            <v>搭建制作</v>
          </cell>
          <cell r="D11" t="str">
            <v>结构类制作</v>
          </cell>
          <cell r="E11" t="str">
            <v>常规背景结构</v>
          </cell>
          <cell r="F11" t="str">
            <v>木质背板</v>
          </cell>
          <cell r="G11" t="str">
            <v>双面木制背景板含写真喷绘，含侧挡封边及支撑</v>
          </cell>
          <cell r="H11" t="str">
            <v>平米</v>
          </cell>
          <cell r="I11">
            <v>520</v>
          </cell>
          <cell r="J11">
            <v>520</v>
          </cell>
          <cell r="K11">
            <v>319</v>
          </cell>
          <cell r="L11">
            <v>319</v>
          </cell>
        </row>
        <row r="12">
          <cell r="A12" t="str">
            <v>25A#011</v>
          </cell>
          <cell r="B12" t="str">
            <v>框架内</v>
          </cell>
          <cell r="C12" t="str">
            <v>搭建制作</v>
          </cell>
          <cell r="D12" t="str">
            <v>结构类制作</v>
          </cell>
          <cell r="E12" t="str">
            <v>常规背景结构</v>
          </cell>
          <cell r="F12" t="str">
            <v>异形木质背板</v>
          </cell>
          <cell r="G12" t="str">
            <v>单面木制背景板含写真喷绘，含侧挡封边含损耗及支撑</v>
          </cell>
          <cell r="H12" t="str">
            <v>平米</v>
          </cell>
          <cell r="I12">
            <v>340</v>
          </cell>
          <cell r="J12">
            <v>340</v>
          </cell>
          <cell r="K12">
            <v>263</v>
          </cell>
          <cell r="L12">
            <v>263</v>
          </cell>
        </row>
        <row r="13">
          <cell r="A13" t="str">
            <v>25A#012</v>
          </cell>
          <cell r="B13" t="str">
            <v>框架内</v>
          </cell>
          <cell r="C13" t="str">
            <v>搭建制作</v>
          </cell>
          <cell r="D13" t="str">
            <v>结构类制作</v>
          </cell>
          <cell r="E13" t="str">
            <v>常规背景结构</v>
          </cell>
          <cell r="F13" t="str">
            <v>异形木质背板</v>
          </cell>
          <cell r="G13" t="str">
            <v>双面木制背景板含写真喷绘，含侧挡封边含损耗及支撑</v>
          </cell>
          <cell r="H13" t="str">
            <v>平米</v>
          </cell>
          <cell r="I13">
            <v>650</v>
          </cell>
          <cell r="J13">
            <v>650</v>
          </cell>
          <cell r="K13">
            <v>314</v>
          </cell>
          <cell r="L13">
            <v>314</v>
          </cell>
        </row>
        <row r="14">
          <cell r="A14" t="str">
            <v>25A#013</v>
          </cell>
          <cell r="B14" t="str">
            <v>框架内</v>
          </cell>
          <cell r="C14" t="str">
            <v>搭建制作</v>
          </cell>
          <cell r="D14" t="str">
            <v>结构类制作</v>
          </cell>
          <cell r="E14" t="str">
            <v>常规背景结构</v>
          </cell>
          <cell r="F14" t="str">
            <v>木质背板</v>
          </cell>
          <cell r="G14" t="str">
            <v>单面木制背景板含表面乳胶漆，含侧挡封边及支撑</v>
          </cell>
          <cell r="H14" t="str">
            <v>平米</v>
          </cell>
          <cell r="I14">
            <v>260</v>
          </cell>
          <cell r="J14">
            <v>260</v>
          </cell>
          <cell r="K14">
            <v>225</v>
          </cell>
          <cell r="L14">
            <v>225</v>
          </cell>
        </row>
        <row r="15">
          <cell r="A15" t="str">
            <v>25A#014</v>
          </cell>
          <cell r="B15" t="str">
            <v>框架内</v>
          </cell>
          <cell r="C15" t="str">
            <v>搭建制作</v>
          </cell>
          <cell r="D15" t="str">
            <v>结构类制作</v>
          </cell>
          <cell r="E15" t="str">
            <v>常规背景结构</v>
          </cell>
          <cell r="F15" t="str">
            <v>木质背板</v>
          </cell>
          <cell r="G15" t="str">
            <v>双面木制背景板含表面乳胶漆，含侧挡封边及支撑</v>
          </cell>
          <cell r="H15" t="str">
            <v>平米</v>
          </cell>
          <cell r="I15">
            <v>400</v>
          </cell>
          <cell r="J15">
            <v>400</v>
          </cell>
          <cell r="K15">
            <v>319</v>
          </cell>
          <cell r="L15">
            <v>319</v>
          </cell>
        </row>
        <row r="16">
          <cell r="A16" t="str">
            <v>25A#015</v>
          </cell>
          <cell r="B16" t="str">
            <v>框架内</v>
          </cell>
          <cell r="C16" t="str">
            <v>搭建制作</v>
          </cell>
          <cell r="D16" t="str">
            <v>结构类制作</v>
          </cell>
          <cell r="E16" t="str">
            <v>常规背景结构</v>
          </cell>
          <cell r="F16" t="str">
            <v>异形木质背板</v>
          </cell>
          <cell r="G16" t="str">
            <v>单面木制背景板含表面乳胶漆，含侧挡封边含损耗及支撑</v>
          </cell>
          <cell r="H16" t="str">
            <v>平米</v>
          </cell>
          <cell r="I16">
            <v>380</v>
          </cell>
          <cell r="J16">
            <v>380</v>
          </cell>
          <cell r="K16">
            <v>285</v>
          </cell>
          <cell r="L16">
            <v>285</v>
          </cell>
        </row>
        <row r="17">
          <cell r="A17" t="str">
            <v>25A#016</v>
          </cell>
          <cell r="B17" t="str">
            <v>框架内</v>
          </cell>
          <cell r="C17" t="str">
            <v>搭建制作</v>
          </cell>
          <cell r="D17" t="str">
            <v>结构类制作</v>
          </cell>
          <cell r="E17" t="str">
            <v>常规背景结构</v>
          </cell>
          <cell r="F17" t="str">
            <v>异形木质背板</v>
          </cell>
          <cell r="G17" t="str">
            <v>双面木制背景板含表面乳胶漆，含侧挡封边含损耗及支撑</v>
          </cell>
          <cell r="H17" t="str">
            <v>平米</v>
          </cell>
          <cell r="I17">
            <v>580</v>
          </cell>
          <cell r="J17">
            <v>580</v>
          </cell>
          <cell r="K17">
            <v>314</v>
          </cell>
          <cell r="L17">
            <v>314</v>
          </cell>
        </row>
        <row r="18">
          <cell r="A18" t="str">
            <v>25A#017</v>
          </cell>
          <cell r="B18" t="str">
            <v>框架内</v>
          </cell>
          <cell r="C18" t="str">
            <v>搭建制作</v>
          </cell>
          <cell r="D18" t="str">
            <v>结构类制作</v>
          </cell>
          <cell r="E18" t="str">
            <v>常规背景结构</v>
          </cell>
          <cell r="F18" t="str">
            <v>木质背板</v>
          </cell>
          <cell r="G18" t="str">
            <v>单面木制背景板含表面喷漆，含侧挡封边及支撑</v>
          </cell>
          <cell r="H18" t="str">
            <v>平米</v>
          </cell>
          <cell r="I18">
            <v>380</v>
          </cell>
          <cell r="J18">
            <v>380</v>
          </cell>
          <cell r="K18">
            <v>289</v>
          </cell>
          <cell r="L18">
            <v>289</v>
          </cell>
        </row>
        <row r="19">
          <cell r="A19" t="str">
            <v>25A#018</v>
          </cell>
          <cell r="B19" t="str">
            <v>框架内</v>
          </cell>
          <cell r="C19" t="str">
            <v>搭建制作</v>
          </cell>
          <cell r="D19" t="str">
            <v>结构类制作</v>
          </cell>
          <cell r="E19" t="str">
            <v>常规背景结构</v>
          </cell>
          <cell r="F19" t="str">
            <v>木质背板</v>
          </cell>
          <cell r="G19" t="str">
            <v>双面木制背景板含表面喷漆，含侧挡封边及支撑</v>
          </cell>
          <cell r="H19" t="str">
            <v>平米</v>
          </cell>
          <cell r="I19">
            <v>580</v>
          </cell>
          <cell r="J19">
            <v>580</v>
          </cell>
          <cell r="K19">
            <v>380</v>
          </cell>
          <cell r="L19">
            <v>380</v>
          </cell>
        </row>
        <row r="20">
          <cell r="A20" t="str">
            <v>25A#019</v>
          </cell>
          <cell r="B20" t="str">
            <v>框架内</v>
          </cell>
          <cell r="C20" t="str">
            <v>搭建制作</v>
          </cell>
          <cell r="D20" t="str">
            <v>结构类制作</v>
          </cell>
          <cell r="E20" t="str">
            <v>常规背景结构</v>
          </cell>
          <cell r="F20" t="str">
            <v>异形木质背板</v>
          </cell>
          <cell r="G20" t="str">
            <v>单面木制背景板含表面喷漆，含侧挡封边含损耗及支撑</v>
          </cell>
          <cell r="H20" t="str">
            <v>平米</v>
          </cell>
          <cell r="I20">
            <v>530</v>
          </cell>
          <cell r="J20">
            <v>530</v>
          </cell>
          <cell r="K20">
            <v>360</v>
          </cell>
          <cell r="L20">
            <v>360</v>
          </cell>
        </row>
        <row r="21">
          <cell r="A21" t="str">
            <v>25A#020</v>
          </cell>
          <cell r="B21" t="str">
            <v>框架内</v>
          </cell>
          <cell r="C21" t="str">
            <v>搭建制作</v>
          </cell>
          <cell r="D21" t="str">
            <v>结构类制作</v>
          </cell>
          <cell r="E21" t="str">
            <v>常规背景结构</v>
          </cell>
          <cell r="F21" t="str">
            <v>异形木质背板</v>
          </cell>
          <cell r="G21" t="str">
            <v>双面木制背景板含表面喷漆，含侧挡封边含损耗及支撑</v>
          </cell>
          <cell r="H21" t="str">
            <v>平米</v>
          </cell>
          <cell r="I21">
            <v>720</v>
          </cell>
          <cell r="J21">
            <v>720</v>
          </cell>
          <cell r="K21">
            <v>440</v>
          </cell>
          <cell r="L21">
            <v>440</v>
          </cell>
        </row>
        <row r="22">
          <cell r="A22" t="str">
            <v>25A#021</v>
          </cell>
          <cell r="B22" t="str">
            <v>框架内</v>
          </cell>
          <cell r="C22" t="str">
            <v>搭建制作</v>
          </cell>
          <cell r="D22" t="str">
            <v>结构类制作</v>
          </cell>
          <cell r="E22" t="str">
            <v>常规背景结构</v>
          </cell>
          <cell r="F22" t="str">
            <v>木质背板</v>
          </cell>
          <cell r="G22" t="str">
            <v>单面木制背景板含表面烤漆，含侧挡封边及支撑</v>
          </cell>
          <cell r="H22" t="str">
            <v>平米</v>
          </cell>
          <cell r="I22">
            <v>460</v>
          </cell>
          <cell r="J22">
            <v>460</v>
          </cell>
          <cell r="K22">
            <v>365</v>
          </cell>
          <cell r="L22">
            <v>365</v>
          </cell>
        </row>
        <row r="23">
          <cell r="A23" t="str">
            <v>25A#022</v>
          </cell>
          <cell r="B23" t="str">
            <v>框架内</v>
          </cell>
          <cell r="C23" t="str">
            <v>搭建制作</v>
          </cell>
          <cell r="D23" t="str">
            <v>结构类制作</v>
          </cell>
          <cell r="E23" t="str">
            <v>常规背景结构</v>
          </cell>
          <cell r="F23" t="str">
            <v>木质背板</v>
          </cell>
          <cell r="G23" t="str">
            <v>双面木制背景板含表面烤漆，含侧挡封边及支撑</v>
          </cell>
          <cell r="H23" t="str">
            <v>平米</v>
          </cell>
          <cell r="I23">
            <v>600</v>
          </cell>
          <cell r="J23">
            <v>600</v>
          </cell>
          <cell r="K23">
            <v>542</v>
          </cell>
          <cell r="L23">
            <v>542</v>
          </cell>
        </row>
        <row r="24">
          <cell r="A24" t="str">
            <v>25A#023</v>
          </cell>
          <cell r="B24" t="str">
            <v>框架内</v>
          </cell>
          <cell r="C24" t="str">
            <v>搭建制作</v>
          </cell>
          <cell r="D24" t="str">
            <v>结构类制作</v>
          </cell>
          <cell r="E24" t="str">
            <v>常规背景结构</v>
          </cell>
          <cell r="F24" t="str">
            <v>异形木质背板</v>
          </cell>
          <cell r="G24" t="str">
            <v>单面木制背景板含表面烤漆，含侧挡封边含损耗及支撑</v>
          </cell>
          <cell r="H24" t="str">
            <v>平米</v>
          </cell>
          <cell r="I24">
            <v>580</v>
          </cell>
          <cell r="J24">
            <v>580</v>
          </cell>
          <cell r="K24">
            <v>465</v>
          </cell>
          <cell r="L24">
            <v>465</v>
          </cell>
        </row>
        <row r="25">
          <cell r="A25" t="str">
            <v>25A#024</v>
          </cell>
          <cell r="B25" t="str">
            <v>框架内</v>
          </cell>
          <cell r="C25" t="str">
            <v>搭建制作</v>
          </cell>
          <cell r="D25" t="str">
            <v>结构类制作</v>
          </cell>
          <cell r="E25" t="str">
            <v>常规背景结构</v>
          </cell>
          <cell r="F25" t="str">
            <v>异形木质背板</v>
          </cell>
          <cell r="G25" t="str">
            <v>双面木制背景板含表面烤漆，含侧挡封边含损耗及支撑</v>
          </cell>
          <cell r="H25" t="str">
            <v>平米</v>
          </cell>
          <cell r="I25">
            <v>800</v>
          </cell>
          <cell r="J25">
            <v>800</v>
          </cell>
          <cell r="K25">
            <v>555</v>
          </cell>
          <cell r="L25">
            <v>555</v>
          </cell>
        </row>
        <row r="26">
          <cell r="A26" t="str">
            <v>25A#025</v>
          </cell>
          <cell r="B26" t="str">
            <v>框架内</v>
          </cell>
          <cell r="C26" t="str">
            <v>搭建制作</v>
          </cell>
          <cell r="D26" t="str">
            <v>结构类制作</v>
          </cell>
          <cell r="E26" t="str">
            <v>背景板</v>
          </cell>
          <cell r="F26" t="str">
            <v>宝丽布+桁架</v>
          </cell>
          <cell r="G26" t="str">
            <v>黑底材质+无味（环保）油墨</v>
          </cell>
          <cell r="H26" t="str">
            <v>平米</v>
          </cell>
          <cell r="I26">
            <v>100</v>
          </cell>
          <cell r="J26">
            <v>100</v>
          </cell>
          <cell r="K26">
            <v>80</v>
          </cell>
          <cell r="L26">
            <v>80</v>
          </cell>
        </row>
        <row r="27">
          <cell r="A27" t="str">
            <v>25A#026</v>
          </cell>
          <cell r="B27" t="str">
            <v>框架内</v>
          </cell>
          <cell r="C27" t="str">
            <v>搭建制作</v>
          </cell>
          <cell r="D27" t="str">
            <v>结构类制作</v>
          </cell>
          <cell r="E27" t="str">
            <v>背景板</v>
          </cell>
          <cell r="F27" t="str">
            <v>UV宝丽布+桁架</v>
          </cell>
          <cell r="G27" t="str">
            <v>黑底材质+无味（环保）油墨</v>
          </cell>
          <cell r="H27" t="str">
            <v>平米</v>
          </cell>
          <cell r="I27">
            <v>150</v>
          </cell>
          <cell r="J27">
            <v>150</v>
          </cell>
          <cell r="K27">
            <v>95</v>
          </cell>
          <cell r="L27">
            <v>95</v>
          </cell>
        </row>
        <row r="28">
          <cell r="A28" t="str">
            <v>25A#027</v>
          </cell>
          <cell r="B28" t="str">
            <v>框架内</v>
          </cell>
          <cell r="C28" t="str">
            <v>搭建制作</v>
          </cell>
          <cell r="D28" t="str">
            <v>结构类制作</v>
          </cell>
          <cell r="E28" t="str">
            <v>背景板</v>
          </cell>
          <cell r="F28" t="str">
            <v>刀刮布+桁架</v>
          </cell>
          <cell r="G28" t="str">
            <v>黑底材质+无味（环保）油墨</v>
          </cell>
          <cell r="H28" t="str">
            <v>平米</v>
          </cell>
          <cell r="I28">
            <v>180</v>
          </cell>
          <cell r="J28">
            <v>180</v>
          </cell>
          <cell r="K28">
            <v>105</v>
          </cell>
          <cell r="L28">
            <v>105</v>
          </cell>
        </row>
        <row r="29">
          <cell r="A29" t="str">
            <v>25A#028</v>
          </cell>
          <cell r="B29" t="str">
            <v>框架内</v>
          </cell>
          <cell r="C29" t="str">
            <v>搭建制作</v>
          </cell>
          <cell r="D29" t="str">
            <v>结构类制作</v>
          </cell>
          <cell r="E29" t="str">
            <v>背景板</v>
          </cell>
          <cell r="F29" t="str">
            <v>UV刀刮布+桁架</v>
          </cell>
          <cell r="G29" t="str">
            <v>黑底材质+无味（环保）油墨</v>
          </cell>
          <cell r="H29" t="str">
            <v>平米</v>
          </cell>
          <cell r="I29">
            <v>200</v>
          </cell>
          <cell r="J29">
            <v>200</v>
          </cell>
          <cell r="K29">
            <v>125</v>
          </cell>
          <cell r="L29">
            <v>125</v>
          </cell>
        </row>
        <row r="30">
          <cell r="A30" t="str">
            <v>25A#029</v>
          </cell>
          <cell r="B30" t="str">
            <v>框架内</v>
          </cell>
          <cell r="C30" t="str">
            <v>搭建制作</v>
          </cell>
          <cell r="D30" t="str">
            <v>结构类制作</v>
          </cell>
          <cell r="E30" t="str">
            <v>地台</v>
          </cell>
          <cell r="F30" t="str">
            <v>钢结构地台支撑</v>
          </cell>
          <cell r="G30" t="str">
            <v>高10cm</v>
          </cell>
          <cell r="H30" t="str">
            <v>平米</v>
          </cell>
          <cell r="I30">
            <v>100</v>
          </cell>
          <cell r="J30">
            <v>100</v>
          </cell>
          <cell r="K30">
            <v>56</v>
          </cell>
          <cell r="L30">
            <v>56</v>
          </cell>
        </row>
        <row r="31">
          <cell r="A31" t="str">
            <v>25A#030</v>
          </cell>
          <cell r="B31" t="str">
            <v>框架内</v>
          </cell>
          <cell r="C31" t="str">
            <v>搭建制作</v>
          </cell>
          <cell r="D31" t="str">
            <v>结构类制作</v>
          </cell>
          <cell r="E31" t="str">
            <v>地台</v>
          </cell>
          <cell r="F31" t="str">
            <v>钢结构地台支撑</v>
          </cell>
          <cell r="G31" t="str">
            <v>高20cm</v>
          </cell>
          <cell r="H31" t="str">
            <v>平米</v>
          </cell>
          <cell r="I31">
            <v>110</v>
          </cell>
          <cell r="J31">
            <v>110</v>
          </cell>
          <cell r="K31">
            <v>57</v>
          </cell>
          <cell r="L31">
            <v>57</v>
          </cell>
        </row>
        <row r="32">
          <cell r="A32" t="str">
            <v>25A#031</v>
          </cell>
          <cell r="B32" t="str">
            <v>框架内</v>
          </cell>
          <cell r="C32" t="str">
            <v>搭建制作</v>
          </cell>
          <cell r="D32" t="str">
            <v>结构类制作</v>
          </cell>
          <cell r="E32" t="str">
            <v>地台</v>
          </cell>
          <cell r="F32" t="str">
            <v>钢结构地台支撑</v>
          </cell>
          <cell r="G32" t="str">
            <v>高40cm</v>
          </cell>
          <cell r="H32" t="str">
            <v>平米</v>
          </cell>
          <cell r="I32">
            <v>150</v>
          </cell>
          <cell r="J32">
            <v>130</v>
          </cell>
          <cell r="K32">
            <v>62</v>
          </cell>
          <cell r="L32">
            <v>62</v>
          </cell>
        </row>
        <row r="33">
          <cell r="A33" t="str">
            <v>25A#032</v>
          </cell>
          <cell r="B33" t="str">
            <v>框架内</v>
          </cell>
          <cell r="C33" t="str">
            <v>搭建制作</v>
          </cell>
          <cell r="D33" t="str">
            <v>结构类制作</v>
          </cell>
          <cell r="E33" t="str">
            <v>地台</v>
          </cell>
          <cell r="F33" t="str">
            <v>钢结构地台支撑</v>
          </cell>
          <cell r="G33" t="str">
            <v>高60cm</v>
          </cell>
          <cell r="H33" t="str">
            <v>平米</v>
          </cell>
          <cell r="I33">
            <v>130</v>
          </cell>
          <cell r="J33">
            <v>130</v>
          </cell>
          <cell r="K33">
            <v>72</v>
          </cell>
          <cell r="L33">
            <v>72</v>
          </cell>
        </row>
        <row r="34">
          <cell r="A34" t="str">
            <v>25A#033</v>
          </cell>
          <cell r="B34" t="str">
            <v>框架内</v>
          </cell>
          <cell r="C34" t="str">
            <v>搭建制作</v>
          </cell>
          <cell r="D34" t="str">
            <v>结构类制作</v>
          </cell>
          <cell r="E34" t="str">
            <v>地台</v>
          </cell>
          <cell r="F34" t="str">
            <v>钢结构地台支撑</v>
          </cell>
          <cell r="G34" t="str">
            <v>高80cm</v>
          </cell>
          <cell r="H34" t="str">
            <v>平米</v>
          </cell>
          <cell r="I34">
            <v>160</v>
          </cell>
          <cell r="J34">
            <v>160</v>
          </cell>
          <cell r="K34">
            <v>85</v>
          </cell>
          <cell r="L34">
            <v>85</v>
          </cell>
        </row>
        <row r="35">
          <cell r="A35" t="str">
            <v>25A#034</v>
          </cell>
          <cell r="B35" t="str">
            <v>框架内</v>
          </cell>
          <cell r="C35" t="str">
            <v>搭建制作</v>
          </cell>
          <cell r="D35" t="str">
            <v>结构类制作</v>
          </cell>
          <cell r="E35" t="str">
            <v>地台</v>
          </cell>
          <cell r="F35" t="str">
            <v>钢结构地台支撑</v>
          </cell>
          <cell r="G35" t="str">
            <v>高100cm</v>
          </cell>
          <cell r="H35" t="str">
            <v>平米</v>
          </cell>
          <cell r="I35">
            <v>180</v>
          </cell>
          <cell r="J35">
            <v>170</v>
          </cell>
          <cell r="K35">
            <v>98</v>
          </cell>
          <cell r="L35">
            <v>98</v>
          </cell>
        </row>
        <row r="36">
          <cell r="A36" t="str">
            <v>25A#035</v>
          </cell>
          <cell r="B36" t="str">
            <v>框架内</v>
          </cell>
          <cell r="C36" t="str">
            <v>搭建制作</v>
          </cell>
          <cell r="D36" t="str">
            <v>结构类制作</v>
          </cell>
          <cell r="E36" t="str">
            <v>地台</v>
          </cell>
          <cell r="F36" t="str">
            <v>钢结构地台支撑</v>
          </cell>
          <cell r="G36" t="str">
            <v>高150cm</v>
          </cell>
          <cell r="H36" t="str">
            <v>平米</v>
          </cell>
          <cell r="I36">
            <v>260</v>
          </cell>
          <cell r="J36">
            <v>250</v>
          </cell>
          <cell r="K36">
            <v>118</v>
          </cell>
          <cell r="L36">
            <v>118</v>
          </cell>
        </row>
        <row r="37">
          <cell r="A37" t="str">
            <v>25A#036</v>
          </cell>
          <cell r="B37" t="str">
            <v>框架内</v>
          </cell>
          <cell r="C37" t="str">
            <v>搭建制作</v>
          </cell>
          <cell r="D37" t="str">
            <v>结构类制作</v>
          </cell>
          <cell r="E37" t="str">
            <v>地台</v>
          </cell>
          <cell r="F37" t="str">
            <v>木结构地台支撑</v>
          </cell>
          <cell r="G37" t="str">
            <v>高20cm</v>
          </cell>
          <cell r="H37" t="str">
            <v>平米</v>
          </cell>
          <cell r="I37">
            <v>110</v>
          </cell>
          <cell r="J37">
            <v>110</v>
          </cell>
          <cell r="K37">
            <v>70</v>
          </cell>
          <cell r="L37">
            <v>70</v>
          </cell>
        </row>
        <row r="38">
          <cell r="A38" t="str">
            <v>25A#037</v>
          </cell>
          <cell r="B38" t="str">
            <v>框架内</v>
          </cell>
          <cell r="C38" t="str">
            <v>搭建制作</v>
          </cell>
          <cell r="D38" t="str">
            <v>结构类制作</v>
          </cell>
          <cell r="E38" t="str">
            <v>地台</v>
          </cell>
          <cell r="F38" t="str">
            <v>木结构地台支撑</v>
          </cell>
          <cell r="G38" t="str">
            <v>高40cm</v>
          </cell>
          <cell r="H38" t="str">
            <v>平米</v>
          </cell>
          <cell r="I38">
            <v>120</v>
          </cell>
          <cell r="J38">
            <v>120</v>
          </cell>
          <cell r="K38">
            <v>75</v>
          </cell>
          <cell r="L38">
            <v>75</v>
          </cell>
        </row>
        <row r="39">
          <cell r="A39" t="str">
            <v>25A#038</v>
          </cell>
          <cell r="B39" t="str">
            <v>框架内</v>
          </cell>
          <cell r="C39" t="str">
            <v>搭建制作</v>
          </cell>
          <cell r="D39" t="str">
            <v>结构类制作</v>
          </cell>
          <cell r="E39" t="str">
            <v>地台</v>
          </cell>
          <cell r="F39" t="str">
            <v>木结构地台支撑</v>
          </cell>
          <cell r="G39" t="str">
            <v>高60cm</v>
          </cell>
          <cell r="H39" t="str">
            <v>平米</v>
          </cell>
          <cell r="I39">
            <v>130</v>
          </cell>
          <cell r="J39">
            <v>130</v>
          </cell>
          <cell r="K39">
            <v>97</v>
          </cell>
          <cell r="L39">
            <v>97</v>
          </cell>
        </row>
        <row r="40">
          <cell r="A40" t="str">
            <v>25A#039</v>
          </cell>
          <cell r="B40" t="str">
            <v>框架内</v>
          </cell>
          <cell r="C40" t="str">
            <v>搭建制作</v>
          </cell>
          <cell r="D40" t="str">
            <v>结构类制作</v>
          </cell>
          <cell r="E40" t="str">
            <v>地台</v>
          </cell>
          <cell r="F40" t="str">
            <v>木结构地台支撑</v>
          </cell>
          <cell r="G40" t="str">
            <v>高80cm</v>
          </cell>
          <cell r="H40" t="str">
            <v>平米</v>
          </cell>
          <cell r="I40">
            <v>150</v>
          </cell>
          <cell r="J40">
            <v>150</v>
          </cell>
          <cell r="K40">
            <v>105</v>
          </cell>
          <cell r="L40">
            <v>105</v>
          </cell>
        </row>
        <row r="41">
          <cell r="A41" t="str">
            <v>25A#040</v>
          </cell>
          <cell r="B41" t="str">
            <v>框架内</v>
          </cell>
          <cell r="C41" t="str">
            <v>搭建制作</v>
          </cell>
          <cell r="D41" t="str">
            <v>结构类制作</v>
          </cell>
          <cell r="E41" t="str">
            <v>地台</v>
          </cell>
          <cell r="F41" t="str">
            <v>木结构地台支撑</v>
          </cell>
          <cell r="G41" t="str">
            <v>高100cm</v>
          </cell>
          <cell r="H41" t="str">
            <v>平米</v>
          </cell>
          <cell r="I41">
            <v>180</v>
          </cell>
          <cell r="J41">
            <v>180</v>
          </cell>
          <cell r="K41">
            <v>120</v>
          </cell>
          <cell r="L41">
            <v>120</v>
          </cell>
        </row>
        <row r="42">
          <cell r="A42" t="str">
            <v>25A#041</v>
          </cell>
          <cell r="B42" t="str">
            <v>框架内</v>
          </cell>
          <cell r="C42" t="str">
            <v>搭建制作</v>
          </cell>
          <cell r="D42" t="str">
            <v>结构类制作</v>
          </cell>
          <cell r="E42" t="str">
            <v>地台</v>
          </cell>
          <cell r="F42" t="str">
            <v>钢管调节地台</v>
          </cell>
          <cell r="G42" t="str">
            <v>含地台可调节支撑腿及承重饰面板材</v>
          </cell>
          <cell r="H42" t="str">
            <v>平米</v>
          </cell>
          <cell r="I42">
            <v>260</v>
          </cell>
          <cell r="J42">
            <v>220</v>
          </cell>
          <cell r="K42">
            <v>77</v>
          </cell>
          <cell r="L42">
            <v>77</v>
          </cell>
        </row>
        <row r="43">
          <cell r="A43" t="str">
            <v>25A#044</v>
          </cell>
          <cell r="B43" t="str">
            <v>框架内</v>
          </cell>
          <cell r="C43" t="str">
            <v>搭建制作</v>
          </cell>
          <cell r="D43" t="str">
            <v>结构类制作</v>
          </cell>
          <cell r="E43" t="str">
            <v>地台面材</v>
          </cell>
          <cell r="F43" t="str">
            <v>强化复合木地板</v>
          </cell>
          <cell r="G43" t="str">
            <v>厚8mm以内</v>
          </cell>
          <cell r="H43" t="str">
            <v>平米</v>
          </cell>
          <cell r="I43">
            <v>70</v>
          </cell>
          <cell r="J43">
            <v>70</v>
          </cell>
          <cell r="K43">
            <v>57</v>
          </cell>
          <cell r="L43">
            <v>57</v>
          </cell>
        </row>
        <row r="44">
          <cell r="A44" t="str">
            <v>25A#045</v>
          </cell>
          <cell r="B44" t="str">
            <v>框架内</v>
          </cell>
          <cell r="C44" t="str">
            <v>搭建制作</v>
          </cell>
          <cell r="D44" t="str">
            <v>结构类制作</v>
          </cell>
          <cell r="E44" t="str">
            <v>地台面材</v>
          </cell>
          <cell r="F44" t="str">
            <v>强化复合木地板</v>
          </cell>
          <cell r="G44" t="str">
            <v>厚12mm</v>
          </cell>
          <cell r="H44" t="str">
            <v>平米</v>
          </cell>
          <cell r="I44">
            <v>100</v>
          </cell>
          <cell r="J44">
            <v>100</v>
          </cell>
          <cell r="K44">
            <v>65</v>
          </cell>
          <cell r="L44">
            <v>65</v>
          </cell>
        </row>
        <row r="45">
          <cell r="A45" t="str">
            <v>25A#046</v>
          </cell>
          <cell r="B45" t="str">
            <v>框架内</v>
          </cell>
          <cell r="C45" t="str">
            <v>搭建制作</v>
          </cell>
          <cell r="D45" t="str">
            <v>结构类制作</v>
          </cell>
          <cell r="E45" t="str">
            <v>地台面材</v>
          </cell>
          <cell r="F45" t="str">
            <v>强化复合木地板</v>
          </cell>
          <cell r="G45" t="str">
            <v>厚18mm</v>
          </cell>
          <cell r="H45" t="str">
            <v>平米</v>
          </cell>
          <cell r="I45">
            <v>160</v>
          </cell>
          <cell r="J45">
            <v>160</v>
          </cell>
          <cell r="K45">
            <v>85</v>
          </cell>
          <cell r="L45">
            <v>85</v>
          </cell>
        </row>
        <row r="46">
          <cell r="A46" t="str">
            <v>25A#047</v>
          </cell>
          <cell r="B46" t="str">
            <v>框架内</v>
          </cell>
          <cell r="C46" t="str">
            <v>搭建制作</v>
          </cell>
          <cell r="D46" t="str">
            <v>结构类制作</v>
          </cell>
          <cell r="E46" t="str">
            <v>地台面材</v>
          </cell>
          <cell r="F46" t="str">
            <v>胶合板/多层板</v>
          </cell>
          <cell r="G46" t="str">
            <v>厚5mm以内</v>
          </cell>
          <cell r="H46" t="str">
            <v>平米</v>
          </cell>
          <cell r="I46">
            <v>28</v>
          </cell>
          <cell r="J46">
            <v>28</v>
          </cell>
          <cell r="K46" t="str">
            <v>OK</v>
          </cell>
          <cell r="L46">
            <v>28</v>
          </cell>
        </row>
        <row r="47">
          <cell r="A47" t="str">
            <v>25A#048</v>
          </cell>
          <cell r="B47" t="str">
            <v>框架内</v>
          </cell>
          <cell r="C47" t="str">
            <v>搭建制作</v>
          </cell>
          <cell r="D47" t="str">
            <v>结构类制作</v>
          </cell>
          <cell r="E47" t="str">
            <v>地台面材</v>
          </cell>
          <cell r="F47" t="str">
            <v>胶合板/多层板</v>
          </cell>
          <cell r="G47" t="str">
            <v>厚9mm</v>
          </cell>
          <cell r="H47" t="str">
            <v>平米</v>
          </cell>
          <cell r="I47">
            <v>35</v>
          </cell>
          <cell r="J47">
            <v>35</v>
          </cell>
          <cell r="K47" t="str">
            <v>OK</v>
          </cell>
          <cell r="L47">
            <v>35</v>
          </cell>
        </row>
        <row r="48">
          <cell r="A48" t="str">
            <v>25A#049</v>
          </cell>
          <cell r="B48" t="str">
            <v>框架内</v>
          </cell>
          <cell r="C48" t="str">
            <v>搭建制作</v>
          </cell>
          <cell r="D48" t="str">
            <v>结构类制作</v>
          </cell>
          <cell r="E48" t="str">
            <v>地台面材</v>
          </cell>
          <cell r="F48" t="str">
            <v>胶合板/多层板</v>
          </cell>
          <cell r="G48" t="str">
            <v>厚12mm</v>
          </cell>
          <cell r="H48" t="str">
            <v>平米</v>
          </cell>
          <cell r="I48">
            <v>40</v>
          </cell>
          <cell r="J48">
            <v>40</v>
          </cell>
          <cell r="K48" t="str">
            <v>OK</v>
          </cell>
          <cell r="L48">
            <v>40</v>
          </cell>
        </row>
        <row r="49">
          <cell r="A49" t="str">
            <v>25A#050</v>
          </cell>
          <cell r="B49" t="str">
            <v>框架内</v>
          </cell>
          <cell r="C49" t="str">
            <v>搭建制作</v>
          </cell>
          <cell r="D49" t="str">
            <v>结构类制作</v>
          </cell>
          <cell r="E49" t="str">
            <v>地台面材</v>
          </cell>
          <cell r="F49" t="str">
            <v>胶合板/多层板</v>
          </cell>
          <cell r="G49" t="str">
            <v>厚15mm</v>
          </cell>
          <cell r="H49" t="str">
            <v>平米</v>
          </cell>
          <cell r="I49">
            <v>45</v>
          </cell>
          <cell r="J49">
            <v>45</v>
          </cell>
          <cell r="K49" t="str">
            <v>OK</v>
          </cell>
          <cell r="L49">
            <v>45</v>
          </cell>
        </row>
        <row r="50">
          <cell r="A50" t="str">
            <v>25A#051</v>
          </cell>
          <cell r="B50" t="str">
            <v>框架内</v>
          </cell>
          <cell r="C50" t="str">
            <v>搭建制作</v>
          </cell>
          <cell r="D50" t="str">
            <v>结构类制作</v>
          </cell>
          <cell r="E50" t="str">
            <v>地台面材</v>
          </cell>
          <cell r="F50" t="str">
            <v>胶合板/多层板</v>
          </cell>
          <cell r="G50" t="str">
            <v>厚18mm</v>
          </cell>
          <cell r="H50" t="str">
            <v>平米</v>
          </cell>
          <cell r="I50">
            <v>52</v>
          </cell>
          <cell r="J50">
            <v>52</v>
          </cell>
          <cell r="K50" t="str">
            <v>OK</v>
          </cell>
          <cell r="L50">
            <v>52</v>
          </cell>
        </row>
        <row r="51">
          <cell r="A51" t="str">
            <v>25A#052</v>
          </cell>
          <cell r="B51" t="str">
            <v>框架内</v>
          </cell>
          <cell r="C51" t="str">
            <v>搭建制作</v>
          </cell>
          <cell r="D51" t="str">
            <v>结构类制作</v>
          </cell>
          <cell r="E51" t="str">
            <v>地台面材</v>
          </cell>
          <cell r="F51" t="str">
            <v>三聚氰铵地板</v>
          </cell>
          <cell r="G51" t="str">
            <v>厚5mm以内</v>
          </cell>
          <cell r="H51" t="str">
            <v>平米</v>
          </cell>
          <cell r="I51">
            <v>40</v>
          </cell>
          <cell r="J51">
            <v>40</v>
          </cell>
          <cell r="K51" t="str">
            <v>OK</v>
          </cell>
          <cell r="L51">
            <v>40</v>
          </cell>
        </row>
        <row r="52">
          <cell r="A52" t="str">
            <v>25A#053</v>
          </cell>
          <cell r="B52" t="str">
            <v>框架内</v>
          </cell>
          <cell r="C52" t="str">
            <v>搭建制作</v>
          </cell>
          <cell r="D52" t="str">
            <v>结构类制作</v>
          </cell>
          <cell r="E52" t="str">
            <v>地台面材</v>
          </cell>
          <cell r="F52" t="str">
            <v>三聚氰铵地板</v>
          </cell>
          <cell r="G52" t="str">
            <v>厚8mm</v>
          </cell>
          <cell r="H52" t="str">
            <v>平米</v>
          </cell>
          <cell r="I52">
            <v>80</v>
          </cell>
          <cell r="J52">
            <v>80</v>
          </cell>
          <cell r="K52">
            <v>62</v>
          </cell>
          <cell r="L52">
            <v>62</v>
          </cell>
        </row>
        <row r="53">
          <cell r="A53" t="str">
            <v>25A#054</v>
          </cell>
          <cell r="B53" t="str">
            <v>框架内</v>
          </cell>
          <cell r="C53" t="str">
            <v>搭建制作</v>
          </cell>
          <cell r="D53" t="str">
            <v>结构类制作</v>
          </cell>
          <cell r="E53" t="str">
            <v>地台面材</v>
          </cell>
          <cell r="F53" t="str">
            <v>三聚氰铵地板</v>
          </cell>
          <cell r="G53" t="str">
            <v>厚12mm</v>
          </cell>
          <cell r="H53" t="str">
            <v>平米</v>
          </cell>
          <cell r="I53">
            <v>90</v>
          </cell>
          <cell r="J53">
            <v>75</v>
          </cell>
          <cell r="K53" t="str">
            <v>OK</v>
          </cell>
          <cell r="L53">
            <v>75</v>
          </cell>
        </row>
        <row r="54">
          <cell r="A54" t="str">
            <v>25A#055</v>
          </cell>
          <cell r="B54" t="str">
            <v>框架内</v>
          </cell>
          <cell r="C54" t="str">
            <v>搭建制作</v>
          </cell>
          <cell r="D54" t="str">
            <v>结构类制作</v>
          </cell>
          <cell r="E54" t="str">
            <v>地台面材</v>
          </cell>
          <cell r="F54" t="str">
            <v>三聚氰铵地板</v>
          </cell>
          <cell r="G54" t="str">
            <v>厚15mm</v>
          </cell>
          <cell r="H54" t="str">
            <v>平米</v>
          </cell>
          <cell r="I54">
            <v>100</v>
          </cell>
          <cell r="J54">
            <v>85</v>
          </cell>
          <cell r="K54">
            <v>82</v>
          </cell>
          <cell r="L54">
            <v>82</v>
          </cell>
        </row>
        <row r="55">
          <cell r="A55" t="str">
            <v>25A#056</v>
          </cell>
          <cell r="B55" t="str">
            <v>框架内</v>
          </cell>
          <cell r="C55" t="str">
            <v>搭建制作</v>
          </cell>
          <cell r="D55" t="str">
            <v>结构类制作</v>
          </cell>
          <cell r="E55" t="str">
            <v>地台面材</v>
          </cell>
          <cell r="F55" t="str">
            <v>三聚氰铵地板</v>
          </cell>
          <cell r="G55" t="str">
            <v>厚18mm</v>
          </cell>
          <cell r="H55" t="str">
            <v>平米</v>
          </cell>
          <cell r="I55">
            <v>120</v>
          </cell>
          <cell r="J55">
            <v>100</v>
          </cell>
          <cell r="K55" t="str">
            <v>OK</v>
          </cell>
          <cell r="L55">
            <v>100</v>
          </cell>
        </row>
        <row r="56">
          <cell r="A56" t="str">
            <v>25A#057</v>
          </cell>
          <cell r="B56" t="str">
            <v>框架内</v>
          </cell>
          <cell r="C56" t="str">
            <v>搭建制作</v>
          </cell>
          <cell r="D56" t="str">
            <v>结构类制作</v>
          </cell>
          <cell r="E56" t="str">
            <v>地台面材</v>
          </cell>
          <cell r="F56" t="str">
            <v>淋油板</v>
          </cell>
          <cell r="G56" t="str">
            <v>厚5mm以内</v>
          </cell>
          <cell r="H56" t="str">
            <v>平米</v>
          </cell>
          <cell r="I56">
            <v>52</v>
          </cell>
          <cell r="J56">
            <v>52</v>
          </cell>
          <cell r="K56" t="str">
            <v>OK</v>
          </cell>
          <cell r="L56">
            <v>52</v>
          </cell>
        </row>
        <row r="57">
          <cell r="A57" t="str">
            <v>25A#058</v>
          </cell>
          <cell r="B57" t="str">
            <v>框架内</v>
          </cell>
          <cell r="C57" t="str">
            <v>搭建制作</v>
          </cell>
          <cell r="D57" t="str">
            <v>结构类制作</v>
          </cell>
          <cell r="E57" t="str">
            <v>地台面材</v>
          </cell>
          <cell r="F57" t="str">
            <v>淋油板</v>
          </cell>
          <cell r="G57" t="str">
            <v>厚9mm</v>
          </cell>
          <cell r="H57" t="str">
            <v>平米</v>
          </cell>
          <cell r="I57">
            <v>65</v>
          </cell>
          <cell r="J57">
            <v>65</v>
          </cell>
          <cell r="K57" t="str">
            <v>OK</v>
          </cell>
          <cell r="L57">
            <v>65</v>
          </cell>
        </row>
        <row r="58">
          <cell r="A58" t="str">
            <v>25A#059</v>
          </cell>
          <cell r="B58" t="str">
            <v>框架内</v>
          </cell>
          <cell r="C58" t="str">
            <v>搭建制作</v>
          </cell>
          <cell r="D58" t="str">
            <v>结构类制作</v>
          </cell>
          <cell r="E58" t="str">
            <v>地台面材</v>
          </cell>
          <cell r="F58" t="str">
            <v>淋油板</v>
          </cell>
          <cell r="G58" t="str">
            <v>厚12mm</v>
          </cell>
          <cell r="H58" t="str">
            <v>平米</v>
          </cell>
          <cell r="I58">
            <v>90</v>
          </cell>
          <cell r="J58">
            <v>75</v>
          </cell>
          <cell r="K58" t="str">
            <v>OK</v>
          </cell>
          <cell r="L58">
            <v>75</v>
          </cell>
        </row>
        <row r="59">
          <cell r="A59" t="str">
            <v>25A#060</v>
          </cell>
          <cell r="B59" t="str">
            <v>框架内</v>
          </cell>
          <cell r="C59" t="str">
            <v>搭建制作</v>
          </cell>
          <cell r="D59" t="str">
            <v>结构类制作</v>
          </cell>
          <cell r="E59" t="str">
            <v>地台面材</v>
          </cell>
          <cell r="F59" t="str">
            <v>淋油板</v>
          </cell>
          <cell r="G59" t="str">
            <v>厚15mm</v>
          </cell>
          <cell r="H59" t="str">
            <v>平米</v>
          </cell>
          <cell r="I59">
            <v>120</v>
          </cell>
          <cell r="J59">
            <v>100</v>
          </cell>
          <cell r="K59" t="str">
            <v>OK</v>
          </cell>
          <cell r="L59">
            <v>100</v>
          </cell>
        </row>
        <row r="60">
          <cell r="A60" t="str">
            <v>25A#061</v>
          </cell>
          <cell r="B60" t="str">
            <v>框架内</v>
          </cell>
          <cell r="C60" t="str">
            <v>搭建制作</v>
          </cell>
          <cell r="D60" t="str">
            <v>结构类制作</v>
          </cell>
          <cell r="E60" t="str">
            <v>地台面材</v>
          </cell>
          <cell r="F60" t="str">
            <v>淋油板</v>
          </cell>
          <cell r="G60" t="str">
            <v>厚18mm</v>
          </cell>
          <cell r="H60" t="str">
            <v>平米</v>
          </cell>
          <cell r="I60">
            <v>160</v>
          </cell>
          <cell r="J60">
            <v>140</v>
          </cell>
          <cell r="K60">
            <v>100</v>
          </cell>
          <cell r="L60">
            <v>100</v>
          </cell>
        </row>
        <row r="61">
          <cell r="A61" t="str">
            <v>25A#062</v>
          </cell>
          <cell r="B61" t="str">
            <v>框架内</v>
          </cell>
          <cell r="C61" t="str">
            <v>搭建制作</v>
          </cell>
          <cell r="D61" t="str">
            <v>结构类制作</v>
          </cell>
          <cell r="E61" t="str">
            <v>地台面材</v>
          </cell>
          <cell r="F61" t="str">
            <v>波纹板</v>
          </cell>
          <cell r="G61" t="str">
            <v>厚12mm</v>
          </cell>
          <cell r="H61" t="str">
            <v>平米</v>
          </cell>
          <cell r="I61">
            <v>210</v>
          </cell>
          <cell r="J61">
            <v>180</v>
          </cell>
          <cell r="K61">
            <v>85</v>
          </cell>
          <cell r="L61">
            <v>85</v>
          </cell>
        </row>
        <row r="62">
          <cell r="A62" t="str">
            <v>25A#063</v>
          </cell>
          <cell r="B62" t="str">
            <v>框架内</v>
          </cell>
          <cell r="C62" t="str">
            <v>搭建制作</v>
          </cell>
          <cell r="D62" t="str">
            <v>结构类制作</v>
          </cell>
          <cell r="E62" t="str">
            <v>地台面材</v>
          </cell>
          <cell r="F62" t="str">
            <v>密度板/纤维板</v>
          </cell>
          <cell r="G62" t="str">
            <v>厚12mm</v>
          </cell>
          <cell r="H62" t="str">
            <v>平米</v>
          </cell>
          <cell r="I62">
            <v>40</v>
          </cell>
          <cell r="J62">
            <v>40</v>
          </cell>
          <cell r="K62" t="str">
            <v>OK</v>
          </cell>
          <cell r="L62">
            <v>40</v>
          </cell>
        </row>
        <row r="63">
          <cell r="A63" t="str">
            <v>25A#064</v>
          </cell>
          <cell r="B63" t="str">
            <v>框架内</v>
          </cell>
          <cell r="C63" t="str">
            <v>搭建制作</v>
          </cell>
          <cell r="D63" t="str">
            <v>结构类制作</v>
          </cell>
          <cell r="E63" t="str">
            <v>地台面材</v>
          </cell>
          <cell r="F63" t="str">
            <v>密度板/纤维板</v>
          </cell>
          <cell r="G63" t="str">
            <v>厚15mm</v>
          </cell>
          <cell r="H63" t="str">
            <v>平米</v>
          </cell>
          <cell r="I63">
            <v>52</v>
          </cell>
          <cell r="J63">
            <v>52</v>
          </cell>
          <cell r="K63" t="str">
            <v>OK</v>
          </cell>
          <cell r="L63">
            <v>52</v>
          </cell>
        </row>
        <row r="64">
          <cell r="A64" t="str">
            <v>25A#065</v>
          </cell>
          <cell r="B64" t="str">
            <v>框架内</v>
          </cell>
          <cell r="C64" t="str">
            <v>搭建制作</v>
          </cell>
          <cell r="D64" t="str">
            <v>结构类制作</v>
          </cell>
          <cell r="E64" t="str">
            <v>地台面材</v>
          </cell>
          <cell r="F64" t="str">
            <v>密度板/纤维板</v>
          </cell>
          <cell r="G64" t="str">
            <v>厚18mm</v>
          </cell>
          <cell r="H64" t="str">
            <v>平米</v>
          </cell>
          <cell r="I64">
            <v>65</v>
          </cell>
          <cell r="J64">
            <v>65</v>
          </cell>
          <cell r="K64" t="str">
            <v>OK</v>
          </cell>
          <cell r="L64">
            <v>65</v>
          </cell>
        </row>
        <row r="65">
          <cell r="A65" t="str">
            <v>25A#066</v>
          </cell>
          <cell r="B65" t="str">
            <v>框架内</v>
          </cell>
          <cell r="C65" t="str">
            <v>搭建制作</v>
          </cell>
          <cell r="D65" t="str">
            <v>结构类制作</v>
          </cell>
          <cell r="E65" t="str">
            <v>地台面材</v>
          </cell>
          <cell r="F65" t="str">
            <v>奥松板</v>
          </cell>
          <cell r="G65" t="str">
            <v>厚12mm</v>
          </cell>
          <cell r="H65" t="str">
            <v>平米</v>
          </cell>
          <cell r="I65">
            <v>60</v>
          </cell>
          <cell r="J65">
            <v>60</v>
          </cell>
          <cell r="K65" t="str">
            <v>OK</v>
          </cell>
          <cell r="L65">
            <v>60</v>
          </cell>
        </row>
        <row r="66">
          <cell r="A66" t="str">
            <v>25A#067</v>
          </cell>
          <cell r="B66" t="str">
            <v>框架内</v>
          </cell>
          <cell r="C66" t="str">
            <v>搭建制作</v>
          </cell>
          <cell r="D66" t="str">
            <v>结构类制作</v>
          </cell>
          <cell r="E66" t="str">
            <v>地台面材</v>
          </cell>
          <cell r="F66" t="str">
            <v>地板革</v>
          </cell>
          <cell r="G66" t="str">
            <v>厚3mm以内</v>
          </cell>
          <cell r="H66" t="str">
            <v>平米</v>
          </cell>
          <cell r="I66">
            <v>100</v>
          </cell>
          <cell r="J66">
            <v>85</v>
          </cell>
          <cell r="K66">
            <v>47</v>
          </cell>
          <cell r="L66">
            <v>47</v>
          </cell>
        </row>
        <row r="67">
          <cell r="A67" t="str">
            <v>25A#068</v>
          </cell>
          <cell r="B67" t="str">
            <v>框架内</v>
          </cell>
          <cell r="C67" t="str">
            <v>搭建制作</v>
          </cell>
          <cell r="D67" t="str">
            <v>结构类制作</v>
          </cell>
          <cell r="E67" t="str">
            <v>地台面材</v>
          </cell>
          <cell r="F67" t="str">
            <v>碳晶板</v>
          </cell>
          <cell r="G67" t="str">
            <v>厚5mm</v>
          </cell>
          <cell r="H67" t="str">
            <v>平米</v>
          </cell>
          <cell r="I67">
            <v>52</v>
          </cell>
          <cell r="J67">
            <v>45</v>
          </cell>
          <cell r="K67">
            <v>40</v>
          </cell>
          <cell r="L67">
            <v>40</v>
          </cell>
        </row>
        <row r="68">
          <cell r="A68" t="str">
            <v>25A#069</v>
          </cell>
          <cell r="B68" t="str">
            <v>框架内</v>
          </cell>
          <cell r="C68" t="str">
            <v>搭建制作</v>
          </cell>
          <cell r="D68" t="str">
            <v>结构类制作</v>
          </cell>
          <cell r="E68" t="str">
            <v>地台面材</v>
          </cell>
          <cell r="F68" t="str">
            <v>碳晶板</v>
          </cell>
          <cell r="G68" t="str">
            <v>厚8mm</v>
          </cell>
          <cell r="H68" t="str">
            <v>平米</v>
          </cell>
          <cell r="I68">
            <v>60</v>
          </cell>
          <cell r="J68">
            <v>50</v>
          </cell>
          <cell r="K68" t="str">
            <v>OK</v>
          </cell>
          <cell r="L68">
            <v>50</v>
          </cell>
        </row>
        <row r="69">
          <cell r="A69" t="str">
            <v>25A#070</v>
          </cell>
          <cell r="B69" t="str">
            <v>框架内</v>
          </cell>
          <cell r="C69" t="str">
            <v>搭建制作</v>
          </cell>
          <cell r="D69" t="str">
            <v>结构类制作</v>
          </cell>
          <cell r="E69" t="str">
            <v>地台面材</v>
          </cell>
          <cell r="F69" t="str">
            <v>碳晶板</v>
          </cell>
          <cell r="G69" t="str">
            <v>厚10mm</v>
          </cell>
          <cell r="H69" t="str">
            <v>平米</v>
          </cell>
          <cell r="I69">
            <v>75</v>
          </cell>
          <cell r="J69">
            <v>60</v>
          </cell>
          <cell r="K69" t="str">
            <v>OK</v>
          </cell>
          <cell r="L69">
            <v>60</v>
          </cell>
        </row>
        <row r="70">
          <cell r="A70" t="str">
            <v>25A#071</v>
          </cell>
          <cell r="B70" t="str">
            <v>框架内</v>
          </cell>
          <cell r="C70" t="str">
            <v>搭建制作</v>
          </cell>
          <cell r="D70" t="str">
            <v>结构类制作</v>
          </cell>
          <cell r="E70" t="str">
            <v>地台面材</v>
          </cell>
          <cell r="F70" t="str">
            <v>碳晶板</v>
          </cell>
          <cell r="G70" t="str">
            <v>厚12mm</v>
          </cell>
          <cell r="H70" t="str">
            <v>平米</v>
          </cell>
          <cell r="I70">
            <v>85</v>
          </cell>
          <cell r="J70">
            <v>70</v>
          </cell>
          <cell r="K70" t="str">
            <v>OK</v>
          </cell>
          <cell r="L70">
            <v>70</v>
          </cell>
        </row>
        <row r="71">
          <cell r="A71" t="str">
            <v>25A#072</v>
          </cell>
          <cell r="B71" t="str">
            <v>框架内</v>
          </cell>
          <cell r="C71" t="str">
            <v>搭建制作</v>
          </cell>
          <cell r="D71" t="str">
            <v>结构类制作</v>
          </cell>
          <cell r="E71" t="str">
            <v>地台饰面</v>
          </cell>
          <cell r="F71" t="str">
            <v>美工地贴-普通地贴</v>
          </cell>
          <cell r="G71" t="str">
            <v>厚1.5mm内</v>
          </cell>
          <cell r="H71" t="str">
            <v>平米</v>
          </cell>
          <cell r="I71">
            <v>65</v>
          </cell>
          <cell r="J71">
            <v>65</v>
          </cell>
          <cell r="K71">
            <v>47</v>
          </cell>
          <cell r="L71">
            <v>47</v>
          </cell>
        </row>
        <row r="72">
          <cell r="A72" t="str">
            <v>25A#073</v>
          </cell>
          <cell r="B72" t="str">
            <v>框架内</v>
          </cell>
          <cell r="C72" t="str">
            <v>搭建制作</v>
          </cell>
          <cell r="D72" t="str">
            <v>结构类制作</v>
          </cell>
          <cell r="E72" t="str">
            <v>地台饰面</v>
          </cell>
          <cell r="F72" t="str">
            <v>美工地贴-加厚地贴</v>
          </cell>
          <cell r="G72" t="str">
            <v>厚1.5mm以内（含）</v>
          </cell>
          <cell r="H72" t="str">
            <v>平米</v>
          </cell>
          <cell r="I72">
            <v>80</v>
          </cell>
          <cell r="J72">
            <v>80</v>
          </cell>
          <cell r="K72">
            <v>66</v>
          </cell>
          <cell r="L72">
            <v>66</v>
          </cell>
        </row>
        <row r="73">
          <cell r="A73" t="str">
            <v>25A#074</v>
          </cell>
          <cell r="B73" t="str">
            <v>框架内</v>
          </cell>
          <cell r="C73" t="str">
            <v>搭建制作</v>
          </cell>
          <cell r="D73" t="str">
            <v>结构类制作</v>
          </cell>
          <cell r="E73" t="str">
            <v>地台饰面</v>
          </cell>
          <cell r="F73" t="str">
            <v>收边条</v>
          </cell>
          <cell r="G73" t="str">
            <v>铝合金收边条</v>
          </cell>
          <cell r="H73" t="str">
            <v>延米</v>
          </cell>
          <cell r="I73">
            <v>20</v>
          </cell>
          <cell r="J73">
            <v>18</v>
          </cell>
          <cell r="K73" t="str">
            <v>OK</v>
          </cell>
          <cell r="L73">
            <v>18</v>
          </cell>
        </row>
        <row r="74">
          <cell r="A74" t="str">
            <v>25A#075</v>
          </cell>
          <cell r="B74" t="str">
            <v>框架内</v>
          </cell>
          <cell r="C74" t="str">
            <v>搭建制作</v>
          </cell>
          <cell r="D74" t="str">
            <v>结构类制作</v>
          </cell>
          <cell r="E74" t="str">
            <v>地台饰面</v>
          </cell>
          <cell r="F74" t="str">
            <v>收边条</v>
          </cell>
          <cell r="G74" t="str">
            <v>不锈钢收边条</v>
          </cell>
          <cell r="H74" t="str">
            <v>延米</v>
          </cell>
          <cell r="I74">
            <v>20</v>
          </cell>
          <cell r="J74">
            <v>20</v>
          </cell>
          <cell r="K74" t="str">
            <v>OK</v>
          </cell>
          <cell r="L74">
            <v>20</v>
          </cell>
        </row>
        <row r="75">
          <cell r="A75" t="str">
            <v>25A#076</v>
          </cell>
          <cell r="B75" t="str">
            <v>框架内</v>
          </cell>
          <cell r="C75" t="str">
            <v>搭建制作</v>
          </cell>
          <cell r="D75" t="str">
            <v>结构类制作</v>
          </cell>
          <cell r="E75" t="str">
            <v>地台饰面</v>
          </cell>
          <cell r="F75" t="str">
            <v>收边条</v>
          </cell>
          <cell r="G75" t="str">
            <v>PVC收边条</v>
          </cell>
          <cell r="H75" t="str">
            <v>延米</v>
          </cell>
          <cell r="I75">
            <v>15</v>
          </cell>
          <cell r="J75">
            <v>12</v>
          </cell>
          <cell r="K75" t="str">
            <v>OK</v>
          </cell>
          <cell r="L75">
            <v>12</v>
          </cell>
        </row>
        <row r="76">
          <cell r="A76" t="str">
            <v>25A#077</v>
          </cell>
          <cell r="B76" t="str">
            <v>框架内</v>
          </cell>
          <cell r="C76" t="str">
            <v>搭建制作</v>
          </cell>
          <cell r="D76" t="str">
            <v>结构类制作</v>
          </cell>
          <cell r="E76" t="str">
            <v>地台饰面</v>
          </cell>
          <cell r="F76" t="str">
            <v>收边条</v>
          </cell>
          <cell r="G76" t="str">
            <v>木质收边条</v>
          </cell>
          <cell r="H76" t="str">
            <v>延米</v>
          </cell>
          <cell r="I76">
            <v>40</v>
          </cell>
          <cell r="J76">
            <v>35</v>
          </cell>
          <cell r="K76">
            <v>17</v>
          </cell>
          <cell r="L76">
            <v>17</v>
          </cell>
        </row>
        <row r="77">
          <cell r="A77" t="str">
            <v>25A#078</v>
          </cell>
          <cell r="B77" t="str">
            <v>框架内</v>
          </cell>
          <cell r="C77" t="str">
            <v>搭建制作</v>
          </cell>
          <cell r="D77" t="str">
            <v>结构类制作</v>
          </cell>
          <cell r="E77" t="str">
            <v>地毯</v>
          </cell>
          <cell r="F77" t="str">
            <v>阻燃展览地毯</v>
          </cell>
          <cell r="G77" t="str">
            <v>厚3mm以内</v>
          </cell>
          <cell r="H77" t="str">
            <v>平米</v>
          </cell>
          <cell r="I77">
            <v>16</v>
          </cell>
          <cell r="J77">
            <v>16</v>
          </cell>
          <cell r="K77">
            <v>13</v>
          </cell>
          <cell r="L77">
            <v>13</v>
          </cell>
        </row>
        <row r="78">
          <cell r="A78" t="str">
            <v>25A#079</v>
          </cell>
          <cell r="B78" t="str">
            <v>框架内</v>
          </cell>
          <cell r="C78" t="str">
            <v>搭建制作</v>
          </cell>
          <cell r="D78" t="str">
            <v>结构类制作</v>
          </cell>
          <cell r="E78" t="str">
            <v>地毯</v>
          </cell>
          <cell r="F78" t="str">
            <v>加厚阻燃展览地毯</v>
          </cell>
          <cell r="G78" t="str">
            <v>厚7mm以内</v>
          </cell>
          <cell r="H78" t="str">
            <v>平米</v>
          </cell>
          <cell r="I78">
            <v>25</v>
          </cell>
          <cell r="J78">
            <v>25</v>
          </cell>
          <cell r="K78">
            <v>18</v>
          </cell>
          <cell r="L78">
            <v>18</v>
          </cell>
        </row>
        <row r="79">
          <cell r="A79" t="str">
            <v>25A#080</v>
          </cell>
          <cell r="B79" t="str">
            <v>框架内</v>
          </cell>
          <cell r="C79" t="str">
            <v>搭建制作</v>
          </cell>
          <cell r="D79" t="str">
            <v>结构类制作</v>
          </cell>
          <cell r="E79" t="str">
            <v>地毯</v>
          </cell>
          <cell r="F79" t="str">
            <v>阻燃拉绒地毯</v>
          </cell>
          <cell r="G79" t="str">
            <v>厚5mm以内</v>
          </cell>
          <cell r="H79" t="str">
            <v>平米</v>
          </cell>
          <cell r="I79">
            <v>30</v>
          </cell>
          <cell r="J79">
            <v>25</v>
          </cell>
          <cell r="K79">
            <v>21</v>
          </cell>
          <cell r="L79">
            <v>21</v>
          </cell>
        </row>
        <row r="80">
          <cell r="A80" t="str">
            <v>25A#081</v>
          </cell>
          <cell r="B80" t="str">
            <v>框架内</v>
          </cell>
          <cell r="C80" t="str">
            <v>搭建制作</v>
          </cell>
          <cell r="D80" t="str">
            <v>结构类制作</v>
          </cell>
          <cell r="E80" t="str">
            <v>地毯</v>
          </cell>
          <cell r="F80" t="str">
            <v>加厚阻燃拉绒地毯</v>
          </cell>
          <cell r="G80" t="str">
            <v>厚10mm以内</v>
          </cell>
          <cell r="H80" t="str">
            <v>平米</v>
          </cell>
          <cell r="I80">
            <v>35</v>
          </cell>
          <cell r="J80">
            <v>35</v>
          </cell>
          <cell r="K80">
            <v>21</v>
          </cell>
          <cell r="L80">
            <v>21</v>
          </cell>
        </row>
        <row r="81">
          <cell r="A81" t="str">
            <v>25A#082</v>
          </cell>
          <cell r="B81" t="str">
            <v>框架内</v>
          </cell>
          <cell r="C81" t="str">
            <v>搭建制作</v>
          </cell>
          <cell r="D81" t="str">
            <v>结构类制作</v>
          </cell>
          <cell r="E81" t="str">
            <v>地毯</v>
          </cell>
          <cell r="F81" t="str">
            <v>阻燃圈绒地毯</v>
          </cell>
          <cell r="G81" t="str">
            <v>厚5mm以内</v>
          </cell>
          <cell r="H81" t="str">
            <v>平米</v>
          </cell>
          <cell r="I81">
            <v>35</v>
          </cell>
          <cell r="J81">
            <v>35</v>
          </cell>
          <cell r="K81">
            <v>28</v>
          </cell>
          <cell r="L81">
            <v>28</v>
          </cell>
        </row>
        <row r="82">
          <cell r="A82" t="str">
            <v>25A#083</v>
          </cell>
          <cell r="B82" t="str">
            <v>框架内</v>
          </cell>
          <cell r="C82" t="str">
            <v>搭建制作</v>
          </cell>
          <cell r="D82" t="str">
            <v>结构类制作</v>
          </cell>
          <cell r="E82" t="str">
            <v>地毯</v>
          </cell>
          <cell r="F82" t="str">
            <v>加厚阻燃圈绒地毯</v>
          </cell>
          <cell r="G82" t="str">
            <v>厚10mm以内</v>
          </cell>
          <cell r="H82" t="str">
            <v>平米</v>
          </cell>
          <cell r="I82">
            <v>45</v>
          </cell>
          <cell r="J82">
            <v>40</v>
          </cell>
          <cell r="K82">
            <v>35</v>
          </cell>
          <cell r="L82">
            <v>35</v>
          </cell>
        </row>
        <row r="83">
          <cell r="A83" t="str">
            <v>25A#084</v>
          </cell>
          <cell r="B83" t="str">
            <v>框架内</v>
          </cell>
          <cell r="C83" t="str">
            <v>搭建制作</v>
          </cell>
          <cell r="D83" t="str">
            <v>结构类制作</v>
          </cell>
          <cell r="E83" t="str">
            <v>地毯</v>
          </cell>
          <cell r="F83" t="str">
            <v>草皮（假草）地毯</v>
          </cell>
          <cell r="G83" t="str">
            <v>/</v>
          </cell>
          <cell r="H83" t="str">
            <v>平米</v>
          </cell>
          <cell r="I83">
            <v>30</v>
          </cell>
          <cell r="J83">
            <v>30</v>
          </cell>
          <cell r="K83" t="str">
            <v>OK</v>
          </cell>
          <cell r="L83">
            <v>30</v>
          </cell>
        </row>
        <row r="84">
          <cell r="A84" t="str">
            <v>25A#085</v>
          </cell>
          <cell r="B84" t="str">
            <v>框架内</v>
          </cell>
          <cell r="C84" t="str">
            <v>搭建制作</v>
          </cell>
          <cell r="D84" t="str">
            <v>结构类制作</v>
          </cell>
          <cell r="E84" t="str">
            <v>地毯</v>
          </cell>
          <cell r="F84" t="str">
            <v>草皮（真草）地毯</v>
          </cell>
          <cell r="G84" t="str">
            <v>/</v>
          </cell>
          <cell r="H84" t="str">
            <v>平米</v>
          </cell>
          <cell r="I84">
            <v>120</v>
          </cell>
          <cell r="J84">
            <v>100</v>
          </cell>
          <cell r="K84">
            <v>67</v>
          </cell>
          <cell r="L84">
            <v>67</v>
          </cell>
        </row>
        <row r="85">
          <cell r="A85" t="str">
            <v>25A#086</v>
          </cell>
          <cell r="B85" t="str">
            <v>框架内</v>
          </cell>
          <cell r="C85" t="str">
            <v>搭建制作</v>
          </cell>
          <cell r="D85" t="str">
            <v>结构类制作</v>
          </cell>
          <cell r="E85" t="str">
            <v>台阶</v>
          </cell>
          <cell r="F85" t="str">
            <v>常规台阶</v>
          </cell>
          <cell r="G85" t="str">
            <v>木结构，不含饰面</v>
          </cell>
          <cell r="H85" t="str">
            <v>每阶每米</v>
          </cell>
          <cell r="I85">
            <v>180</v>
          </cell>
          <cell r="J85">
            <v>170</v>
          </cell>
          <cell r="K85">
            <v>100</v>
          </cell>
          <cell r="L85">
            <v>100</v>
          </cell>
        </row>
        <row r="86">
          <cell r="A86" t="str">
            <v>25A#087</v>
          </cell>
          <cell r="B86" t="str">
            <v>框架内</v>
          </cell>
          <cell r="C86" t="str">
            <v>搭建制作</v>
          </cell>
          <cell r="D86" t="str">
            <v>结构类制作</v>
          </cell>
          <cell r="E86" t="str">
            <v>台阶</v>
          </cell>
          <cell r="F86" t="str">
            <v>异形台阶</v>
          </cell>
          <cell r="G86" t="str">
            <v>木结构，不含饰面</v>
          </cell>
          <cell r="H86" t="str">
            <v>每阶每米</v>
          </cell>
          <cell r="I86">
            <v>500</v>
          </cell>
          <cell r="J86">
            <v>450</v>
          </cell>
          <cell r="K86">
            <v>177</v>
          </cell>
          <cell r="L86">
            <v>177</v>
          </cell>
        </row>
        <row r="87">
          <cell r="A87" t="str">
            <v>25A#088</v>
          </cell>
          <cell r="B87" t="str">
            <v>框架内</v>
          </cell>
          <cell r="C87" t="str">
            <v>搭建制作</v>
          </cell>
          <cell r="D87" t="str">
            <v>结构类制作</v>
          </cell>
          <cell r="E87" t="str">
            <v>斜坡</v>
          </cell>
          <cell r="F87" t="str">
            <v>斜坡</v>
          </cell>
          <cell r="G87" t="str">
            <v>H600mm以内</v>
          </cell>
          <cell r="H87" t="str">
            <v>平米</v>
          </cell>
          <cell r="I87">
            <v>450</v>
          </cell>
          <cell r="J87">
            <v>430</v>
          </cell>
          <cell r="K87">
            <v>130</v>
          </cell>
          <cell r="L87">
            <v>130</v>
          </cell>
        </row>
        <row r="88">
          <cell r="A88" t="str">
            <v>25A#089</v>
          </cell>
          <cell r="B88" t="str">
            <v>框架内</v>
          </cell>
          <cell r="C88" t="str">
            <v>搭建制作</v>
          </cell>
          <cell r="D88" t="str">
            <v>结构类制作</v>
          </cell>
          <cell r="E88" t="str">
            <v>斜坡</v>
          </cell>
          <cell r="F88" t="str">
            <v>斜坡</v>
          </cell>
          <cell r="G88" t="str">
            <v>H600mm-1000mm</v>
          </cell>
          <cell r="H88" t="str">
            <v>平米</v>
          </cell>
          <cell r="I88">
            <v>700</v>
          </cell>
          <cell r="J88">
            <v>600</v>
          </cell>
          <cell r="K88">
            <v>152</v>
          </cell>
          <cell r="L88">
            <v>152</v>
          </cell>
        </row>
        <row r="89">
          <cell r="A89" t="str">
            <v>25A#090</v>
          </cell>
          <cell r="B89" t="str">
            <v>框架内</v>
          </cell>
          <cell r="C89" t="str">
            <v>搭建制作</v>
          </cell>
          <cell r="D89" t="str">
            <v>结构类制作</v>
          </cell>
          <cell r="E89" t="str">
            <v>钢结构</v>
          </cell>
          <cell r="F89" t="str">
            <v>18工字钢</v>
          </cell>
          <cell r="G89" t="str">
            <v>/</v>
          </cell>
          <cell r="H89" t="str">
            <v>米</v>
          </cell>
          <cell r="I89">
            <v>160</v>
          </cell>
          <cell r="J89">
            <v>150</v>
          </cell>
          <cell r="K89">
            <v>37</v>
          </cell>
          <cell r="L89">
            <v>37</v>
          </cell>
        </row>
        <row r="90">
          <cell r="A90" t="str">
            <v>25A#091</v>
          </cell>
          <cell r="B90" t="str">
            <v>框架内</v>
          </cell>
          <cell r="C90" t="str">
            <v>搭建制作</v>
          </cell>
          <cell r="D90" t="str">
            <v>结构类制作</v>
          </cell>
          <cell r="E90" t="str">
            <v>钢结构</v>
          </cell>
          <cell r="F90" t="str">
            <v>20工字钢</v>
          </cell>
          <cell r="G90" t="str">
            <v>/</v>
          </cell>
          <cell r="H90" t="str">
            <v>米</v>
          </cell>
          <cell r="I90">
            <v>220</v>
          </cell>
          <cell r="J90">
            <v>210</v>
          </cell>
          <cell r="K90">
            <v>45</v>
          </cell>
          <cell r="L90">
            <v>45</v>
          </cell>
        </row>
        <row r="91">
          <cell r="A91" t="str">
            <v>25A#092</v>
          </cell>
          <cell r="B91" t="str">
            <v>框架内</v>
          </cell>
          <cell r="C91" t="str">
            <v>搭建制作</v>
          </cell>
          <cell r="D91" t="str">
            <v>结构类制作</v>
          </cell>
          <cell r="E91" t="str">
            <v>钢结构</v>
          </cell>
          <cell r="F91" t="str">
            <v>25工字钢</v>
          </cell>
          <cell r="G91" t="str">
            <v>/</v>
          </cell>
          <cell r="H91" t="str">
            <v>米</v>
          </cell>
          <cell r="I91">
            <v>280</v>
          </cell>
          <cell r="J91">
            <v>270</v>
          </cell>
          <cell r="K91">
            <v>50</v>
          </cell>
          <cell r="L91">
            <v>50</v>
          </cell>
        </row>
        <row r="92">
          <cell r="A92" t="str">
            <v>25A#093</v>
          </cell>
          <cell r="B92" t="str">
            <v>框架内</v>
          </cell>
          <cell r="C92" t="str">
            <v>搭建制作</v>
          </cell>
          <cell r="D92" t="str">
            <v>结构类制作</v>
          </cell>
          <cell r="E92" t="str">
            <v>钢结构</v>
          </cell>
          <cell r="F92" t="str">
            <v>18U型钢</v>
          </cell>
          <cell r="G92" t="str">
            <v>/</v>
          </cell>
          <cell r="H92" t="str">
            <v>米</v>
          </cell>
          <cell r="I92">
            <v>200</v>
          </cell>
          <cell r="J92">
            <v>150</v>
          </cell>
          <cell r="K92">
            <v>45</v>
          </cell>
          <cell r="L92">
            <v>45</v>
          </cell>
        </row>
        <row r="93">
          <cell r="A93" t="str">
            <v>25A#094</v>
          </cell>
          <cell r="B93" t="str">
            <v>框架内</v>
          </cell>
          <cell r="C93" t="str">
            <v>搭建制作</v>
          </cell>
          <cell r="D93" t="str">
            <v>结构类制作</v>
          </cell>
          <cell r="E93" t="str">
            <v>钢结构</v>
          </cell>
          <cell r="F93" t="str">
            <v>25U型钢</v>
          </cell>
          <cell r="G93" t="str">
            <v>/</v>
          </cell>
          <cell r="H93" t="str">
            <v>米</v>
          </cell>
          <cell r="I93">
            <v>260</v>
          </cell>
          <cell r="J93">
            <v>200</v>
          </cell>
          <cell r="K93">
            <v>55</v>
          </cell>
          <cell r="L93">
            <v>55</v>
          </cell>
        </row>
        <row r="94">
          <cell r="A94" t="str">
            <v>25A#095</v>
          </cell>
          <cell r="B94" t="str">
            <v>框架内</v>
          </cell>
          <cell r="C94" t="str">
            <v>搭建制作</v>
          </cell>
          <cell r="D94" t="str">
            <v>结构类制作</v>
          </cell>
          <cell r="E94" t="str">
            <v>钢结构</v>
          </cell>
          <cell r="F94" t="str">
            <v>29U型钢</v>
          </cell>
          <cell r="G94" t="str">
            <v>/</v>
          </cell>
          <cell r="H94" t="str">
            <v>米</v>
          </cell>
          <cell r="I94">
            <v>370</v>
          </cell>
          <cell r="J94">
            <v>300</v>
          </cell>
          <cell r="K94">
            <v>65</v>
          </cell>
          <cell r="L94">
            <v>65</v>
          </cell>
        </row>
        <row r="95">
          <cell r="A95" t="str">
            <v>25A#096</v>
          </cell>
          <cell r="B95" t="str">
            <v>框架内</v>
          </cell>
          <cell r="C95" t="str">
            <v>搭建制作</v>
          </cell>
          <cell r="D95" t="str">
            <v>结构类制作</v>
          </cell>
          <cell r="E95" t="str">
            <v>钢结构</v>
          </cell>
          <cell r="F95" t="str">
            <v>36U型钢</v>
          </cell>
          <cell r="G95" t="str">
            <v>/</v>
          </cell>
          <cell r="H95" t="str">
            <v>米</v>
          </cell>
          <cell r="I95">
            <v>520</v>
          </cell>
          <cell r="J95">
            <v>420</v>
          </cell>
          <cell r="K95">
            <v>70</v>
          </cell>
          <cell r="L95">
            <v>70</v>
          </cell>
        </row>
        <row r="96">
          <cell r="A96" t="str">
            <v>25A#097</v>
          </cell>
          <cell r="B96" t="str">
            <v>框架内</v>
          </cell>
          <cell r="C96" t="str">
            <v>搭建制作</v>
          </cell>
          <cell r="D96" t="str">
            <v>结构类制作</v>
          </cell>
          <cell r="E96" t="str">
            <v>钢结构</v>
          </cell>
          <cell r="F96" t="str">
            <v>20mm*20mm方管/圆管</v>
          </cell>
          <cell r="G96" t="str">
            <v>/</v>
          </cell>
          <cell r="H96" t="str">
            <v>米</v>
          </cell>
          <cell r="I96">
            <v>6</v>
          </cell>
          <cell r="J96">
            <v>6</v>
          </cell>
          <cell r="K96" t="str">
            <v>OK</v>
          </cell>
          <cell r="L96">
            <v>6</v>
          </cell>
        </row>
        <row r="97">
          <cell r="A97" t="str">
            <v>25A#098</v>
          </cell>
          <cell r="B97" t="str">
            <v>框架内</v>
          </cell>
          <cell r="C97" t="str">
            <v>搭建制作</v>
          </cell>
          <cell r="D97" t="str">
            <v>结构类制作</v>
          </cell>
          <cell r="E97" t="str">
            <v>钢结构</v>
          </cell>
          <cell r="F97" t="str">
            <v>25mm*25mm方管/圆管</v>
          </cell>
          <cell r="G97" t="str">
            <v>/</v>
          </cell>
          <cell r="H97" t="str">
            <v>米</v>
          </cell>
          <cell r="I97">
            <v>8</v>
          </cell>
          <cell r="J97">
            <v>8</v>
          </cell>
          <cell r="K97" t="str">
            <v>OK</v>
          </cell>
          <cell r="L97">
            <v>8</v>
          </cell>
        </row>
        <row r="98">
          <cell r="A98" t="str">
            <v>25A#099</v>
          </cell>
          <cell r="B98" t="str">
            <v>框架内</v>
          </cell>
          <cell r="C98" t="str">
            <v>搭建制作</v>
          </cell>
          <cell r="D98" t="str">
            <v>结构类制作</v>
          </cell>
          <cell r="E98" t="str">
            <v>钢结构</v>
          </cell>
          <cell r="F98" t="str">
            <v>30mm*30mm方管/圆管</v>
          </cell>
          <cell r="G98" t="str">
            <v>/</v>
          </cell>
          <cell r="H98" t="str">
            <v>米</v>
          </cell>
          <cell r="I98">
            <v>10</v>
          </cell>
          <cell r="J98">
            <v>10</v>
          </cell>
          <cell r="K98" t="str">
            <v>OK</v>
          </cell>
          <cell r="L98">
            <v>10</v>
          </cell>
        </row>
        <row r="99">
          <cell r="A99" t="str">
            <v>25A#100</v>
          </cell>
          <cell r="B99" t="str">
            <v>框架内</v>
          </cell>
          <cell r="C99" t="str">
            <v>搭建制作</v>
          </cell>
          <cell r="D99" t="str">
            <v>结构类制作</v>
          </cell>
          <cell r="E99" t="str">
            <v>钢结构</v>
          </cell>
          <cell r="F99" t="str">
            <v>40mm*40mm方管/圆管</v>
          </cell>
          <cell r="G99" t="str">
            <v>/</v>
          </cell>
          <cell r="H99" t="str">
            <v>米</v>
          </cell>
          <cell r="I99">
            <v>11</v>
          </cell>
          <cell r="J99">
            <v>11</v>
          </cell>
          <cell r="K99" t="str">
            <v>OK</v>
          </cell>
          <cell r="L99">
            <v>11</v>
          </cell>
        </row>
        <row r="100">
          <cell r="A100" t="str">
            <v>25A#101</v>
          </cell>
          <cell r="B100" t="str">
            <v>框架内</v>
          </cell>
          <cell r="C100" t="str">
            <v>搭建制作</v>
          </cell>
          <cell r="D100" t="str">
            <v>结构类制作</v>
          </cell>
          <cell r="E100" t="str">
            <v>钢结构</v>
          </cell>
          <cell r="F100" t="str">
            <v>50mm*50mm方管/圆管</v>
          </cell>
          <cell r="G100" t="str">
            <v>/</v>
          </cell>
          <cell r="H100" t="str">
            <v>米</v>
          </cell>
          <cell r="I100">
            <v>15</v>
          </cell>
          <cell r="J100">
            <v>12</v>
          </cell>
          <cell r="K100" t="str">
            <v>OK</v>
          </cell>
          <cell r="L100">
            <v>12</v>
          </cell>
        </row>
        <row r="101">
          <cell r="A101" t="str">
            <v>25A#102</v>
          </cell>
          <cell r="B101" t="str">
            <v>框架内</v>
          </cell>
          <cell r="C101" t="str">
            <v>搭建制作</v>
          </cell>
          <cell r="D101" t="str">
            <v>结构类制作</v>
          </cell>
          <cell r="E101" t="str">
            <v>钢结构</v>
          </cell>
          <cell r="F101" t="str">
            <v>60mm*60mm方管/圆管</v>
          </cell>
          <cell r="G101" t="str">
            <v>/</v>
          </cell>
          <cell r="H101" t="str">
            <v>米</v>
          </cell>
          <cell r="I101">
            <v>19</v>
          </cell>
          <cell r="J101">
            <v>15</v>
          </cell>
          <cell r="K101" t="str">
            <v>OK</v>
          </cell>
          <cell r="L101">
            <v>15</v>
          </cell>
        </row>
        <row r="102">
          <cell r="A102" t="str">
            <v>25A#103</v>
          </cell>
          <cell r="B102" t="str">
            <v>框架内</v>
          </cell>
          <cell r="C102" t="str">
            <v>搭建制作</v>
          </cell>
          <cell r="D102" t="str">
            <v>结构类制作</v>
          </cell>
          <cell r="E102" t="str">
            <v>钢结构</v>
          </cell>
          <cell r="F102" t="str">
            <v>80mm*80mm方管/圆管</v>
          </cell>
          <cell r="G102" t="str">
            <v>/</v>
          </cell>
          <cell r="H102" t="str">
            <v>米</v>
          </cell>
          <cell r="I102">
            <v>33</v>
          </cell>
          <cell r="J102">
            <v>28</v>
          </cell>
          <cell r="K102" t="str">
            <v>OK</v>
          </cell>
          <cell r="L102">
            <v>28</v>
          </cell>
        </row>
        <row r="103">
          <cell r="A103" t="str">
            <v>25A#104</v>
          </cell>
          <cell r="B103" t="str">
            <v>框架内</v>
          </cell>
          <cell r="C103" t="str">
            <v>搭建制作</v>
          </cell>
          <cell r="D103" t="str">
            <v>结构类制作</v>
          </cell>
          <cell r="E103" t="str">
            <v>钢结构</v>
          </cell>
          <cell r="F103" t="str">
            <v>100mm*100mm方管/圆管</v>
          </cell>
          <cell r="G103" t="str">
            <v>/</v>
          </cell>
          <cell r="H103" t="str">
            <v>米</v>
          </cell>
          <cell r="I103">
            <v>40</v>
          </cell>
          <cell r="J103">
            <v>40</v>
          </cell>
          <cell r="K103" t="str">
            <v>OK</v>
          </cell>
          <cell r="L103">
            <v>40</v>
          </cell>
        </row>
        <row r="104">
          <cell r="A104" t="str">
            <v>25A#105</v>
          </cell>
          <cell r="B104" t="str">
            <v>框架内</v>
          </cell>
          <cell r="C104" t="str">
            <v>搭建制作</v>
          </cell>
          <cell r="D104" t="str">
            <v>结构类制作</v>
          </cell>
          <cell r="E104" t="str">
            <v>钢结构</v>
          </cell>
          <cell r="F104" t="str">
            <v>20mm*20mm镀锌方管/圆管</v>
          </cell>
          <cell r="G104" t="str">
            <v>/</v>
          </cell>
          <cell r="H104" t="str">
            <v>米</v>
          </cell>
          <cell r="I104">
            <v>6</v>
          </cell>
          <cell r="J104">
            <v>5</v>
          </cell>
          <cell r="K104" t="str">
            <v>OK</v>
          </cell>
          <cell r="L104">
            <v>5</v>
          </cell>
        </row>
        <row r="105">
          <cell r="A105" t="str">
            <v>25A#106</v>
          </cell>
          <cell r="B105" t="str">
            <v>框架内</v>
          </cell>
          <cell r="C105" t="str">
            <v>搭建制作</v>
          </cell>
          <cell r="D105" t="str">
            <v>结构类制作</v>
          </cell>
          <cell r="E105" t="str">
            <v>钢结构</v>
          </cell>
          <cell r="F105" t="str">
            <v>25mm*25mm镀锌方管/圆管</v>
          </cell>
          <cell r="G105" t="str">
            <v>/</v>
          </cell>
          <cell r="H105" t="str">
            <v>米</v>
          </cell>
          <cell r="I105">
            <v>8</v>
          </cell>
          <cell r="J105">
            <v>8</v>
          </cell>
          <cell r="K105" t="str">
            <v>OK</v>
          </cell>
          <cell r="L105">
            <v>8</v>
          </cell>
        </row>
        <row r="106">
          <cell r="A106" t="str">
            <v>25A#107</v>
          </cell>
          <cell r="B106" t="str">
            <v>框架内</v>
          </cell>
          <cell r="C106" t="str">
            <v>搭建制作</v>
          </cell>
          <cell r="D106" t="str">
            <v>结构类制作</v>
          </cell>
          <cell r="E106" t="str">
            <v>钢结构</v>
          </cell>
          <cell r="F106" t="str">
            <v>30mm*30mm镀锌方管/圆管</v>
          </cell>
          <cell r="G106" t="str">
            <v>/</v>
          </cell>
          <cell r="H106" t="str">
            <v>米</v>
          </cell>
          <cell r="I106">
            <v>10</v>
          </cell>
          <cell r="J106">
            <v>10</v>
          </cell>
          <cell r="K106" t="str">
            <v>OK</v>
          </cell>
          <cell r="L106">
            <v>10</v>
          </cell>
        </row>
        <row r="107">
          <cell r="A107" t="str">
            <v>25A#108</v>
          </cell>
          <cell r="B107" t="str">
            <v>框架内</v>
          </cell>
          <cell r="C107" t="str">
            <v>搭建制作</v>
          </cell>
          <cell r="D107" t="str">
            <v>结构类制作</v>
          </cell>
          <cell r="E107" t="str">
            <v>钢结构</v>
          </cell>
          <cell r="F107" t="str">
            <v>40mm*40mm镀锌方管/圆管</v>
          </cell>
          <cell r="G107" t="str">
            <v>/</v>
          </cell>
          <cell r="H107" t="str">
            <v>米</v>
          </cell>
          <cell r="I107">
            <v>11</v>
          </cell>
          <cell r="J107">
            <v>11</v>
          </cell>
          <cell r="K107" t="str">
            <v>OK</v>
          </cell>
          <cell r="L107">
            <v>11</v>
          </cell>
        </row>
        <row r="108">
          <cell r="A108" t="str">
            <v>25A#109</v>
          </cell>
          <cell r="B108" t="str">
            <v>框架内</v>
          </cell>
          <cell r="C108" t="str">
            <v>搭建制作</v>
          </cell>
          <cell r="D108" t="str">
            <v>结构类制作</v>
          </cell>
          <cell r="E108" t="str">
            <v>钢结构</v>
          </cell>
          <cell r="F108" t="str">
            <v>50mm*50mm镀锌方管/圆管</v>
          </cell>
          <cell r="G108" t="str">
            <v>/</v>
          </cell>
          <cell r="H108" t="str">
            <v>米</v>
          </cell>
          <cell r="I108">
            <v>15</v>
          </cell>
          <cell r="J108">
            <v>12</v>
          </cell>
          <cell r="K108" t="str">
            <v>OK</v>
          </cell>
          <cell r="L108">
            <v>12</v>
          </cell>
        </row>
        <row r="109">
          <cell r="A109" t="str">
            <v>25A#110</v>
          </cell>
          <cell r="B109" t="str">
            <v>框架内</v>
          </cell>
          <cell r="C109" t="str">
            <v>搭建制作</v>
          </cell>
          <cell r="D109" t="str">
            <v>结构类制作</v>
          </cell>
          <cell r="E109" t="str">
            <v>钢结构</v>
          </cell>
          <cell r="F109" t="str">
            <v>60mm*60mm镀锌方管/圆管</v>
          </cell>
          <cell r="G109" t="str">
            <v>/</v>
          </cell>
          <cell r="H109" t="str">
            <v>米</v>
          </cell>
          <cell r="I109">
            <v>19</v>
          </cell>
          <cell r="J109">
            <v>16</v>
          </cell>
          <cell r="K109" t="str">
            <v>OK</v>
          </cell>
          <cell r="L109">
            <v>16</v>
          </cell>
        </row>
        <row r="110">
          <cell r="A110" t="str">
            <v>25A#111</v>
          </cell>
          <cell r="B110" t="str">
            <v>框架内</v>
          </cell>
          <cell r="C110" t="str">
            <v>搭建制作</v>
          </cell>
          <cell r="D110" t="str">
            <v>结构类制作</v>
          </cell>
          <cell r="E110" t="str">
            <v>钢结构</v>
          </cell>
          <cell r="F110" t="str">
            <v>80mm*80mm镀锌方管/圆管</v>
          </cell>
          <cell r="G110" t="str">
            <v>/</v>
          </cell>
          <cell r="H110" t="str">
            <v>米</v>
          </cell>
          <cell r="I110">
            <v>33</v>
          </cell>
          <cell r="J110">
            <v>28</v>
          </cell>
          <cell r="K110" t="str">
            <v>OK</v>
          </cell>
          <cell r="L110">
            <v>28</v>
          </cell>
        </row>
        <row r="111">
          <cell r="A111" t="str">
            <v>25A#112</v>
          </cell>
          <cell r="B111" t="str">
            <v>框架内</v>
          </cell>
          <cell r="C111" t="str">
            <v>搭建制作</v>
          </cell>
          <cell r="D111" t="str">
            <v>结构类制作</v>
          </cell>
          <cell r="E111" t="str">
            <v>钢结构</v>
          </cell>
          <cell r="F111" t="str">
            <v>100mm*100mm镀锌方管/圆管</v>
          </cell>
          <cell r="G111" t="str">
            <v>/</v>
          </cell>
          <cell r="H111" t="str">
            <v>米</v>
          </cell>
          <cell r="I111">
            <v>40</v>
          </cell>
          <cell r="J111">
            <v>40</v>
          </cell>
          <cell r="K111" t="str">
            <v>OK</v>
          </cell>
          <cell r="L111">
            <v>40</v>
          </cell>
        </row>
        <row r="112">
          <cell r="A112" t="str">
            <v>25A#113</v>
          </cell>
          <cell r="B112" t="str">
            <v>框架内</v>
          </cell>
          <cell r="C112" t="str">
            <v>搭建制作</v>
          </cell>
          <cell r="D112" t="str">
            <v>结构类制作</v>
          </cell>
          <cell r="E112" t="str">
            <v>钢结构</v>
          </cell>
          <cell r="F112" t="str">
            <v>钢架铁网含喷漆</v>
          </cell>
          <cell r="G112" t="str">
            <v>/</v>
          </cell>
          <cell r="H112" t="str">
            <v>平米</v>
          </cell>
          <cell r="I112">
            <v>200</v>
          </cell>
          <cell r="J112">
            <v>170</v>
          </cell>
          <cell r="K112">
            <v>135</v>
          </cell>
          <cell r="L112">
            <v>135</v>
          </cell>
        </row>
        <row r="113">
          <cell r="A113" t="str">
            <v>25A#114</v>
          </cell>
          <cell r="B113" t="str">
            <v>框架内</v>
          </cell>
          <cell r="C113" t="str">
            <v>搭建制作</v>
          </cell>
          <cell r="D113" t="str">
            <v>结构类制作</v>
          </cell>
          <cell r="E113" t="str">
            <v>钢结构</v>
          </cell>
          <cell r="F113" t="str">
            <v>200mm*200mm桁架</v>
          </cell>
          <cell r="G113" t="str">
            <v>/</v>
          </cell>
          <cell r="H113" t="str">
            <v>延米</v>
          </cell>
          <cell r="I113">
            <v>40</v>
          </cell>
          <cell r="J113">
            <v>35</v>
          </cell>
          <cell r="K113">
            <v>30</v>
          </cell>
          <cell r="L113">
            <v>30</v>
          </cell>
        </row>
        <row r="114">
          <cell r="A114" t="str">
            <v>25A#115</v>
          </cell>
          <cell r="B114" t="str">
            <v>框架内</v>
          </cell>
          <cell r="C114" t="str">
            <v>搭建制作</v>
          </cell>
          <cell r="D114" t="str">
            <v>结构类制作</v>
          </cell>
          <cell r="E114" t="str">
            <v>钢结构</v>
          </cell>
          <cell r="F114" t="str">
            <v>250mm*250mm桁架</v>
          </cell>
          <cell r="G114" t="str">
            <v>/</v>
          </cell>
          <cell r="H114" t="str">
            <v>延米</v>
          </cell>
          <cell r="I114">
            <v>46</v>
          </cell>
          <cell r="J114">
            <v>40</v>
          </cell>
          <cell r="K114">
            <v>32</v>
          </cell>
          <cell r="L114">
            <v>32</v>
          </cell>
        </row>
        <row r="115">
          <cell r="A115" t="str">
            <v>25A#116</v>
          </cell>
          <cell r="B115" t="str">
            <v>框架内</v>
          </cell>
          <cell r="C115" t="str">
            <v>搭建制作</v>
          </cell>
          <cell r="D115" t="str">
            <v>结构类制作</v>
          </cell>
          <cell r="E115" t="str">
            <v>钢结构</v>
          </cell>
          <cell r="F115" t="str">
            <v>300mm*300mm桁架</v>
          </cell>
          <cell r="G115" t="str">
            <v>/</v>
          </cell>
          <cell r="H115" t="str">
            <v>延米</v>
          </cell>
          <cell r="I115">
            <v>91</v>
          </cell>
          <cell r="J115">
            <v>75</v>
          </cell>
          <cell r="K115">
            <v>42</v>
          </cell>
          <cell r="L115">
            <v>42</v>
          </cell>
        </row>
        <row r="116">
          <cell r="A116" t="str">
            <v>25A#117</v>
          </cell>
          <cell r="B116" t="str">
            <v>框架内</v>
          </cell>
          <cell r="C116" t="str">
            <v>搭建制作</v>
          </cell>
          <cell r="D116" t="str">
            <v>结构类制作</v>
          </cell>
          <cell r="E116" t="str">
            <v>钢结构</v>
          </cell>
          <cell r="F116" t="str">
            <v>400mm*400mm桁架</v>
          </cell>
          <cell r="G116" t="str">
            <v>/</v>
          </cell>
          <cell r="H116" t="str">
            <v>延米</v>
          </cell>
          <cell r="I116">
            <v>160</v>
          </cell>
          <cell r="J116">
            <v>130</v>
          </cell>
          <cell r="K116">
            <v>55</v>
          </cell>
          <cell r="L116">
            <v>55</v>
          </cell>
        </row>
        <row r="117">
          <cell r="A117" t="str">
            <v>25A#118</v>
          </cell>
          <cell r="B117" t="str">
            <v>框架内</v>
          </cell>
          <cell r="C117" t="str">
            <v>搭建制作</v>
          </cell>
          <cell r="D117" t="str">
            <v>结构类制作</v>
          </cell>
          <cell r="E117" t="str">
            <v>钢结构</v>
          </cell>
          <cell r="F117" t="str">
            <v>450mm*450mm桁架</v>
          </cell>
          <cell r="G117" t="str">
            <v>/</v>
          </cell>
          <cell r="H117" t="str">
            <v>延米</v>
          </cell>
          <cell r="I117">
            <v>200</v>
          </cell>
          <cell r="J117">
            <v>170</v>
          </cell>
          <cell r="K117">
            <v>70</v>
          </cell>
          <cell r="L117">
            <v>70</v>
          </cell>
        </row>
        <row r="118">
          <cell r="A118" t="str">
            <v>25A#119</v>
          </cell>
          <cell r="B118" t="str">
            <v>框架内</v>
          </cell>
          <cell r="C118" t="str">
            <v>搭建制作</v>
          </cell>
          <cell r="D118" t="str">
            <v>结构类制作</v>
          </cell>
          <cell r="E118" t="str">
            <v>钢结构</v>
          </cell>
          <cell r="F118" t="str">
            <v>钢板</v>
          </cell>
          <cell r="G118" t="str">
            <v>厚度5mm-10mm</v>
          </cell>
          <cell r="H118" t="str">
            <v>平米</v>
          </cell>
          <cell r="I118">
            <v>400</v>
          </cell>
          <cell r="J118">
            <v>300</v>
          </cell>
          <cell r="K118">
            <v>112</v>
          </cell>
          <cell r="L118">
            <v>112</v>
          </cell>
        </row>
        <row r="119">
          <cell r="A119" t="str">
            <v>25A#120</v>
          </cell>
          <cell r="B119" t="str">
            <v>框架内</v>
          </cell>
          <cell r="C119" t="str">
            <v>搭建制作</v>
          </cell>
          <cell r="D119" t="str">
            <v>结构类制作</v>
          </cell>
          <cell r="E119" t="str">
            <v>钢结构</v>
          </cell>
          <cell r="F119" t="str">
            <v>钢板</v>
          </cell>
          <cell r="G119" t="str">
            <v>厚度12mm-16mm</v>
          </cell>
          <cell r="H119" t="str">
            <v>平米</v>
          </cell>
          <cell r="I119">
            <v>650</v>
          </cell>
          <cell r="J119">
            <v>500</v>
          </cell>
          <cell r="K119">
            <v>145</v>
          </cell>
          <cell r="L119">
            <v>145</v>
          </cell>
        </row>
        <row r="120">
          <cell r="A120" t="str">
            <v>25A#121</v>
          </cell>
          <cell r="B120" t="str">
            <v>框架内</v>
          </cell>
          <cell r="C120" t="str">
            <v>搭建制作</v>
          </cell>
          <cell r="D120" t="str">
            <v>结构类制作</v>
          </cell>
          <cell r="E120" t="str">
            <v>钢结构</v>
          </cell>
          <cell r="F120" t="str">
            <v>钢板</v>
          </cell>
          <cell r="G120" t="str">
            <v>厚度20mm-30mm</v>
          </cell>
          <cell r="H120" t="str">
            <v>平米</v>
          </cell>
          <cell r="I120">
            <v>1300</v>
          </cell>
          <cell r="J120">
            <v>1000</v>
          </cell>
          <cell r="K120">
            <v>190</v>
          </cell>
          <cell r="L120">
            <v>190</v>
          </cell>
        </row>
        <row r="121">
          <cell r="A121" t="str">
            <v>25A#122</v>
          </cell>
          <cell r="B121" t="str">
            <v>框架内</v>
          </cell>
          <cell r="C121" t="str">
            <v>搭建制作</v>
          </cell>
          <cell r="D121" t="str">
            <v>结构类制作</v>
          </cell>
          <cell r="E121" t="str">
            <v>配重</v>
          </cell>
          <cell r="F121" t="str">
            <v>水箱配重</v>
          </cell>
          <cell r="G121" t="str">
            <v>1立方米以内</v>
          </cell>
          <cell r="H121" t="str">
            <v>个</v>
          </cell>
          <cell r="I121">
            <v>2000</v>
          </cell>
          <cell r="J121">
            <v>1500</v>
          </cell>
          <cell r="K121">
            <v>105</v>
          </cell>
          <cell r="L121">
            <v>105</v>
          </cell>
        </row>
        <row r="122">
          <cell r="A122" t="str">
            <v>25A#123</v>
          </cell>
          <cell r="B122" t="str">
            <v>框架内</v>
          </cell>
          <cell r="C122" t="str">
            <v>搭建制作</v>
          </cell>
          <cell r="D122" t="str">
            <v>结构类制作</v>
          </cell>
          <cell r="E122" t="str">
            <v>配重</v>
          </cell>
          <cell r="F122" t="str">
            <v>沙箱配重</v>
          </cell>
          <cell r="G122" t="str">
            <v>0.5立方米以内</v>
          </cell>
          <cell r="H122" t="str">
            <v>个</v>
          </cell>
          <cell r="I122">
            <v>40</v>
          </cell>
          <cell r="J122">
            <v>40</v>
          </cell>
          <cell r="K122" t="str">
            <v>OK</v>
          </cell>
          <cell r="L122">
            <v>40</v>
          </cell>
        </row>
        <row r="123">
          <cell r="A123" t="str">
            <v>25A#124</v>
          </cell>
          <cell r="B123" t="str">
            <v>框架内</v>
          </cell>
          <cell r="C123" t="str">
            <v>搭建制作</v>
          </cell>
          <cell r="D123" t="str">
            <v>结构类制作</v>
          </cell>
          <cell r="E123" t="str">
            <v>装饰材料</v>
          </cell>
          <cell r="F123" t="str">
            <v>防火板</v>
          </cell>
          <cell r="G123" t="str">
            <v>厚度1.5mm以内</v>
          </cell>
          <cell r="H123" t="str">
            <v>平米</v>
          </cell>
          <cell r="I123">
            <v>40</v>
          </cell>
          <cell r="J123">
            <v>40</v>
          </cell>
          <cell r="K123">
            <v>37</v>
          </cell>
          <cell r="L123">
            <v>37</v>
          </cell>
        </row>
        <row r="124">
          <cell r="A124" t="str">
            <v>25A#125</v>
          </cell>
          <cell r="B124" t="str">
            <v>框架内</v>
          </cell>
          <cell r="C124" t="str">
            <v>搭建制作</v>
          </cell>
          <cell r="D124" t="str">
            <v>结构类制作</v>
          </cell>
          <cell r="E124" t="str">
            <v>装饰材料</v>
          </cell>
          <cell r="F124" t="str">
            <v>防火板</v>
          </cell>
          <cell r="G124" t="str">
            <v>厚度2mm-3mm</v>
          </cell>
          <cell r="H124" t="str">
            <v>平米</v>
          </cell>
          <cell r="I124">
            <v>60</v>
          </cell>
          <cell r="J124">
            <v>60</v>
          </cell>
          <cell r="K124">
            <v>45</v>
          </cell>
          <cell r="L124">
            <v>45</v>
          </cell>
        </row>
        <row r="125">
          <cell r="A125" t="str">
            <v>25A#126</v>
          </cell>
          <cell r="B125" t="str">
            <v>框架内</v>
          </cell>
          <cell r="C125" t="str">
            <v>搭建制作</v>
          </cell>
          <cell r="D125" t="str">
            <v>结构类制作</v>
          </cell>
          <cell r="E125" t="str">
            <v>装饰材料</v>
          </cell>
          <cell r="F125" t="str">
            <v>防火板</v>
          </cell>
          <cell r="G125" t="str">
            <v>厚度4mm-5mm</v>
          </cell>
          <cell r="H125" t="str">
            <v>平米</v>
          </cell>
          <cell r="I125">
            <v>120</v>
          </cell>
          <cell r="J125">
            <v>100</v>
          </cell>
          <cell r="K125">
            <v>55</v>
          </cell>
          <cell r="L125">
            <v>55</v>
          </cell>
        </row>
        <row r="126">
          <cell r="A126" t="str">
            <v>25A#127</v>
          </cell>
          <cell r="B126" t="str">
            <v>框架内</v>
          </cell>
          <cell r="C126" t="str">
            <v>搭建制作</v>
          </cell>
          <cell r="D126" t="str">
            <v>结构类制作</v>
          </cell>
          <cell r="E126" t="str">
            <v>装饰材料</v>
          </cell>
          <cell r="F126" t="str">
            <v>铝塑板</v>
          </cell>
          <cell r="G126" t="str">
            <v>厚2mm-3mm</v>
          </cell>
          <cell r="H126" t="str">
            <v>平米</v>
          </cell>
          <cell r="I126">
            <v>280</v>
          </cell>
          <cell r="J126">
            <v>270</v>
          </cell>
          <cell r="K126">
            <v>60</v>
          </cell>
          <cell r="L126">
            <v>60</v>
          </cell>
        </row>
        <row r="127">
          <cell r="A127" t="str">
            <v>25A#128</v>
          </cell>
          <cell r="B127" t="str">
            <v>框架内</v>
          </cell>
          <cell r="C127" t="str">
            <v>搭建制作</v>
          </cell>
          <cell r="D127" t="str">
            <v>结构类制作</v>
          </cell>
          <cell r="E127" t="str">
            <v>装饰材料</v>
          </cell>
          <cell r="F127" t="str">
            <v>铝塑板</v>
          </cell>
          <cell r="G127" t="str">
            <v>厚4mm-5mm</v>
          </cell>
          <cell r="H127" t="str">
            <v>平米</v>
          </cell>
          <cell r="I127">
            <v>750</v>
          </cell>
          <cell r="J127">
            <v>600</v>
          </cell>
          <cell r="K127">
            <v>65</v>
          </cell>
          <cell r="L127">
            <v>65</v>
          </cell>
        </row>
        <row r="128">
          <cell r="A128" t="str">
            <v>25A#129</v>
          </cell>
          <cell r="B128" t="str">
            <v>框架内</v>
          </cell>
          <cell r="C128" t="str">
            <v>搭建制作</v>
          </cell>
          <cell r="D128" t="str">
            <v>结构类制作</v>
          </cell>
          <cell r="E128" t="str">
            <v>装饰材料</v>
          </cell>
          <cell r="F128" t="str">
            <v>铝塑板</v>
          </cell>
          <cell r="G128" t="str">
            <v>厚8mm</v>
          </cell>
          <cell r="H128" t="str">
            <v>平米</v>
          </cell>
          <cell r="I128">
            <v>1400</v>
          </cell>
          <cell r="J128">
            <v>1100</v>
          </cell>
          <cell r="K128">
            <v>82</v>
          </cell>
          <cell r="L128">
            <v>82</v>
          </cell>
        </row>
        <row r="129">
          <cell r="A129" t="str">
            <v>25A#130</v>
          </cell>
          <cell r="B129" t="str">
            <v>框架内</v>
          </cell>
          <cell r="C129" t="str">
            <v>搭建制作</v>
          </cell>
          <cell r="D129" t="str">
            <v>结构类制作</v>
          </cell>
          <cell r="E129" t="str">
            <v>装饰材料</v>
          </cell>
          <cell r="F129" t="str">
            <v>丙烯涂料</v>
          </cell>
          <cell r="G129" t="str">
            <v>/</v>
          </cell>
          <cell r="H129" t="str">
            <v>平米</v>
          </cell>
          <cell r="I129">
            <v>60</v>
          </cell>
          <cell r="J129">
            <v>40</v>
          </cell>
          <cell r="K129">
            <v>25</v>
          </cell>
          <cell r="L129">
            <v>25</v>
          </cell>
        </row>
        <row r="130">
          <cell r="A130" t="str">
            <v>25A#131</v>
          </cell>
          <cell r="B130" t="str">
            <v>框架内</v>
          </cell>
          <cell r="C130" t="str">
            <v>搭建制作</v>
          </cell>
          <cell r="D130" t="str">
            <v>结构类制作</v>
          </cell>
          <cell r="E130" t="str">
            <v>装饰材料</v>
          </cell>
          <cell r="F130" t="str">
            <v>乳胶漆</v>
          </cell>
          <cell r="G130" t="str">
            <v>/</v>
          </cell>
          <cell r="H130" t="str">
            <v>平米</v>
          </cell>
          <cell r="I130">
            <v>65</v>
          </cell>
          <cell r="J130">
            <v>40</v>
          </cell>
          <cell r="K130">
            <v>22</v>
          </cell>
          <cell r="L130">
            <v>22</v>
          </cell>
        </row>
        <row r="131">
          <cell r="A131" t="str">
            <v>25A#132</v>
          </cell>
          <cell r="B131" t="str">
            <v>框架内</v>
          </cell>
          <cell r="C131" t="str">
            <v>搭建制作</v>
          </cell>
          <cell r="D131" t="str">
            <v>结构类制作</v>
          </cell>
          <cell r="E131" t="str">
            <v>装饰材料</v>
          </cell>
          <cell r="F131" t="str">
            <v>墙纸</v>
          </cell>
          <cell r="G131" t="str">
            <v>/</v>
          </cell>
          <cell r="H131" t="str">
            <v>平米</v>
          </cell>
          <cell r="I131">
            <v>60</v>
          </cell>
          <cell r="J131">
            <v>55</v>
          </cell>
          <cell r="K131">
            <v>35</v>
          </cell>
          <cell r="L131">
            <v>35</v>
          </cell>
        </row>
        <row r="132">
          <cell r="A132" t="str">
            <v>25A#133</v>
          </cell>
          <cell r="B132" t="str">
            <v>框架内</v>
          </cell>
          <cell r="C132" t="str">
            <v>搭建制作</v>
          </cell>
          <cell r="D132" t="str">
            <v>结构类制作</v>
          </cell>
          <cell r="E132" t="str">
            <v>装饰材料</v>
          </cell>
          <cell r="F132" t="str">
            <v>喷漆</v>
          </cell>
          <cell r="G132" t="str">
            <v>/</v>
          </cell>
          <cell r="H132" t="str">
            <v>平米</v>
          </cell>
          <cell r="I132">
            <v>180</v>
          </cell>
          <cell r="J132">
            <v>180</v>
          </cell>
          <cell r="K132">
            <v>87</v>
          </cell>
          <cell r="L132">
            <v>87</v>
          </cell>
        </row>
        <row r="133">
          <cell r="A133" t="str">
            <v>25A#134</v>
          </cell>
          <cell r="B133" t="str">
            <v>框架内</v>
          </cell>
          <cell r="C133" t="str">
            <v>搭建制作</v>
          </cell>
          <cell r="D133" t="str">
            <v>结构类制作</v>
          </cell>
          <cell r="E133" t="str">
            <v>装饰材料</v>
          </cell>
          <cell r="F133" t="str">
            <v>烤漆，多层烤漆</v>
          </cell>
          <cell r="G133" t="str">
            <v>/</v>
          </cell>
          <cell r="H133" t="str">
            <v>平米</v>
          </cell>
          <cell r="I133">
            <v>200</v>
          </cell>
          <cell r="J133">
            <v>200</v>
          </cell>
          <cell r="K133">
            <v>143</v>
          </cell>
          <cell r="L133">
            <v>143</v>
          </cell>
        </row>
        <row r="134">
          <cell r="A134" t="str">
            <v>25A#135</v>
          </cell>
          <cell r="B134" t="str">
            <v>框架内</v>
          </cell>
          <cell r="C134" t="str">
            <v>搭建制作</v>
          </cell>
          <cell r="D134" t="str">
            <v>结构类制作</v>
          </cell>
          <cell r="E134" t="str">
            <v>装饰材料</v>
          </cell>
          <cell r="F134" t="str">
            <v>防火涂料</v>
          </cell>
          <cell r="G134" t="str">
            <v>/</v>
          </cell>
          <cell r="H134" t="str">
            <v>平米</v>
          </cell>
          <cell r="I134">
            <v>45</v>
          </cell>
          <cell r="J134">
            <v>45</v>
          </cell>
          <cell r="K134">
            <v>30</v>
          </cell>
          <cell r="L134">
            <v>30</v>
          </cell>
        </row>
        <row r="135">
          <cell r="A135" t="str">
            <v>25A#136</v>
          </cell>
          <cell r="B135" t="str">
            <v>框架内</v>
          </cell>
          <cell r="C135" t="str">
            <v>搭建制作</v>
          </cell>
          <cell r="D135" t="str">
            <v>结构类制作</v>
          </cell>
          <cell r="E135" t="str">
            <v>装饰材料</v>
          </cell>
          <cell r="F135" t="str">
            <v>哈哈镜</v>
          </cell>
          <cell r="G135" t="str">
            <v>/</v>
          </cell>
          <cell r="H135" t="str">
            <v>平米</v>
          </cell>
          <cell r="I135">
            <v>160</v>
          </cell>
          <cell r="J135">
            <v>130</v>
          </cell>
          <cell r="K135">
            <v>66</v>
          </cell>
          <cell r="L135">
            <v>66</v>
          </cell>
        </row>
        <row r="136">
          <cell r="A136" t="str">
            <v>25A#137</v>
          </cell>
          <cell r="B136" t="str">
            <v>框架内</v>
          </cell>
          <cell r="C136" t="str">
            <v>搭建制作</v>
          </cell>
          <cell r="D136" t="str">
            <v>结构类制作</v>
          </cell>
          <cell r="E136" t="str">
            <v>装饰材料</v>
          </cell>
          <cell r="F136" t="str">
            <v>水银镜子</v>
          </cell>
          <cell r="G136" t="str">
            <v>/</v>
          </cell>
          <cell r="H136" t="str">
            <v>平米</v>
          </cell>
          <cell r="I136">
            <v>105</v>
          </cell>
          <cell r="J136">
            <v>105</v>
          </cell>
          <cell r="K136">
            <v>77</v>
          </cell>
          <cell r="L136">
            <v>77</v>
          </cell>
        </row>
        <row r="137">
          <cell r="A137" t="str">
            <v>25A#138</v>
          </cell>
          <cell r="B137" t="str">
            <v>框架内</v>
          </cell>
          <cell r="C137" t="str">
            <v>搭建制作</v>
          </cell>
          <cell r="D137" t="str">
            <v>结构类制作</v>
          </cell>
          <cell r="E137" t="str">
            <v>装饰材料</v>
          </cell>
          <cell r="F137" t="str">
            <v>单透镜</v>
          </cell>
          <cell r="G137" t="str">
            <v>/</v>
          </cell>
          <cell r="H137" t="str">
            <v>平米</v>
          </cell>
          <cell r="I137">
            <v>200</v>
          </cell>
          <cell r="J137">
            <v>160</v>
          </cell>
          <cell r="K137">
            <v>70</v>
          </cell>
          <cell r="L137">
            <v>70</v>
          </cell>
        </row>
        <row r="138">
          <cell r="A138" t="str">
            <v>25A#139</v>
          </cell>
          <cell r="B138" t="str">
            <v>框架内</v>
          </cell>
          <cell r="C138" t="str">
            <v>搭建制作</v>
          </cell>
          <cell r="D138" t="str">
            <v>结构类制作</v>
          </cell>
          <cell r="E138" t="str">
            <v>装饰材料</v>
          </cell>
          <cell r="F138" t="str">
            <v>波音片</v>
          </cell>
          <cell r="G138" t="str">
            <v>/</v>
          </cell>
          <cell r="H138" t="str">
            <v>平米</v>
          </cell>
          <cell r="I138">
            <v>45</v>
          </cell>
          <cell r="J138">
            <v>45</v>
          </cell>
          <cell r="K138">
            <v>37</v>
          </cell>
          <cell r="L138">
            <v>37</v>
          </cell>
        </row>
        <row r="139">
          <cell r="A139" t="str">
            <v>25A#140</v>
          </cell>
          <cell r="B139" t="str">
            <v>框架内</v>
          </cell>
          <cell r="C139" t="str">
            <v>搭建制作</v>
          </cell>
          <cell r="D139" t="str">
            <v>结构类制作</v>
          </cell>
          <cell r="E139" t="str">
            <v>装饰材料</v>
          </cell>
          <cell r="F139" t="str">
            <v>防水乳胶漆</v>
          </cell>
          <cell r="G139" t="str">
            <v>/</v>
          </cell>
          <cell r="H139" t="str">
            <v>平米</v>
          </cell>
          <cell r="I139">
            <v>70</v>
          </cell>
          <cell r="J139">
            <v>50</v>
          </cell>
          <cell r="K139">
            <v>36</v>
          </cell>
          <cell r="L139">
            <v>36</v>
          </cell>
        </row>
        <row r="140">
          <cell r="A140" t="str">
            <v>25A#141</v>
          </cell>
          <cell r="B140" t="str">
            <v>框架内</v>
          </cell>
          <cell r="C140" t="str">
            <v>搭建制作</v>
          </cell>
          <cell r="D140" t="str">
            <v>结构类制作</v>
          </cell>
          <cell r="E140" t="str">
            <v>装饰材料</v>
          </cell>
          <cell r="F140" t="str">
            <v>亚克力/彩色亚克力/半透亚克力</v>
          </cell>
          <cell r="G140" t="str">
            <v>厚3mm</v>
          </cell>
          <cell r="H140" t="str">
            <v>平米</v>
          </cell>
          <cell r="I140">
            <v>60</v>
          </cell>
          <cell r="J140">
            <v>60</v>
          </cell>
          <cell r="K140" t="str">
            <v>OK</v>
          </cell>
          <cell r="L140">
            <v>60</v>
          </cell>
        </row>
        <row r="141">
          <cell r="A141" t="str">
            <v>25A#142</v>
          </cell>
          <cell r="B141" t="str">
            <v>框架内</v>
          </cell>
          <cell r="C141" t="str">
            <v>搭建制作</v>
          </cell>
          <cell r="D141" t="str">
            <v>结构类制作</v>
          </cell>
          <cell r="E141" t="str">
            <v>装饰材料</v>
          </cell>
          <cell r="F141" t="str">
            <v>亚克力/彩色亚克力/半透亚克力</v>
          </cell>
          <cell r="G141" t="str">
            <v>厚5mm</v>
          </cell>
          <cell r="H141" t="str">
            <v>平米</v>
          </cell>
          <cell r="I141">
            <v>150</v>
          </cell>
          <cell r="J141">
            <v>120</v>
          </cell>
          <cell r="K141">
            <v>105</v>
          </cell>
          <cell r="L141">
            <v>105</v>
          </cell>
        </row>
        <row r="142">
          <cell r="A142" t="str">
            <v>25A#143</v>
          </cell>
          <cell r="B142" t="str">
            <v>框架内</v>
          </cell>
          <cell r="C142" t="str">
            <v>搭建制作</v>
          </cell>
          <cell r="D142" t="str">
            <v>结构类制作</v>
          </cell>
          <cell r="E142" t="str">
            <v>装饰材料</v>
          </cell>
          <cell r="F142" t="str">
            <v>亚克力/彩色亚克力/半透亚克力</v>
          </cell>
          <cell r="G142" t="str">
            <v>厚8mm</v>
          </cell>
          <cell r="H142" t="str">
            <v>平米</v>
          </cell>
          <cell r="I142">
            <v>210</v>
          </cell>
          <cell r="J142">
            <v>170</v>
          </cell>
          <cell r="K142">
            <v>147</v>
          </cell>
          <cell r="L142">
            <v>147</v>
          </cell>
        </row>
        <row r="143">
          <cell r="A143" t="str">
            <v>25A#144</v>
          </cell>
          <cell r="B143" t="str">
            <v>框架内</v>
          </cell>
          <cell r="C143" t="str">
            <v>搭建制作</v>
          </cell>
          <cell r="D143" t="str">
            <v>结构类制作</v>
          </cell>
          <cell r="E143" t="str">
            <v>装饰材料</v>
          </cell>
          <cell r="F143" t="str">
            <v>亚克力/彩色亚克力/半透亚克力</v>
          </cell>
          <cell r="G143" t="str">
            <v>厚10mm</v>
          </cell>
          <cell r="H143" t="str">
            <v>平米</v>
          </cell>
          <cell r="I143">
            <v>260</v>
          </cell>
          <cell r="J143">
            <v>220</v>
          </cell>
          <cell r="K143">
            <v>157</v>
          </cell>
          <cell r="L143">
            <v>157</v>
          </cell>
        </row>
        <row r="144">
          <cell r="A144" t="str">
            <v>25A#145</v>
          </cell>
          <cell r="B144" t="str">
            <v>框架内</v>
          </cell>
          <cell r="C144" t="str">
            <v>搭建制作</v>
          </cell>
          <cell r="D144" t="str">
            <v>结构类制作</v>
          </cell>
          <cell r="E144" t="str">
            <v>装饰材料</v>
          </cell>
          <cell r="F144" t="str">
            <v>亚克力/彩色亚克力/半透亚克力</v>
          </cell>
          <cell r="G144" t="str">
            <v>厚12mm</v>
          </cell>
          <cell r="H144" t="str">
            <v>平米</v>
          </cell>
          <cell r="I144">
            <v>340</v>
          </cell>
          <cell r="J144">
            <v>280</v>
          </cell>
          <cell r="K144">
            <v>180</v>
          </cell>
          <cell r="L144">
            <v>180</v>
          </cell>
        </row>
        <row r="145">
          <cell r="A145" t="str">
            <v>25A#146</v>
          </cell>
          <cell r="B145" t="str">
            <v>框架内</v>
          </cell>
          <cell r="C145" t="str">
            <v>搭建制作</v>
          </cell>
          <cell r="D145" t="str">
            <v>结构类制作</v>
          </cell>
          <cell r="E145" t="str">
            <v>装饰材料</v>
          </cell>
          <cell r="F145" t="str">
            <v>亚克力/彩色亚克力/半透亚克力</v>
          </cell>
          <cell r="G145" t="str">
            <v>厚15mm</v>
          </cell>
          <cell r="H145" t="str">
            <v>平米</v>
          </cell>
          <cell r="I145">
            <v>460</v>
          </cell>
          <cell r="J145">
            <v>390</v>
          </cell>
          <cell r="K145">
            <v>200</v>
          </cell>
          <cell r="L145">
            <v>200</v>
          </cell>
        </row>
        <row r="146">
          <cell r="A146" t="str">
            <v>25A#147</v>
          </cell>
          <cell r="B146" t="str">
            <v>框架内</v>
          </cell>
          <cell r="C146" t="str">
            <v>搭建制作</v>
          </cell>
          <cell r="D146" t="str">
            <v>结构类制作</v>
          </cell>
          <cell r="E146" t="str">
            <v>装饰材料</v>
          </cell>
          <cell r="F146" t="str">
            <v>亚克力/彩色亚克力/半透亚克力</v>
          </cell>
          <cell r="G146" t="str">
            <v>厚20mm</v>
          </cell>
          <cell r="H146" t="str">
            <v>平米</v>
          </cell>
          <cell r="I146">
            <v>650</v>
          </cell>
          <cell r="J146">
            <v>550</v>
          </cell>
          <cell r="K146">
            <v>240</v>
          </cell>
          <cell r="L146">
            <v>240</v>
          </cell>
        </row>
        <row r="147">
          <cell r="A147" t="str">
            <v>25A#148</v>
          </cell>
          <cell r="B147" t="str">
            <v>框架内</v>
          </cell>
          <cell r="C147" t="str">
            <v>搭建制作</v>
          </cell>
          <cell r="D147" t="str">
            <v>结构类制作</v>
          </cell>
          <cell r="E147" t="str">
            <v>装饰材料</v>
          </cell>
          <cell r="F147" t="str">
            <v>亚克力/彩色亚克力/半透亚克力（含UV画面含异形损耗）</v>
          </cell>
          <cell r="G147" t="str">
            <v>厚3mm</v>
          </cell>
          <cell r="H147" t="str">
            <v>平米</v>
          </cell>
          <cell r="I147">
            <v>65</v>
          </cell>
          <cell r="J147">
            <v>65</v>
          </cell>
          <cell r="K147" t="str">
            <v>OK</v>
          </cell>
          <cell r="L147">
            <v>65</v>
          </cell>
        </row>
        <row r="148">
          <cell r="A148" t="str">
            <v>25A#149</v>
          </cell>
          <cell r="B148" t="str">
            <v>框架内</v>
          </cell>
          <cell r="C148" t="str">
            <v>搭建制作</v>
          </cell>
          <cell r="D148" t="str">
            <v>结构类制作</v>
          </cell>
          <cell r="E148" t="str">
            <v>装饰材料</v>
          </cell>
          <cell r="F148" t="str">
            <v>亚克力/彩色亚克力/半透亚克力（含UV画面含异形损耗）</v>
          </cell>
          <cell r="G148" t="str">
            <v>厚5mm</v>
          </cell>
          <cell r="H148" t="str">
            <v>平米</v>
          </cell>
          <cell r="I148">
            <v>80</v>
          </cell>
          <cell r="J148">
            <v>80</v>
          </cell>
          <cell r="K148" t="str">
            <v>OK</v>
          </cell>
          <cell r="L148">
            <v>80</v>
          </cell>
        </row>
        <row r="149">
          <cell r="A149" t="str">
            <v>25A#150</v>
          </cell>
          <cell r="B149" t="str">
            <v>框架内</v>
          </cell>
          <cell r="C149" t="str">
            <v>搭建制作</v>
          </cell>
          <cell r="D149" t="str">
            <v>结构类制作</v>
          </cell>
          <cell r="E149" t="str">
            <v>装饰材料</v>
          </cell>
          <cell r="F149" t="str">
            <v>亚克力/彩色亚克力/半透亚克力（含UV画面含异形损耗））厚8mm</v>
          </cell>
          <cell r="G149" t="str">
            <v>厚8mm</v>
          </cell>
          <cell r="H149" t="str">
            <v>平米</v>
          </cell>
          <cell r="I149">
            <v>210</v>
          </cell>
          <cell r="J149">
            <v>210</v>
          </cell>
          <cell r="K149">
            <v>180</v>
          </cell>
          <cell r="L149">
            <v>180</v>
          </cell>
        </row>
        <row r="150">
          <cell r="A150" t="str">
            <v>25A#151</v>
          </cell>
          <cell r="B150" t="str">
            <v>框架内</v>
          </cell>
          <cell r="C150" t="str">
            <v>搭建制作</v>
          </cell>
          <cell r="D150" t="str">
            <v>结构类制作</v>
          </cell>
          <cell r="E150" t="str">
            <v>装饰材料</v>
          </cell>
          <cell r="F150" t="str">
            <v>亚克力/彩色亚克力/半透亚克力（含UV画面含异形损耗）厚10mm</v>
          </cell>
          <cell r="G150" t="str">
            <v>厚10mm</v>
          </cell>
          <cell r="H150" t="str">
            <v>平米</v>
          </cell>
          <cell r="I150">
            <v>290</v>
          </cell>
          <cell r="J150">
            <v>240</v>
          </cell>
          <cell r="K150">
            <v>210</v>
          </cell>
          <cell r="L150">
            <v>210</v>
          </cell>
        </row>
        <row r="151">
          <cell r="A151" t="str">
            <v>25A#152</v>
          </cell>
          <cell r="B151" t="str">
            <v>框架内</v>
          </cell>
          <cell r="C151" t="str">
            <v>搭建制作</v>
          </cell>
          <cell r="D151" t="str">
            <v>结构类制作</v>
          </cell>
          <cell r="E151" t="str">
            <v>装饰材料</v>
          </cell>
          <cell r="F151" t="str">
            <v>亚克力/彩色亚克力/半透亚克力（含UV画面含异形损耗）厚12mm</v>
          </cell>
          <cell r="G151" t="str">
            <v>厚12mm</v>
          </cell>
          <cell r="H151" t="str">
            <v>平米</v>
          </cell>
          <cell r="I151">
            <v>360</v>
          </cell>
          <cell r="J151">
            <v>300</v>
          </cell>
          <cell r="K151">
            <v>230</v>
          </cell>
          <cell r="L151">
            <v>230</v>
          </cell>
        </row>
        <row r="152">
          <cell r="A152" t="str">
            <v>25A#153</v>
          </cell>
          <cell r="B152" t="str">
            <v>框架内</v>
          </cell>
          <cell r="C152" t="str">
            <v>搭建制作</v>
          </cell>
          <cell r="D152" t="str">
            <v>结构类制作</v>
          </cell>
          <cell r="E152" t="str">
            <v>装饰材料</v>
          </cell>
          <cell r="F152" t="str">
            <v>亚克力/彩色亚克力/半透亚克力（含UV画面含异形损耗）厚15mm</v>
          </cell>
          <cell r="G152" t="str">
            <v>厚15mm</v>
          </cell>
          <cell r="H152" t="str">
            <v>平米</v>
          </cell>
          <cell r="I152">
            <v>500</v>
          </cell>
          <cell r="J152">
            <v>400</v>
          </cell>
          <cell r="K152">
            <v>260</v>
          </cell>
          <cell r="L152">
            <v>260</v>
          </cell>
        </row>
        <row r="153">
          <cell r="A153" t="str">
            <v>25A#154</v>
          </cell>
          <cell r="B153" t="str">
            <v>框架内</v>
          </cell>
          <cell r="C153" t="str">
            <v>搭建制作</v>
          </cell>
          <cell r="D153" t="str">
            <v>结构类制作</v>
          </cell>
          <cell r="E153" t="str">
            <v>装饰材料</v>
          </cell>
          <cell r="F153" t="str">
            <v>亚克力/彩色亚克力/半透亚克力（含UV画面含异形损耗）厚20mm</v>
          </cell>
          <cell r="G153" t="str">
            <v>厚20mm</v>
          </cell>
          <cell r="H153" t="str">
            <v>平米</v>
          </cell>
          <cell r="I153">
            <v>720</v>
          </cell>
          <cell r="J153">
            <v>600</v>
          </cell>
          <cell r="K153">
            <v>245</v>
          </cell>
          <cell r="L153">
            <v>245</v>
          </cell>
        </row>
        <row r="154">
          <cell r="A154" t="str">
            <v>25A#155</v>
          </cell>
          <cell r="B154" t="str">
            <v>框架内</v>
          </cell>
          <cell r="C154" t="str">
            <v>搭建制作</v>
          </cell>
          <cell r="D154" t="str">
            <v>结构类制作</v>
          </cell>
          <cell r="E154" t="str">
            <v>装饰材料</v>
          </cell>
          <cell r="F154" t="str">
            <v>亚克力镜面板</v>
          </cell>
          <cell r="G154" t="str">
            <v>金、银色等</v>
          </cell>
          <cell r="H154" t="str">
            <v>平米</v>
          </cell>
          <cell r="I154">
            <v>210</v>
          </cell>
          <cell r="J154">
            <v>210</v>
          </cell>
          <cell r="K154">
            <v>180</v>
          </cell>
          <cell r="L154">
            <v>180</v>
          </cell>
        </row>
        <row r="155">
          <cell r="A155" t="str">
            <v>25A#156</v>
          </cell>
          <cell r="B155" t="str">
            <v>框架内</v>
          </cell>
          <cell r="C155" t="str">
            <v>搭建制作</v>
          </cell>
          <cell r="D155" t="str">
            <v>结构类制作</v>
          </cell>
          <cell r="E155" t="str">
            <v>装饰材料</v>
          </cell>
          <cell r="F155" t="str">
            <v>钢化玻璃-普通清玻璃</v>
          </cell>
          <cell r="G155" t="str">
            <v>厚6mm</v>
          </cell>
          <cell r="H155" t="str">
            <v>平米</v>
          </cell>
          <cell r="I155">
            <v>80</v>
          </cell>
          <cell r="J155">
            <v>80</v>
          </cell>
          <cell r="K155" t="str">
            <v>OK</v>
          </cell>
          <cell r="L155">
            <v>80</v>
          </cell>
        </row>
        <row r="156">
          <cell r="A156" t="str">
            <v>25A#157</v>
          </cell>
          <cell r="B156" t="str">
            <v>框架内</v>
          </cell>
          <cell r="C156" t="str">
            <v>搭建制作</v>
          </cell>
          <cell r="D156" t="str">
            <v>结构类制作</v>
          </cell>
          <cell r="E156" t="str">
            <v>装饰材料</v>
          </cell>
          <cell r="F156" t="str">
            <v>钢化玻璃-普通清玻璃</v>
          </cell>
          <cell r="G156" t="str">
            <v>厚8mm</v>
          </cell>
          <cell r="H156" t="str">
            <v>平米</v>
          </cell>
          <cell r="I156">
            <v>110</v>
          </cell>
          <cell r="J156">
            <v>110</v>
          </cell>
          <cell r="K156" t="str">
            <v>OK</v>
          </cell>
          <cell r="L156">
            <v>110</v>
          </cell>
        </row>
        <row r="157">
          <cell r="A157" t="str">
            <v>25A#158</v>
          </cell>
          <cell r="B157" t="str">
            <v>框架内</v>
          </cell>
          <cell r="C157" t="str">
            <v>搭建制作</v>
          </cell>
          <cell r="D157" t="str">
            <v>结构类制作</v>
          </cell>
          <cell r="E157" t="str">
            <v>装饰材料</v>
          </cell>
          <cell r="F157" t="str">
            <v>钢化玻璃-普通清玻璃</v>
          </cell>
          <cell r="G157" t="str">
            <v>厚10mm</v>
          </cell>
          <cell r="H157" t="str">
            <v>平米</v>
          </cell>
          <cell r="I157">
            <v>200</v>
          </cell>
          <cell r="J157">
            <v>200</v>
          </cell>
          <cell r="K157">
            <v>151</v>
          </cell>
          <cell r="L157">
            <v>151</v>
          </cell>
        </row>
        <row r="158">
          <cell r="A158" t="str">
            <v>25A#159</v>
          </cell>
          <cell r="B158" t="str">
            <v>框架内</v>
          </cell>
          <cell r="C158" t="str">
            <v>搭建制作</v>
          </cell>
          <cell r="D158" t="str">
            <v>结构类制作</v>
          </cell>
          <cell r="E158" t="str">
            <v>装饰材料</v>
          </cell>
          <cell r="F158" t="str">
            <v>钢化玻璃-普通清玻璃</v>
          </cell>
          <cell r="G158" t="str">
            <v>厚12mm</v>
          </cell>
          <cell r="H158" t="str">
            <v>平米</v>
          </cell>
          <cell r="I158">
            <v>240</v>
          </cell>
          <cell r="J158">
            <v>240</v>
          </cell>
          <cell r="K158">
            <v>185</v>
          </cell>
          <cell r="L158">
            <v>185</v>
          </cell>
        </row>
        <row r="159">
          <cell r="A159" t="str">
            <v>25A#160</v>
          </cell>
          <cell r="B159" t="str">
            <v>框架内</v>
          </cell>
          <cell r="C159" t="str">
            <v>搭建制作</v>
          </cell>
          <cell r="D159" t="str">
            <v>结构类制作</v>
          </cell>
          <cell r="E159" t="str">
            <v>装饰材料</v>
          </cell>
          <cell r="F159" t="str">
            <v>钢化玻璃-普通清玻璃</v>
          </cell>
          <cell r="G159" t="str">
            <v>厚15mm</v>
          </cell>
          <cell r="H159" t="str">
            <v>平米</v>
          </cell>
          <cell r="I159">
            <v>280</v>
          </cell>
          <cell r="J159">
            <v>280</v>
          </cell>
          <cell r="K159">
            <v>222</v>
          </cell>
          <cell r="L159">
            <v>222</v>
          </cell>
        </row>
        <row r="160">
          <cell r="A160" t="str">
            <v>25A#161</v>
          </cell>
          <cell r="B160" t="str">
            <v>框架内</v>
          </cell>
          <cell r="C160" t="str">
            <v>搭建制作</v>
          </cell>
          <cell r="D160" t="str">
            <v>结构类制作</v>
          </cell>
          <cell r="E160" t="str">
            <v>装饰材料</v>
          </cell>
          <cell r="F160" t="str">
            <v>钢化玻璃-超白玻璃</v>
          </cell>
          <cell r="G160" t="str">
            <v>厚6mm</v>
          </cell>
          <cell r="H160" t="str">
            <v>平米</v>
          </cell>
          <cell r="I160">
            <v>120</v>
          </cell>
          <cell r="J160">
            <v>120</v>
          </cell>
          <cell r="K160" t="str">
            <v>OK</v>
          </cell>
          <cell r="L160">
            <v>120</v>
          </cell>
        </row>
        <row r="161">
          <cell r="A161" t="str">
            <v>25A#162</v>
          </cell>
          <cell r="B161" t="str">
            <v>框架内</v>
          </cell>
          <cell r="C161" t="str">
            <v>搭建制作</v>
          </cell>
          <cell r="D161" t="str">
            <v>结构类制作</v>
          </cell>
          <cell r="E161" t="str">
            <v>装饰材料</v>
          </cell>
          <cell r="F161" t="str">
            <v>钢化玻璃-超白玻璃</v>
          </cell>
          <cell r="G161" t="str">
            <v>厚8mm</v>
          </cell>
          <cell r="H161" t="str">
            <v>平米</v>
          </cell>
          <cell r="I161">
            <v>170</v>
          </cell>
          <cell r="J161">
            <v>170</v>
          </cell>
          <cell r="K161" t="str">
            <v>OK</v>
          </cell>
          <cell r="L161">
            <v>170</v>
          </cell>
        </row>
        <row r="162">
          <cell r="A162" t="str">
            <v>25A#163</v>
          </cell>
          <cell r="B162" t="str">
            <v>框架内</v>
          </cell>
          <cell r="C162" t="str">
            <v>搭建制作</v>
          </cell>
          <cell r="D162" t="str">
            <v>结构类制作</v>
          </cell>
          <cell r="E162" t="str">
            <v>装饰材料</v>
          </cell>
          <cell r="F162" t="str">
            <v>钢化玻璃-超白玻璃</v>
          </cell>
          <cell r="G162" t="str">
            <v>厚10mm</v>
          </cell>
          <cell r="H162" t="str">
            <v>平米</v>
          </cell>
          <cell r="I162">
            <v>300</v>
          </cell>
          <cell r="J162">
            <v>300</v>
          </cell>
          <cell r="K162">
            <v>215</v>
          </cell>
          <cell r="L162">
            <v>215</v>
          </cell>
        </row>
        <row r="163">
          <cell r="A163" t="str">
            <v>25A#164</v>
          </cell>
          <cell r="B163" t="str">
            <v>框架内</v>
          </cell>
          <cell r="C163" t="str">
            <v>搭建制作</v>
          </cell>
          <cell r="D163" t="str">
            <v>结构类制作</v>
          </cell>
          <cell r="E163" t="str">
            <v>装饰材料</v>
          </cell>
          <cell r="F163" t="str">
            <v>钢化玻璃-超白玻璃</v>
          </cell>
          <cell r="G163" t="str">
            <v>厚12mm</v>
          </cell>
          <cell r="H163" t="str">
            <v>平米</v>
          </cell>
          <cell r="I163">
            <v>350</v>
          </cell>
          <cell r="J163">
            <v>350</v>
          </cell>
          <cell r="K163">
            <v>241</v>
          </cell>
          <cell r="L163">
            <v>241</v>
          </cell>
        </row>
        <row r="164">
          <cell r="A164" t="str">
            <v>25A#165</v>
          </cell>
          <cell r="B164" t="str">
            <v>框架内</v>
          </cell>
          <cell r="C164" t="str">
            <v>搭建制作</v>
          </cell>
          <cell r="D164" t="str">
            <v>结构类制作</v>
          </cell>
          <cell r="E164" t="str">
            <v>装饰材料</v>
          </cell>
          <cell r="F164" t="str">
            <v>钢化玻璃-超白玻璃</v>
          </cell>
          <cell r="G164" t="str">
            <v>厚15mm</v>
          </cell>
          <cell r="H164" t="str">
            <v>平米</v>
          </cell>
          <cell r="I164">
            <v>420</v>
          </cell>
          <cell r="J164">
            <v>420</v>
          </cell>
          <cell r="K164">
            <v>290</v>
          </cell>
          <cell r="L164">
            <v>290</v>
          </cell>
        </row>
        <row r="165">
          <cell r="A165" t="str">
            <v>25A#166</v>
          </cell>
          <cell r="B165" t="str">
            <v>框架内</v>
          </cell>
          <cell r="C165" t="str">
            <v>搭建制作</v>
          </cell>
          <cell r="D165" t="str">
            <v>结构类制作</v>
          </cell>
          <cell r="E165" t="str">
            <v>装饰材料</v>
          </cell>
          <cell r="F165" t="str">
            <v>有色玻璃</v>
          </cell>
          <cell r="G165" t="str">
            <v>厚6mm</v>
          </cell>
          <cell r="H165" t="str">
            <v>平米</v>
          </cell>
          <cell r="I165">
            <v>160</v>
          </cell>
          <cell r="J165">
            <v>160</v>
          </cell>
          <cell r="K165">
            <v>135</v>
          </cell>
          <cell r="L165">
            <v>135</v>
          </cell>
        </row>
        <row r="166">
          <cell r="A166" t="str">
            <v>25A#167</v>
          </cell>
          <cell r="B166" t="str">
            <v>框架内</v>
          </cell>
          <cell r="C166" t="str">
            <v>搭建制作</v>
          </cell>
          <cell r="D166" t="str">
            <v>结构类制作</v>
          </cell>
          <cell r="E166" t="str">
            <v>装饰材料</v>
          </cell>
          <cell r="F166" t="str">
            <v>有色玻璃</v>
          </cell>
          <cell r="G166" t="str">
            <v>厚8mm</v>
          </cell>
          <cell r="H166" t="str">
            <v>平米</v>
          </cell>
          <cell r="I166">
            <v>240</v>
          </cell>
          <cell r="J166">
            <v>240</v>
          </cell>
          <cell r="K166">
            <v>180</v>
          </cell>
          <cell r="L166">
            <v>180</v>
          </cell>
        </row>
        <row r="167">
          <cell r="A167" t="str">
            <v>25A#168</v>
          </cell>
          <cell r="B167" t="str">
            <v>框架内</v>
          </cell>
          <cell r="C167" t="str">
            <v>搭建制作</v>
          </cell>
          <cell r="D167" t="str">
            <v>结构类制作</v>
          </cell>
          <cell r="E167" t="str">
            <v>装饰材料</v>
          </cell>
          <cell r="F167" t="str">
            <v>有色玻璃</v>
          </cell>
          <cell r="G167" t="str">
            <v>厚10mm</v>
          </cell>
          <cell r="H167" t="str">
            <v>平米</v>
          </cell>
          <cell r="I167">
            <v>340</v>
          </cell>
          <cell r="J167">
            <v>280</v>
          </cell>
          <cell r="K167">
            <v>220</v>
          </cell>
          <cell r="L167">
            <v>220</v>
          </cell>
        </row>
        <row r="168">
          <cell r="A168" t="str">
            <v>25A#169</v>
          </cell>
          <cell r="B168" t="str">
            <v>框架内</v>
          </cell>
          <cell r="C168" t="str">
            <v>搭建制作</v>
          </cell>
          <cell r="D168" t="str">
            <v>结构类制作</v>
          </cell>
          <cell r="E168" t="str">
            <v>装饰材料</v>
          </cell>
          <cell r="F168" t="str">
            <v>有色玻璃</v>
          </cell>
          <cell r="G168" t="str">
            <v>厚12mm</v>
          </cell>
          <cell r="H168" t="str">
            <v>平米</v>
          </cell>
          <cell r="I168">
            <v>420</v>
          </cell>
          <cell r="J168">
            <v>340</v>
          </cell>
          <cell r="K168">
            <v>255</v>
          </cell>
          <cell r="L168">
            <v>255</v>
          </cell>
        </row>
        <row r="169">
          <cell r="A169" t="str">
            <v>25A#170</v>
          </cell>
          <cell r="B169" t="str">
            <v>框架内</v>
          </cell>
          <cell r="C169" t="str">
            <v>搭建制作</v>
          </cell>
          <cell r="D169" t="str">
            <v>结构类制作</v>
          </cell>
          <cell r="E169" t="str">
            <v>装饰材料</v>
          </cell>
          <cell r="F169" t="str">
            <v>KT板</v>
          </cell>
          <cell r="G169" t="str">
            <v>单面裱写真画面，含异形损耗</v>
          </cell>
          <cell r="H169" t="str">
            <v>平米</v>
          </cell>
          <cell r="I169">
            <v>80</v>
          </cell>
          <cell r="J169">
            <v>80</v>
          </cell>
          <cell r="K169">
            <v>37</v>
          </cell>
          <cell r="L169">
            <v>37</v>
          </cell>
        </row>
        <row r="170">
          <cell r="A170" t="str">
            <v>25A#171</v>
          </cell>
          <cell r="B170" t="str">
            <v>框架内</v>
          </cell>
          <cell r="C170" t="str">
            <v>搭建制作</v>
          </cell>
          <cell r="D170" t="str">
            <v>结构类制作</v>
          </cell>
          <cell r="E170" t="str">
            <v>装饰材料</v>
          </cell>
          <cell r="F170" t="str">
            <v>KT板</v>
          </cell>
          <cell r="G170" t="str">
            <v>双面裱写真画面，含异形损耗</v>
          </cell>
          <cell r="H170" t="str">
            <v>平米</v>
          </cell>
          <cell r="I170">
            <v>100</v>
          </cell>
          <cell r="J170">
            <v>100</v>
          </cell>
          <cell r="K170">
            <v>50</v>
          </cell>
          <cell r="L170">
            <v>50</v>
          </cell>
        </row>
        <row r="171">
          <cell r="A171" t="str">
            <v>25A#172</v>
          </cell>
          <cell r="B171" t="str">
            <v>框架内</v>
          </cell>
          <cell r="C171" t="str">
            <v>搭建制作</v>
          </cell>
          <cell r="D171" t="str">
            <v>结构类制作</v>
          </cell>
          <cell r="E171" t="str">
            <v>装饰材料</v>
          </cell>
          <cell r="F171" t="str">
            <v>PVC展板（雪弗板）</v>
          </cell>
          <cell r="G171" t="str">
            <v>厚3mm，单面裱写真画面，含异形损耗</v>
          </cell>
          <cell r="H171" t="str">
            <v>平米</v>
          </cell>
          <cell r="I171">
            <v>65</v>
          </cell>
          <cell r="J171">
            <v>65</v>
          </cell>
          <cell r="K171">
            <v>55</v>
          </cell>
          <cell r="L171">
            <v>55</v>
          </cell>
        </row>
        <row r="172">
          <cell r="A172" t="str">
            <v>25A#173</v>
          </cell>
          <cell r="B172" t="str">
            <v>框架内</v>
          </cell>
          <cell r="C172" t="str">
            <v>搭建制作</v>
          </cell>
          <cell r="D172" t="str">
            <v>结构类制作</v>
          </cell>
          <cell r="E172" t="str">
            <v>装饰材料</v>
          </cell>
          <cell r="F172" t="str">
            <v>PVC展板（雪弗板）</v>
          </cell>
          <cell r="G172" t="str">
            <v>厚5mm，单面裱写真画面，含异形损耗</v>
          </cell>
          <cell r="H172" t="str">
            <v>平米</v>
          </cell>
          <cell r="I172">
            <v>90</v>
          </cell>
          <cell r="J172">
            <v>90</v>
          </cell>
          <cell r="K172">
            <v>67</v>
          </cell>
          <cell r="L172">
            <v>67</v>
          </cell>
        </row>
        <row r="173">
          <cell r="A173" t="str">
            <v>25A#174</v>
          </cell>
          <cell r="B173" t="str">
            <v>框架内</v>
          </cell>
          <cell r="C173" t="str">
            <v>搭建制作</v>
          </cell>
          <cell r="D173" t="str">
            <v>结构类制作</v>
          </cell>
          <cell r="E173" t="str">
            <v>装饰材料</v>
          </cell>
          <cell r="F173" t="str">
            <v>PVC展板（雪弗板）</v>
          </cell>
          <cell r="G173" t="str">
            <v>厚8mm，单面裱写真画面，含异形损耗</v>
          </cell>
          <cell r="H173" t="str">
            <v>平米</v>
          </cell>
          <cell r="I173">
            <v>100</v>
          </cell>
          <cell r="J173">
            <v>100</v>
          </cell>
          <cell r="K173">
            <v>85</v>
          </cell>
          <cell r="L173">
            <v>85</v>
          </cell>
        </row>
        <row r="174">
          <cell r="A174" t="str">
            <v>25A#175</v>
          </cell>
          <cell r="B174" t="str">
            <v>框架内</v>
          </cell>
          <cell r="C174" t="str">
            <v>搭建制作</v>
          </cell>
          <cell r="D174" t="str">
            <v>结构类制作</v>
          </cell>
          <cell r="E174" t="str">
            <v>装饰材料</v>
          </cell>
          <cell r="F174" t="str">
            <v>PVC展板（雪弗板）</v>
          </cell>
          <cell r="G174" t="str">
            <v>厚10mm，单面裱写真画面，含异形损耗</v>
          </cell>
          <cell r="H174" t="str">
            <v>平米</v>
          </cell>
          <cell r="I174">
            <v>120</v>
          </cell>
          <cell r="J174">
            <v>120</v>
          </cell>
          <cell r="K174">
            <v>95</v>
          </cell>
          <cell r="L174">
            <v>95</v>
          </cell>
        </row>
        <row r="175">
          <cell r="A175" t="str">
            <v>25A#176</v>
          </cell>
          <cell r="B175" t="str">
            <v>框架内</v>
          </cell>
          <cell r="C175" t="str">
            <v>搭建制作</v>
          </cell>
          <cell r="D175" t="str">
            <v>结构类制作</v>
          </cell>
          <cell r="E175" t="str">
            <v>装饰材料</v>
          </cell>
          <cell r="F175" t="str">
            <v>PVC展板（雪弗板）</v>
          </cell>
          <cell r="G175" t="str">
            <v>厚12mm，单面裱写真画面，含异形损耗</v>
          </cell>
          <cell r="H175" t="str">
            <v>平米</v>
          </cell>
          <cell r="I175">
            <v>210</v>
          </cell>
          <cell r="J175">
            <v>210</v>
          </cell>
          <cell r="K175">
            <v>110</v>
          </cell>
          <cell r="L175">
            <v>110</v>
          </cell>
        </row>
        <row r="176">
          <cell r="A176" t="str">
            <v>25A#177</v>
          </cell>
          <cell r="B176" t="str">
            <v>框架内</v>
          </cell>
          <cell r="C176" t="str">
            <v>搭建制作</v>
          </cell>
          <cell r="D176" t="str">
            <v>结构类制作</v>
          </cell>
          <cell r="E176" t="str">
            <v>装饰材料</v>
          </cell>
          <cell r="F176" t="str">
            <v>PVC展板（雪弗板）</v>
          </cell>
          <cell r="G176" t="str">
            <v>厚15mm，单面裱写真画面，含异形损耗</v>
          </cell>
          <cell r="H176" t="str">
            <v>平米</v>
          </cell>
          <cell r="I176">
            <v>230</v>
          </cell>
          <cell r="J176">
            <v>230</v>
          </cell>
          <cell r="K176">
            <v>129</v>
          </cell>
          <cell r="L176">
            <v>129</v>
          </cell>
        </row>
        <row r="177">
          <cell r="A177" t="str">
            <v>25A#178</v>
          </cell>
          <cell r="B177" t="str">
            <v>框架内</v>
          </cell>
          <cell r="C177" t="str">
            <v>搭建制作</v>
          </cell>
          <cell r="D177" t="str">
            <v>结构类制作</v>
          </cell>
          <cell r="E177" t="str">
            <v>装饰材料</v>
          </cell>
          <cell r="F177" t="str">
            <v>PVC展板（雪弗板）</v>
          </cell>
          <cell r="G177" t="str">
            <v>厚18mm，单面裱写真画面，含异形损耗</v>
          </cell>
          <cell r="H177" t="str">
            <v>平米</v>
          </cell>
          <cell r="I177">
            <v>290</v>
          </cell>
          <cell r="J177">
            <v>290</v>
          </cell>
          <cell r="K177">
            <v>140</v>
          </cell>
          <cell r="L177">
            <v>140</v>
          </cell>
        </row>
        <row r="178">
          <cell r="A178" t="str">
            <v>25A#179</v>
          </cell>
          <cell r="B178" t="str">
            <v>框架内</v>
          </cell>
          <cell r="C178" t="str">
            <v>搭建制作</v>
          </cell>
          <cell r="D178" t="str">
            <v>结构类制作</v>
          </cell>
          <cell r="E178" t="str">
            <v>装饰材料</v>
          </cell>
          <cell r="F178" t="str">
            <v>PVC展板（雪弗板）</v>
          </cell>
          <cell r="G178" t="str">
            <v>厚3mm，双面裱写真画面，含异形损耗</v>
          </cell>
          <cell r="H178" t="str">
            <v>平米</v>
          </cell>
          <cell r="I178">
            <v>90</v>
          </cell>
          <cell r="J178">
            <v>90</v>
          </cell>
          <cell r="K178">
            <v>77</v>
          </cell>
          <cell r="L178">
            <v>77</v>
          </cell>
        </row>
        <row r="179">
          <cell r="A179" t="str">
            <v>25A#180</v>
          </cell>
          <cell r="B179" t="str">
            <v>框架内</v>
          </cell>
          <cell r="C179" t="str">
            <v>搭建制作</v>
          </cell>
          <cell r="D179" t="str">
            <v>结构类制作</v>
          </cell>
          <cell r="E179" t="str">
            <v>装饰材料</v>
          </cell>
          <cell r="F179" t="str">
            <v>PVC展板（雪弗板）</v>
          </cell>
          <cell r="G179" t="str">
            <v>厚5mm，双面裱写真画面，含异形损耗</v>
          </cell>
          <cell r="H179" t="str">
            <v>平米</v>
          </cell>
          <cell r="I179">
            <v>120</v>
          </cell>
          <cell r="J179">
            <v>120</v>
          </cell>
          <cell r="K179">
            <v>90</v>
          </cell>
          <cell r="L179">
            <v>90</v>
          </cell>
        </row>
        <row r="180">
          <cell r="A180" t="str">
            <v>25A#181</v>
          </cell>
          <cell r="B180" t="str">
            <v>框架内</v>
          </cell>
          <cell r="C180" t="str">
            <v>搭建制作</v>
          </cell>
          <cell r="D180" t="str">
            <v>结构类制作</v>
          </cell>
          <cell r="E180" t="str">
            <v>装饰材料</v>
          </cell>
          <cell r="F180" t="str">
            <v>PVC展板（雪弗板）</v>
          </cell>
          <cell r="G180" t="str">
            <v>厚8mm，双面裱写真画面，含异形损耗</v>
          </cell>
          <cell r="H180" t="str">
            <v>平米</v>
          </cell>
          <cell r="I180">
            <v>145</v>
          </cell>
          <cell r="J180">
            <v>145</v>
          </cell>
          <cell r="K180">
            <v>112</v>
          </cell>
          <cell r="L180">
            <v>112</v>
          </cell>
        </row>
        <row r="181">
          <cell r="A181" t="str">
            <v>25A#182</v>
          </cell>
          <cell r="B181" t="str">
            <v>框架内</v>
          </cell>
          <cell r="C181" t="str">
            <v>搭建制作</v>
          </cell>
          <cell r="D181" t="str">
            <v>结构类制作</v>
          </cell>
          <cell r="E181" t="str">
            <v>装饰材料</v>
          </cell>
          <cell r="F181" t="str">
            <v>PVC展板（雪弗板）</v>
          </cell>
          <cell r="G181" t="str">
            <v>厚10mm，双面裱写真画面，含异形损耗</v>
          </cell>
          <cell r="H181" t="str">
            <v>平米</v>
          </cell>
          <cell r="I181">
            <v>200</v>
          </cell>
          <cell r="J181">
            <v>200</v>
          </cell>
          <cell r="K181">
            <v>119</v>
          </cell>
          <cell r="L181">
            <v>119</v>
          </cell>
        </row>
        <row r="182">
          <cell r="A182" t="str">
            <v>25A#183</v>
          </cell>
          <cell r="B182" t="str">
            <v>框架内</v>
          </cell>
          <cell r="C182" t="str">
            <v>搭建制作</v>
          </cell>
          <cell r="D182" t="str">
            <v>结构类制作</v>
          </cell>
          <cell r="E182" t="str">
            <v>装饰材料</v>
          </cell>
          <cell r="F182" t="str">
            <v>PVC展板（雪弗板）</v>
          </cell>
          <cell r="G182" t="str">
            <v>厚12mm，双面裱写真画面，含异形损耗</v>
          </cell>
          <cell r="H182" t="str">
            <v>平米</v>
          </cell>
          <cell r="I182">
            <v>250</v>
          </cell>
          <cell r="J182">
            <v>200</v>
          </cell>
          <cell r="K182">
            <v>152</v>
          </cell>
          <cell r="L182">
            <v>152</v>
          </cell>
        </row>
        <row r="183">
          <cell r="A183" t="str">
            <v>25A#184</v>
          </cell>
          <cell r="B183" t="str">
            <v>框架内</v>
          </cell>
          <cell r="C183" t="str">
            <v>搭建制作</v>
          </cell>
          <cell r="D183" t="str">
            <v>结构类制作</v>
          </cell>
          <cell r="E183" t="str">
            <v>装饰材料</v>
          </cell>
          <cell r="F183" t="str">
            <v>PVC展板（雪弗板）</v>
          </cell>
          <cell r="G183" t="str">
            <v>厚15mm，双面裱写真画面，含异形损耗</v>
          </cell>
          <cell r="H183" t="str">
            <v>平米</v>
          </cell>
          <cell r="I183">
            <v>280</v>
          </cell>
          <cell r="J183">
            <v>230</v>
          </cell>
          <cell r="K183">
            <v>157</v>
          </cell>
          <cell r="L183">
            <v>157</v>
          </cell>
        </row>
        <row r="184">
          <cell r="A184" t="str">
            <v>25A#185</v>
          </cell>
          <cell r="B184" t="str">
            <v>框架内</v>
          </cell>
          <cell r="C184" t="str">
            <v>搭建制作</v>
          </cell>
          <cell r="D184" t="str">
            <v>结构类制作</v>
          </cell>
          <cell r="E184" t="str">
            <v>装饰材料</v>
          </cell>
          <cell r="F184" t="str">
            <v>PVC展板（雪弗板）</v>
          </cell>
          <cell r="G184" t="str">
            <v>厚18mm，双面裱写真画面，含异形损耗</v>
          </cell>
          <cell r="H184" t="str">
            <v>平米</v>
          </cell>
          <cell r="I184">
            <v>330</v>
          </cell>
          <cell r="J184">
            <v>280</v>
          </cell>
          <cell r="K184">
            <v>185</v>
          </cell>
          <cell r="L184">
            <v>185</v>
          </cell>
        </row>
        <row r="185">
          <cell r="A185" t="str">
            <v>25A#186</v>
          </cell>
          <cell r="B185" t="str">
            <v>框架内</v>
          </cell>
          <cell r="C185" t="str">
            <v>搭建制作</v>
          </cell>
          <cell r="D185" t="str">
            <v>结构类制作</v>
          </cell>
          <cell r="E185" t="str">
            <v>装饰材料</v>
          </cell>
          <cell r="F185" t="str">
            <v>PVC镜面板</v>
          </cell>
          <cell r="G185" t="str">
            <v>/</v>
          </cell>
          <cell r="H185" t="str">
            <v>平米</v>
          </cell>
          <cell r="I185">
            <v>65</v>
          </cell>
          <cell r="J185">
            <v>55</v>
          </cell>
          <cell r="K185" t="str">
            <v>OK</v>
          </cell>
          <cell r="L185">
            <v>55</v>
          </cell>
        </row>
        <row r="186">
          <cell r="A186" t="str">
            <v>25A#187</v>
          </cell>
          <cell r="B186" t="str">
            <v>框架内</v>
          </cell>
          <cell r="C186" t="str">
            <v>搭建制作</v>
          </cell>
          <cell r="D186" t="str">
            <v>结构类制作</v>
          </cell>
          <cell r="E186" t="str">
            <v>装饰材料</v>
          </cell>
          <cell r="F186" t="str">
            <v>PVC管</v>
          </cell>
          <cell r="G186" t="str">
            <v>直径20mm-50mm</v>
          </cell>
          <cell r="H186" t="str">
            <v>延米</v>
          </cell>
          <cell r="I186">
            <v>65</v>
          </cell>
          <cell r="J186">
            <v>55</v>
          </cell>
          <cell r="K186">
            <v>17</v>
          </cell>
          <cell r="L186">
            <v>17</v>
          </cell>
        </row>
        <row r="187">
          <cell r="A187" t="str">
            <v>25A#188</v>
          </cell>
          <cell r="B187" t="str">
            <v>框架内</v>
          </cell>
          <cell r="C187" t="str">
            <v>搭建制作</v>
          </cell>
          <cell r="D187" t="str">
            <v>结构类制作</v>
          </cell>
          <cell r="E187" t="str">
            <v>装饰材料</v>
          </cell>
          <cell r="F187" t="str">
            <v>PVC管</v>
          </cell>
          <cell r="G187" t="str">
            <v>直径75mm-110mm</v>
          </cell>
          <cell r="H187" t="str">
            <v>延米</v>
          </cell>
          <cell r="I187">
            <v>160</v>
          </cell>
          <cell r="J187">
            <v>130</v>
          </cell>
          <cell r="K187">
            <v>31</v>
          </cell>
          <cell r="L187">
            <v>31</v>
          </cell>
        </row>
        <row r="188">
          <cell r="A188" t="str">
            <v>25A#189</v>
          </cell>
          <cell r="B188" t="str">
            <v>框架内</v>
          </cell>
          <cell r="C188" t="str">
            <v>搭建制作</v>
          </cell>
          <cell r="D188" t="str">
            <v>结构类制作</v>
          </cell>
          <cell r="E188" t="str">
            <v>装饰材料</v>
          </cell>
          <cell r="F188" t="str">
            <v>瓦楞纸板</v>
          </cell>
          <cell r="G188" t="str">
            <v>/</v>
          </cell>
          <cell r="H188" t="str">
            <v>平米</v>
          </cell>
          <cell r="I188">
            <v>100</v>
          </cell>
          <cell r="J188">
            <v>80</v>
          </cell>
          <cell r="K188">
            <v>25</v>
          </cell>
          <cell r="L188">
            <v>25</v>
          </cell>
        </row>
        <row r="189">
          <cell r="A189" t="str">
            <v>25A#190</v>
          </cell>
          <cell r="B189" t="str">
            <v>框架内</v>
          </cell>
          <cell r="C189" t="str">
            <v>搭建制作</v>
          </cell>
          <cell r="D189" t="str">
            <v>结构类制作</v>
          </cell>
          <cell r="E189" t="str">
            <v>装饰材料</v>
          </cell>
          <cell r="F189" t="str">
            <v>拉丝不锈钢</v>
          </cell>
          <cell r="G189" t="str">
            <v>厚0.8mm</v>
          </cell>
          <cell r="H189" t="str">
            <v>平米</v>
          </cell>
          <cell r="I189">
            <v>200</v>
          </cell>
          <cell r="J189">
            <v>170</v>
          </cell>
          <cell r="K189">
            <v>105</v>
          </cell>
          <cell r="L189">
            <v>105</v>
          </cell>
        </row>
        <row r="190">
          <cell r="A190" t="str">
            <v>25A#191</v>
          </cell>
          <cell r="B190" t="str">
            <v>框架内</v>
          </cell>
          <cell r="C190" t="str">
            <v>搭建制作</v>
          </cell>
          <cell r="D190" t="str">
            <v>结构类制作</v>
          </cell>
          <cell r="E190" t="str">
            <v>装饰材料</v>
          </cell>
          <cell r="F190" t="str">
            <v>拉丝不锈钢</v>
          </cell>
          <cell r="G190" t="str">
            <v>厚1.0mm</v>
          </cell>
          <cell r="H190" t="str">
            <v>平米</v>
          </cell>
          <cell r="I190">
            <v>240</v>
          </cell>
          <cell r="J190">
            <v>200</v>
          </cell>
          <cell r="K190">
            <v>125</v>
          </cell>
          <cell r="L190">
            <v>125</v>
          </cell>
        </row>
        <row r="191">
          <cell r="A191" t="str">
            <v>25A#192</v>
          </cell>
          <cell r="B191" t="str">
            <v>框架内</v>
          </cell>
          <cell r="C191" t="str">
            <v>搭建制作</v>
          </cell>
          <cell r="D191" t="str">
            <v>结构类制作</v>
          </cell>
          <cell r="E191" t="str">
            <v>装饰材料</v>
          </cell>
          <cell r="F191" t="str">
            <v>拉丝不锈钢</v>
          </cell>
          <cell r="G191" t="str">
            <v>厚1.2mm</v>
          </cell>
          <cell r="H191" t="str">
            <v>平米</v>
          </cell>
          <cell r="I191">
            <v>290</v>
          </cell>
          <cell r="J191">
            <v>240</v>
          </cell>
          <cell r="K191">
            <v>150</v>
          </cell>
          <cell r="L191">
            <v>150</v>
          </cell>
        </row>
        <row r="192">
          <cell r="A192" t="str">
            <v>25A#193</v>
          </cell>
          <cell r="B192" t="str">
            <v>框架内</v>
          </cell>
          <cell r="C192" t="str">
            <v>搭建制作</v>
          </cell>
          <cell r="D192" t="str">
            <v>结构类制作</v>
          </cell>
          <cell r="E192" t="str">
            <v>装饰材料</v>
          </cell>
          <cell r="F192" t="str">
            <v>镜面不锈钢</v>
          </cell>
          <cell r="G192" t="str">
            <v>厚0.8mm</v>
          </cell>
          <cell r="H192" t="str">
            <v>平米</v>
          </cell>
          <cell r="I192">
            <v>210</v>
          </cell>
          <cell r="J192">
            <v>180</v>
          </cell>
          <cell r="K192">
            <v>125</v>
          </cell>
          <cell r="L192">
            <v>125</v>
          </cell>
        </row>
        <row r="193">
          <cell r="A193" t="str">
            <v>25A#194</v>
          </cell>
          <cell r="B193" t="str">
            <v>框架内</v>
          </cell>
          <cell r="C193" t="str">
            <v>搭建制作</v>
          </cell>
          <cell r="D193" t="str">
            <v>结构类制作</v>
          </cell>
          <cell r="E193" t="str">
            <v>装饰材料</v>
          </cell>
          <cell r="F193" t="str">
            <v>镜面不锈钢</v>
          </cell>
          <cell r="G193" t="str">
            <v>厚1.0mm</v>
          </cell>
          <cell r="H193" t="str">
            <v>平米</v>
          </cell>
          <cell r="I193">
            <v>250</v>
          </cell>
          <cell r="J193">
            <v>200</v>
          </cell>
          <cell r="K193">
            <v>145</v>
          </cell>
          <cell r="L193">
            <v>145</v>
          </cell>
        </row>
        <row r="194">
          <cell r="A194" t="str">
            <v>25A#195</v>
          </cell>
          <cell r="B194" t="str">
            <v>框架内</v>
          </cell>
          <cell r="C194" t="str">
            <v>搭建制作</v>
          </cell>
          <cell r="D194" t="str">
            <v>结构类制作</v>
          </cell>
          <cell r="E194" t="str">
            <v>装饰材料</v>
          </cell>
          <cell r="F194" t="str">
            <v>镜面不锈钢</v>
          </cell>
          <cell r="G194" t="str">
            <v>厚1.2mm</v>
          </cell>
          <cell r="H194" t="str">
            <v>平米</v>
          </cell>
          <cell r="I194">
            <v>300</v>
          </cell>
          <cell r="J194">
            <v>250</v>
          </cell>
          <cell r="K194">
            <v>170</v>
          </cell>
          <cell r="L194">
            <v>170</v>
          </cell>
        </row>
        <row r="195">
          <cell r="A195" t="str">
            <v>25A#196</v>
          </cell>
          <cell r="B195" t="str">
            <v>框架内</v>
          </cell>
          <cell r="C195" t="str">
            <v>搭建制作</v>
          </cell>
          <cell r="D195" t="str">
            <v>结构类制作</v>
          </cell>
          <cell r="E195" t="str">
            <v>装饰材料</v>
          </cell>
          <cell r="F195" t="str">
            <v>冲孔铝板</v>
          </cell>
          <cell r="G195" t="str">
            <v>/</v>
          </cell>
          <cell r="H195" t="str">
            <v>平米</v>
          </cell>
          <cell r="I195">
            <v>290</v>
          </cell>
          <cell r="J195">
            <v>250</v>
          </cell>
          <cell r="K195">
            <v>165</v>
          </cell>
          <cell r="L195">
            <v>165</v>
          </cell>
        </row>
        <row r="196">
          <cell r="A196" t="str">
            <v>25A#197</v>
          </cell>
          <cell r="B196" t="str">
            <v>框架内</v>
          </cell>
          <cell r="C196" t="str">
            <v>搭建制作</v>
          </cell>
          <cell r="D196" t="str">
            <v>结构类制作</v>
          </cell>
          <cell r="E196" t="str">
            <v>装饰材料</v>
          </cell>
          <cell r="F196" t="str">
            <v>阳光板（聚碳酸酯PC中空板）</v>
          </cell>
          <cell r="G196" t="str">
            <v>厚8mm</v>
          </cell>
          <cell r="H196" t="str">
            <v>平米</v>
          </cell>
          <cell r="I196">
            <v>80</v>
          </cell>
          <cell r="J196">
            <v>80</v>
          </cell>
          <cell r="K196" t="str">
            <v>OK</v>
          </cell>
          <cell r="L196">
            <v>80</v>
          </cell>
        </row>
        <row r="197">
          <cell r="A197" t="str">
            <v>25A#198</v>
          </cell>
          <cell r="B197" t="str">
            <v>框架内</v>
          </cell>
          <cell r="C197" t="str">
            <v>搭建制作</v>
          </cell>
          <cell r="D197" t="str">
            <v>结构类制作</v>
          </cell>
          <cell r="E197" t="str">
            <v>装饰材料</v>
          </cell>
          <cell r="F197" t="str">
            <v>阳光板（聚碳酸酯PC中空板）</v>
          </cell>
          <cell r="G197" t="str">
            <v>厚10mm</v>
          </cell>
          <cell r="H197" t="str">
            <v>平米</v>
          </cell>
          <cell r="I197">
            <v>100</v>
          </cell>
          <cell r="J197">
            <v>100</v>
          </cell>
          <cell r="K197">
            <v>95</v>
          </cell>
          <cell r="L197">
            <v>95</v>
          </cell>
        </row>
        <row r="198">
          <cell r="A198" t="str">
            <v>25A#199</v>
          </cell>
          <cell r="B198" t="str">
            <v>框架内</v>
          </cell>
          <cell r="C198" t="str">
            <v>搭建制作</v>
          </cell>
          <cell r="D198" t="str">
            <v>结构类制作</v>
          </cell>
          <cell r="E198" t="str">
            <v>装饰材料</v>
          </cell>
          <cell r="F198" t="str">
            <v>阳光板（聚碳酸酯PC中空板）含UV画面</v>
          </cell>
          <cell r="G198" t="str">
            <v>厚8mm</v>
          </cell>
          <cell r="H198" t="str">
            <v>平米</v>
          </cell>
          <cell r="I198">
            <v>130</v>
          </cell>
          <cell r="J198">
            <v>130</v>
          </cell>
          <cell r="K198" t="str">
            <v>OK</v>
          </cell>
          <cell r="L198">
            <v>130</v>
          </cell>
        </row>
        <row r="199">
          <cell r="A199" t="str">
            <v>25A#200</v>
          </cell>
          <cell r="B199" t="str">
            <v>框架内</v>
          </cell>
          <cell r="C199" t="str">
            <v>搭建制作</v>
          </cell>
          <cell r="D199" t="str">
            <v>结构类制作</v>
          </cell>
          <cell r="E199" t="str">
            <v>装饰材料</v>
          </cell>
          <cell r="F199" t="str">
            <v>阳光板（聚碳酸酯PC中空板）含UV画面</v>
          </cell>
          <cell r="G199" t="str">
            <v>厚10mm</v>
          </cell>
          <cell r="H199" t="str">
            <v>平米</v>
          </cell>
          <cell r="I199">
            <v>160</v>
          </cell>
          <cell r="J199">
            <v>160</v>
          </cell>
          <cell r="K199">
            <v>155</v>
          </cell>
          <cell r="L199">
            <v>155</v>
          </cell>
        </row>
        <row r="200">
          <cell r="A200" t="str">
            <v>25A#201</v>
          </cell>
          <cell r="B200" t="str">
            <v>框架内</v>
          </cell>
          <cell r="C200" t="str">
            <v>搭建制作</v>
          </cell>
          <cell r="D200" t="str">
            <v>结构类制作</v>
          </cell>
          <cell r="E200" t="str">
            <v>装饰材料</v>
          </cell>
          <cell r="F200" t="str">
            <v>地胶</v>
          </cell>
          <cell r="G200" t="str">
            <v>厚1.5mm</v>
          </cell>
          <cell r="H200" t="str">
            <v>平米</v>
          </cell>
          <cell r="I200">
            <v>60</v>
          </cell>
          <cell r="J200">
            <v>60</v>
          </cell>
          <cell r="K200">
            <v>53</v>
          </cell>
          <cell r="L200">
            <v>53</v>
          </cell>
        </row>
        <row r="201">
          <cell r="A201" t="str">
            <v>25A#202</v>
          </cell>
          <cell r="B201" t="str">
            <v>框架内</v>
          </cell>
          <cell r="C201" t="str">
            <v>搭建制作</v>
          </cell>
          <cell r="D201" t="str">
            <v>结构类制作</v>
          </cell>
          <cell r="E201" t="str">
            <v>装饰材料</v>
          </cell>
          <cell r="F201" t="str">
            <v>地胶</v>
          </cell>
          <cell r="G201" t="str">
            <v>厚2.0mm</v>
          </cell>
          <cell r="H201" t="str">
            <v>平米</v>
          </cell>
          <cell r="I201">
            <v>65</v>
          </cell>
          <cell r="J201">
            <v>65</v>
          </cell>
          <cell r="K201">
            <v>64</v>
          </cell>
          <cell r="L201">
            <v>64</v>
          </cell>
        </row>
        <row r="202">
          <cell r="A202" t="str">
            <v>25A#203</v>
          </cell>
          <cell r="B202" t="str">
            <v>框架内</v>
          </cell>
          <cell r="C202" t="str">
            <v>搭建制作</v>
          </cell>
          <cell r="D202" t="str">
            <v>结构类制作</v>
          </cell>
          <cell r="E202" t="str">
            <v>装饰材料</v>
          </cell>
          <cell r="F202" t="str">
            <v>地胶</v>
          </cell>
          <cell r="G202" t="str">
            <v>厚2.5mm</v>
          </cell>
          <cell r="H202" t="str">
            <v>平米</v>
          </cell>
          <cell r="I202">
            <v>80</v>
          </cell>
          <cell r="J202">
            <v>80</v>
          </cell>
          <cell r="K202">
            <v>67</v>
          </cell>
          <cell r="L202">
            <v>67</v>
          </cell>
        </row>
        <row r="203">
          <cell r="A203" t="str">
            <v>25A#204</v>
          </cell>
          <cell r="B203" t="str">
            <v>框架内</v>
          </cell>
          <cell r="C203" t="str">
            <v>搭建制作</v>
          </cell>
          <cell r="D203" t="str">
            <v>结构类制作</v>
          </cell>
          <cell r="E203" t="str">
            <v>装饰材料</v>
          </cell>
          <cell r="F203" t="str">
            <v>地胶</v>
          </cell>
          <cell r="G203" t="str">
            <v>厚3.0mm</v>
          </cell>
          <cell r="H203" t="str">
            <v>平米</v>
          </cell>
          <cell r="I203">
            <v>100</v>
          </cell>
          <cell r="J203">
            <v>100</v>
          </cell>
          <cell r="K203">
            <v>79</v>
          </cell>
          <cell r="L203">
            <v>79</v>
          </cell>
        </row>
        <row r="204">
          <cell r="A204" t="str">
            <v>25A#205</v>
          </cell>
          <cell r="B204" t="str">
            <v>框架内</v>
          </cell>
          <cell r="C204" t="str">
            <v>搭建制作</v>
          </cell>
          <cell r="D204" t="str">
            <v>结构类制作</v>
          </cell>
          <cell r="E204" t="str">
            <v>装饰材料</v>
          </cell>
          <cell r="F204" t="str">
            <v>地胶含画面（UV/热转印）</v>
          </cell>
          <cell r="G204" t="str">
            <v>厚1.5mm</v>
          </cell>
          <cell r="H204" t="str">
            <v>平米</v>
          </cell>
          <cell r="I204">
            <v>130</v>
          </cell>
          <cell r="J204">
            <v>130</v>
          </cell>
          <cell r="K204">
            <v>75</v>
          </cell>
          <cell r="L204">
            <v>75</v>
          </cell>
        </row>
        <row r="205">
          <cell r="A205" t="str">
            <v>25A#206</v>
          </cell>
          <cell r="B205" t="str">
            <v>框架内</v>
          </cell>
          <cell r="C205" t="str">
            <v>搭建制作</v>
          </cell>
          <cell r="D205" t="str">
            <v>结构类制作</v>
          </cell>
          <cell r="E205" t="str">
            <v>装饰材料</v>
          </cell>
          <cell r="F205" t="str">
            <v>地胶含画面（UV/热转印）</v>
          </cell>
          <cell r="G205" t="str">
            <v>厚2.0mm</v>
          </cell>
          <cell r="H205" t="str">
            <v>平米</v>
          </cell>
          <cell r="I205">
            <v>145</v>
          </cell>
          <cell r="J205">
            <v>145</v>
          </cell>
          <cell r="K205">
            <v>85</v>
          </cell>
          <cell r="L205">
            <v>85</v>
          </cell>
        </row>
        <row r="206">
          <cell r="A206" t="str">
            <v>25A#207</v>
          </cell>
          <cell r="B206" t="str">
            <v>框架内</v>
          </cell>
          <cell r="C206" t="str">
            <v>搭建制作</v>
          </cell>
          <cell r="D206" t="str">
            <v>结构类制作</v>
          </cell>
          <cell r="E206" t="str">
            <v>装饰材料</v>
          </cell>
          <cell r="F206" t="str">
            <v>地胶含画面（UV/热转印）</v>
          </cell>
          <cell r="G206" t="str">
            <v>厚2.5mm</v>
          </cell>
          <cell r="H206" t="str">
            <v>平米</v>
          </cell>
          <cell r="I206">
            <v>160</v>
          </cell>
          <cell r="J206">
            <v>160</v>
          </cell>
          <cell r="K206">
            <v>102</v>
          </cell>
          <cell r="L206">
            <v>102</v>
          </cell>
        </row>
        <row r="207">
          <cell r="A207" t="str">
            <v>25A#208</v>
          </cell>
          <cell r="B207" t="str">
            <v>框架内</v>
          </cell>
          <cell r="C207" t="str">
            <v>搭建制作</v>
          </cell>
          <cell r="D207" t="str">
            <v>结构类制作</v>
          </cell>
          <cell r="E207" t="str">
            <v>装饰材料</v>
          </cell>
          <cell r="F207" t="str">
            <v>地胶含画面（UV/热转印）</v>
          </cell>
          <cell r="G207" t="str">
            <v>厚3.0mm</v>
          </cell>
          <cell r="H207" t="str">
            <v>平米</v>
          </cell>
          <cell r="I207">
            <v>185</v>
          </cell>
          <cell r="J207">
            <v>185</v>
          </cell>
          <cell r="K207">
            <v>117</v>
          </cell>
          <cell r="L207">
            <v>117</v>
          </cell>
        </row>
        <row r="208">
          <cell r="A208" t="str">
            <v>25A#209</v>
          </cell>
          <cell r="B208" t="str">
            <v>框架内</v>
          </cell>
          <cell r="C208" t="str">
            <v>搭建制作</v>
          </cell>
          <cell r="D208" t="str">
            <v>展示类制作</v>
          </cell>
          <cell r="E208" t="str">
            <v>展台/展桌</v>
          </cell>
          <cell r="F208" t="str">
            <v>木制防火板</v>
          </cell>
          <cell r="G208" t="str">
            <v>含抽屉/开门等，高度1.2米内、进深0.85米内</v>
          </cell>
          <cell r="H208" t="str">
            <v>延米</v>
          </cell>
          <cell r="I208">
            <v>2000</v>
          </cell>
          <cell r="J208">
            <v>1700</v>
          </cell>
          <cell r="K208">
            <v>500</v>
          </cell>
          <cell r="L208">
            <v>500</v>
          </cell>
        </row>
        <row r="209">
          <cell r="A209" t="str">
            <v>25A#210</v>
          </cell>
          <cell r="B209" t="str">
            <v>框架内</v>
          </cell>
          <cell r="C209" t="str">
            <v>搭建制作</v>
          </cell>
          <cell r="D209" t="str">
            <v>展示类制作</v>
          </cell>
          <cell r="E209" t="str">
            <v>异形展台/展桌</v>
          </cell>
          <cell r="F209" t="str">
            <v>木制防火板</v>
          </cell>
          <cell r="G209" t="str">
            <v>含抽屉/开门等，高度1.2米内、进深0.85米内</v>
          </cell>
          <cell r="H209" t="str">
            <v>延米</v>
          </cell>
          <cell r="I209">
            <v>2400</v>
          </cell>
          <cell r="J209">
            <v>2000</v>
          </cell>
          <cell r="K209">
            <v>520</v>
          </cell>
          <cell r="L209">
            <v>520</v>
          </cell>
        </row>
        <row r="210">
          <cell r="A210" t="str">
            <v>25A#211</v>
          </cell>
          <cell r="B210" t="str">
            <v>框架内</v>
          </cell>
          <cell r="C210" t="str">
            <v>搭建制作</v>
          </cell>
          <cell r="D210" t="str">
            <v>展示类制作</v>
          </cell>
          <cell r="E210" t="str">
            <v>展台/展桌</v>
          </cell>
          <cell r="F210" t="str">
            <v>木制防火板（乳胶漆）</v>
          </cell>
          <cell r="G210" t="str">
            <v>含抽屉/开门等，高度1.2米内、进深0.85米内</v>
          </cell>
          <cell r="H210" t="str">
            <v>延米</v>
          </cell>
          <cell r="I210">
            <v>1300</v>
          </cell>
          <cell r="J210">
            <v>1100</v>
          </cell>
          <cell r="K210">
            <v>260</v>
          </cell>
          <cell r="L210">
            <v>260</v>
          </cell>
        </row>
        <row r="211">
          <cell r="A211" t="str">
            <v>25A#212</v>
          </cell>
          <cell r="B211" t="str">
            <v>框架内</v>
          </cell>
          <cell r="C211" t="str">
            <v>搭建制作</v>
          </cell>
          <cell r="D211" t="str">
            <v>展示类制作</v>
          </cell>
          <cell r="E211" t="str">
            <v>异形展台/展桌</v>
          </cell>
          <cell r="F211" t="str">
            <v>木制防火板（乳胶漆）</v>
          </cell>
          <cell r="G211" t="str">
            <v>含抽屉/开门等，高度1.2米内、进深0.85米内</v>
          </cell>
          <cell r="H211" t="str">
            <v>延米</v>
          </cell>
          <cell r="I211">
            <v>2400</v>
          </cell>
          <cell r="J211">
            <v>2000</v>
          </cell>
          <cell r="K211">
            <v>286</v>
          </cell>
          <cell r="L211">
            <v>286</v>
          </cell>
        </row>
        <row r="212">
          <cell r="A212" t="str">
            <v>25A#213</v>
          </cell>
          <cell r="B212" t="str">
            <v>框架内</v>
          </cell>
          <cell r="C212" t="str">
            <v>搭建制作</v>
          </cell>
          <cell r="D212" t="str">
            <v>展示类制作</v>
          </cell>
          <cell r="E212" t="str">
            <v>展台/展桌</v>
          </cell>
          <cell r="F212" t="str">
            <v>木制防火板（喷漆）</v>
          </cell>
          <cell r="G212" t="str">
            <v>含抽屉/开门等，高度1.2米内、进深0.85米内</v>
          </cell>
          <cell r="H212" t="str">
            <v>延米</v>
          </cell>
          <cell r="I212">
            <v>2100</v>
          </cell>
          <cell r="J212">
            <v>1700</v>
          </cell>
          <cell r="K212">
            <v>390</v>
          </cell>
          <cell r="L212">
            <v>390</v>
          </cell>
        </row>
        <row r="213">
          <cell r="A213" t="str">
            <v>25A#214</v>
          </cell>
          <cell r="B213" t="str">
            <v>框架内</v>
          </cell>
          <cell r="C213" t="str">
            <v>搭建制作</v>
          </cell>
          <cell r="D213" t="str">
            <v>展示类制作</v>
          </cell>
          <cell r="E213" t="str">
            <v>异形展台/展桌</v>
          </cell>
          <cell r="F213" t="str">
            <v>木制防火板（喷漆）</v>
          </cell>
          <cell r="G213" t="str">
            <v>含抽屉/开门等，高度1.2米内、进深0.85米内</v>
          </cell>
          <cell r="H213" t="str">
            <v>延米</v>
          </cell>
          <cell r="I213">
            <v>2400</v>
          </cell>
          <cell r="J213">
            <v>2000</v>
          </cell>
          <cell r="K213">
            <v>455</v>
          </cell>
          <cell r="L213">
            <v>455</v>
          </cell>
        </row>
        <row r="214">
          <cell r="A214" t="str">
            <v>25A#215</v>
          </cell>
          <cell r="B214" t="str">
            <v>框架内</v>
          </cell>
          <cell r="C214" t="str">
            <v>搭建制作</v>
          </cell>
          <cell r="D214" t="str">
            <v>展示类制作</v>
          </cell>
          <cell r="E214" t="str">
            <v>展台/展桌</v>
          </cell>
          <cell r="F214" t="str">
            <v>木制防火板（烤漆）</v>
          </cell>
          <cell r="G214" t="str">
            <v>含抽屉/开门等，高度1.2米内、进深0.85米内</v>
          </cell>
          <cell r="H214" t="str">
            <v>延米</v>
          </cell>
          <cell r="I214">
            <v>2400</v>
          </cell>
          <cell r="J214">
            <v>2000</v>
          </cell>
          <cell r="K214">
            <v>520</v>
          </cell>
          <cell r="L214">
            <v>520</v>
          </cell>
        </row>
        <row r="215">
          <cell r="A215" t="str">
            <v>25A#216</v>
          </cell>
          <cell r="B215" t="str">
            <v>框架内</v>
          </cell>
          <cell r="C215" t="str">
            <v>搭建制作</v>
          </cell>
          <cell r="D215" t="str">
            <v>展示类制作</v>
          </cell>
          <cell r="E215" t="str">
            <v>异形展台/展桌</v>
          </cell>
          <cell r="F215" t="str">
            <v>木制防火板（烤漆）</v>
          </cell>
          <cell r="G215" t="str">
            <v>含抽屉/开门等，高度1.2米内、进深0.85米内</v>
          </cell>
          <cell r="H215" t="str">
            <v>延米</v>
          </cell>
          <cell r="I215">
            <v>2600</v>
          </cell>
          <cell r="J215">
            <v>2200</v>
          </cell>
          <cell r="K215">
            <v>1000</v>
          </cell>
          <cell r="L215">
            <v>1000</v>
          </cell>
        </row>
        <row r="216">
          <cell r="A216" t="str">
            <v>25A#217</v>
          </cell>
          <cell r="B216" t="str">
            <v>框架内</v>
          </cell>
          <cell r="C216" t="str">
            <v>搭建制作</v>
          </cell>
          <cell r="D216" t="str">
            <v>展示类制作</v>
          </cell>
          <cell r="E216" t="str">
            <v>展柜</v>
          </cell>
          <cell r="F216" t="str">
            <v>木制防火板</v>
          </cell>
          <cell r="G216" t="str">
            <v>含抽屉/开门等，高度2.4米内</v>
          </cell>
          <cell r="H216" t="str">
            <v>延米</v>
          </cell>
          <cell r="I216">
            <v>2500</v>
          </cell>
          <cell r="J216">
            <v>2000</v>
          </cell>
          <cell r="K216">
            <v>890</v>
          </cell>
          <cell r="L216">
            <v>890</v>
          </cell>
        </row>
        <row r="217">
          <cell r="A217" t="str">
            <v>25A#218</v>
          </cell>
          <cell r="B217" t="str">
            <v>框架内</v>
          </cell>
          <cell r="C217" t="str">
            <v>搭建制作</v>
          </cell>
          <cell r="D217" t="str">
            <v>展示类制作</v>
          </cell>
          <cell r="E217" t="str">
            <v>异形展柜</v>
          </cell>
          <cell r="F217" t="str">
            <v>木制防火板</v>
          </cell>
          <cell r="G217" t="str">
            <v>含抽屉/开门等，高度2.4米内</v>
          </cell>
          <cell r="H217" t="str">
            <v>延米</v>
          </cell>
          <cell r="I217">
            <v>3000</v>
          </cell>
          <cell r="J217">
            <v>2800</v>
          </cell>
          <cell r="K217">
            <v>890</v>
          </cell>
          <cell r="L217">
            <v>890</v>
          </cell>
        </row>
        <row r="218">
          <cell r="A218" t="str">
            <v>25A#219</v>
          </cell>
          <cell r="B218" t="str">
            <v>框架内</v>
          </cell>
          <cell r="C218" t="str">
            <v>搭建制作</v>
          </cell>
          <cell r="D218" t="str">
            <v>展示类制作</v>
          </cell>
          <cell r="E218" t="str">
            <v>展柜</v>
          </cell>
          <cell r="F218" t="str">
            <v>木制防火板（乳胶漆）</v>
          </cell>
          <cell r="G218" t="str">
            <v>含抽屉/开门等，高度2.4米内</v>
          </cell>
          <cell r="H218" t="str">
            <v>延米</v>
          </cell>
          <cell r="I218">
            <v>2000</v>
          </cell>
          <cell r="J218">
            <v>1700</v>
          </cell>
          <cell r="K218">
            <v>600</v>
          </cell>
          <cell r="L218">
            <v>600</v>
          </cell>
        </row>
        <row r="219">
          <cell r="A219" t="str">
            <v>25A#220</v>
          </cell>
          <cell r="B219" t="str">
            <v>框架内</v>
          </cell>
          <cell r="C219" t="str">
            <v>搭建制作</v>
          </cell>
          <cell r="D219" t="str">
            <v>展示类制作</v>
          </cell>
          <cell r="E219" t="str">
            <v>异形展柜</v>
          </cell>
          <cell r="F219" t="str">
            <v>木制防火板（乳胶漆）</v>
          </cell>
          <cell r="G219" t="str">
            <v>含抽屉/开门等，高度2.4米内</v>
          </cell>
          <cell r="H219" t="str">
            <v>延米</v>
          </cell>
          <cell r="I219">
            <v>3400</v>
          </cell>
          <cell r="J219">
            <v>2800</v>
          </cell>
          <cell r="K219">
            <v>750</v>
          </cell>
          <cell r="L219">
            <v>750</v>
          </cell>
        </row>
        <row r="220">
          <cell r="A220" t="str">
            <v>25A#221</v>
          </cell>
          <cell r="B220" t="str">
            <v>框架内</v>
          </cell>
          <cell r="C220" t="str">
            <v>搭建制作</v>
          </cell>
          <cell r="D220" t="str">
            <v>展示类制作</v>
          </cell>
          <cell r="E220" t="str">
            <v>展柜</v>
          </cell>
          <cell r="F220" t="str">
            <v>木制防火板（喷漆）</v>
          </cell>
          <cell r="G220" t="str">
            <v>含抽屉/开门等，高度2.4米内</v>
          </cell>
          <cell r="H220" t="str">
            <v>延米</v>
          </cell>
          <cell r="I220">
            <v>2600</v>
          </cell>
          <cell r="J220">
            <v>2210</v>
          </cell>
          <cell r="K220">
            <v>750</v>
          </cell>
          <cell r="L220">
            <v>750</v>
          </cell>
        </row>
        <row r="221">
          <cell r="A221" t="str">
            <v>25A#222</v>
          </cell>
          <cell r="B221" t="str">
            <v>框架内</v>
          </cell>
          <cell r="C221" t="str">
            <v>搭建制作</v>
          </cell>
          <cell r="D221" t="str">
            <v>展示类制作</v>
          </cell>
          <cell r="E221" t="str">
            <v>异形展柜</v>
          </cell>
          <cell r="F221" t="str">
            <v>木制防火板（喷漆）</v>
          </cell>
          <cell r="G221" t="str">
            <v>含抽屉/开门等，高度2.4米内</v>
          </cell>
          <cell r="H221" t="str">
            <v>延米</v>
          </cell>
          <cell r="I221">
            <v>3800</v>
          </cell>
          <cell r="J221">
            <v>3000</v>
          </cell>
          <cell r="K221">
            <v>900</v>
          </cell>
          <cell r="L221">
            <v>900</v>
          </cell>
        </row>
        <row r="222">
          <cell r="A222" t="str">
            <v>25A#223</v>
          </cell>
          <cell r="B222" t="str">
            <v>框架内</v>
          </cell>
          <cell r="C222" t="str">
            <v>搭建制作</v>
          </cell>
          <cell r="D222" t="str">
            <v>展示类制作</v>
          </cell>
          <cell r="E222" t="str">
            <v>展柜</v>
          </cell>
          <cell r="F222" t="str">
            <v>木制防火板（烤漆）</v>
          </cell>
          <cell r="G222" t="str">
            <v>含抽屉/开门等，高度2.4米内</v>
          </cell>
          <cell r="H222" t="str">
            <v>延米</v>
          </cell>
          <cell r="I222">
            <v>2500</v>
          </cell>
          <cell r="J222">
            <v>2300</v>
          </cell>
          <cell r="K222">
            <v>1367</v>
          </cell>
          <cell r="L222">
            <v>1367</v>
          </cell>
        </row>
        <row r="223">
          <cell r="A223" t="str">
            <v>25A#224</v>
          </cell>
          <cell r="B223" t="str">
            <v>框架内</v>
          </cell>
          <cell r="C223" t="str">
            <v>搭建制作</v>
          </cell>
          <cell r="D223" t="str">
            <v>展示类制作</v>
          </cell>
          <cell r="E223" t="str">
            <v>异形展柜</v>
          </cell>
          <cell r="F223" t="str">
            <v>木制防火板（烤漆）</v>
          </cell>
          <cell r="G223" t="str">
            <v>含抽屉/开门等，高度2.4米内</v>
          </cell>
          <cell r="H223" t="str">
            <v>延米</v>
          </cell>
          <cell r="I223">
            <v>3600</v>
          </cell>
          <cell r="J223">
            <v>3500</v>
          </cell>
          <cell r="K223">
            <v>1300</v>
          </cell>
          <cell r="L223">
            <v>1300</v>
          </cell>
        </row>
        <row r="224">
          <cell r="A224" t="str">
            <v>25A#225</v>
          </cell>
          <cell r="B224" t="str">
            <v>框架内</v>
          </cell>
          <cell r="C224" t="str">
            <v>搭建制作</v>
          </cell>
          <cell r="D224" t="str">
            <v>展示类制作</v>
          </cell>
          <cell r="E224" t="str">
            <v>即时贴字</v>
          </cell>
          <cell r="F224" t="str">
            <v>即时贴字</v>
          </cell>
          <cell r="G224" t="str">
            <v>/</v>
          </cell>
          <cell r="H224" t="str">
            <v>平米</v>
          </cell>
          <cell r="I224">
            <v>100</v>
          </cell>
          <cell r="J224">
            <v>95</v>
          </cell>
          <cell r="K224">
            <v>50</v>
          </cell>
          <cell r="L224">
            <v>50</v>
          </cell>
        </row>
        <row r="225">
          <cell r="A225" t="str">
            <v>25A#226</v>
          </cell>
          <cell r="B225" t="str">
            <v>框架内</v>
          </cell>
          <cell r="C225" t="str">
            <v>搭建制作</v>
          </cell>
          <cell r="D225" t="str">
            <v>展示类制作</v>
          </cell>
          <cell r="E225" t="str">
            <v>立体字</v>
          </cell>
          <cell r="F225" t="str">
            <v>泡沫字</v>
          </cell>
          <cell r="G225" t="str">
            <v>厚50mm</v>
          </cell>
          <cell r="H225" t="str">
            <v>平米</v>
          </cell>
          <cell r="I225">
            <v>200</v>
          </cell>
          <cell r="J225">
            <v>200</v>
          </cell>
          <cell r="K225">
            <v>150</v>
          </cell>
          <cell r="L225">
            <v>150</v>
          </cell>
        </row>
        <row r="226">
          <cell r="A226" t="str">
            <v>25A#227</v>
          </cell>
          <cell r="B226" t="str">
            <v>框架内</v>
          </cell>
          <cell r="C226" t="str">
            <v>搭建制作</v>
          </cell>
          <cell r="D226" t="str">
            <v>展示类制作</v>
          </cell>
          <cell r="E226" t="str">
            <v>立体字</v>
          </cell>
          <cell r="F226" t="str">
            <v>泡沫字</v>
          </cell>
          <cell r="G226" t="str">
            <v>厚100mm</v>
          </cell>
          <cell r="H226" t="str">
            <v>平米</v>
          </cell>
          <cell r="I226">
            <v>260</v>
          </cell>
          <cell r="J226">
            <v>260</v>
          </cell>
          <cell r="K226">
            <v>230</v>
          </cell>
          <cell r="L226">
            <v>230</v>
          </cell>
        </row>
        <row r="227">
          <cell r="A227" t="str">
            <v>25A#228</v>
          </cell>
          <cell r="B227" t="str">
            <v>框架内</v>
          </cell>
          <cell r="C227" t="str">
            <v>搭建制作</v>
          </cell>
          <cell r="D227" t="str">
            <v>展示类制作</v>
          </cell>
          <cell r="E227" t="str">
            <v>立体字</v>
          </cell>
          <cell r="F227" t="str">
            <v>雪弗板字</v>
          </cell>
          <cell r="G227" t="str">
            <v>厚5mm</v>
          </cell>
          <cell r="H227" t="str">
            <v>平米</v>
          </cell>
          <cell r="I227">
            <v>150</v>
          </cell>
          <cell r="J227">
            <v>150</v>
          </cell>
          <cell r="K227">
            <v>100</v>
          </cell>
          <cell r="L227">
            <v>100</v>
          </cell>
        </row>
        <row r="228">
          <cell r="A228" t="str">
            <v>25A#229</v>
          </cell>
          <cell r="B228" t="str">
            <v>框架内</v>
          </cell>
          <cell r="C228" t="str">
            <v>搭建制作</v>
          </cell>
          <cell r="D228" t="str">
            <v>展示类制作</v>
          </cell>
          <cell r="E228" t="str">
            <v>立体字</v>
          </cell>
          <cell r="F228" t="str">
            <v>雪弗板字</v>
          </cell>
          <cell r="G228" t="str">
            <v>厚10mm</v>
          </cell>
          <cell r="H228" t="str">
            <v>平米</v>
          </cell>
          <cell r="I228">
            <v>200</v>
          </cell>
          <cell r="J228">
            <v>200</v>
          </cell>
          <cell r="K228">
            <v>150</v>
          </cell>
          <cell r="L228">
            <v>150</v>
          </cell>
        </row>
        <row r="229">
          <cell r="A229" t="str">
            <v>25A#230</v>
          </cell>
          <cell r="B229" t="str">
            <v>框架内</v>
          </cell>
          <cell r="C229" t="str">
            <v>搭建制作</v>
          </cell>
          <cell r="D229" t="str">
            <v>展示类制作</v>
          </cell>
          <cell r="E229" t="str">
            <v>立体字</v>
          </cell>
          <cell r="F229" t="str">
            <v>雪弗板字</v>
          </cell>
          <cell r="G229" t="str">
            <v>厚15mm</v>
          </cell>
          <cell r="H229" t="str">
            <v>平米</v>
          </cell>
          <cell r="I229">
            <v>260</v>
          </cell>
          <cell r="J229">
            <v>260</v>
          </cell>
          <cell r="K229">
            <v>228</v>
          </cell>
          <cell r="L229">
            <v>228</v>
          </cell>
        </row>
        <row r="230">
          <cell r="A230" t="str">
            <v>25A#231</v>
          </cell>
          <cell r="B230" t="str">
            <v>框架内</v>
          </cell>
          <cell r="C230" t="str">
            <v>搭建制作</v>
          </cell>
          <cell r="D230" t="str">
            <v>展示类制作</v>
          </cell>
          <cell r="E230" t="str">
            <v>立体字</v>
          </cell>
          <cell r="F230" t="str">
            <v>雪弗板字</v>
          </cell>
          <cell r="G230" t="str">
            <v>厚20mm</v>
          </cell>
          <cell r="H230" t="str">
            <v>平米</v>
          </cell>
          <cell r="I230">
            <v>300</v>
          </cell>
          <cell r="J230">
            <v>300</v>
          </cell>
          <cell r="K230">
            <v>266</v>
          </cell>
          <cell r="L230">
            <v>266</v>
          </cell>
        </row>
        <row r="231">
          <cell r="A231" t="str">
            <v>25A#232</v>
          </cell>
          <cell r="B231" t="str">
            <v>框架内</v>
          </cell>
          <cell r="C231" t="str">
            <v>搭建制作</v>
          </cell>
          <cell r="D231" t="str">
            <v>展示类制作</v>
          </cell>
          <cell r="E231" t="str">
            <v>立体字</v>
          </cell>
          <cell r="F231" t="str">
            <v>亚克力/彩色亚克力/半透亚克力</v>
          </cell>
          <cell r="G231" t="str">
            <v>厚3mm</v>
          </cell>
          <cell r="H231" t="str">
            <v>平米</v>
          </cell>
          <cell r="I231">
            <v>2000</v>
          </cell>
          <cell r="J231">
            <v>1700</v>
          </cell>
          <cell r="K231">
            <v>120</v>
          </cell>
          <cell r="L231">
            <v>120</v>
          </cell>
        </row>
        <row r="232">
          <cell r="A232" t="str">
            <v>25A#233</v>
          </cell>
          <cell r="B232" t="str">
            <v>框架内</v>
          </cell>
          <cell r="C232" t="str">
            <v>搭建制作</v>
          </cell>
          <cell r="D232" t="str">
            <v>展示类制作</v>
          </cell>
          <cell r="E232" t="str">
            <v>立体字</v>
          </cell>
          <cell r="F232" t="str">
            <v>亚克力/彩色亚克力/半透亚克力</v>
          </cell>
          <cell r="G232" t="str">
            <v>厚5mm</v>
          </cell>
          <cell r="H232" t="str">
            <v>平米</v>
          </cell>
          <cell r="I232">
            <v>2600</v>
          </cell>
          <cell r="J232">
            <v>2200</v>
          </cell>
          <cell r="K232">
            <v>150</v>
          </cell>
          <cell r="L232">
            <v>150</v>
          </cell>
        </row>
        <row r="233">
          <cell r="A233" t="str">
            <v>25A#234</v>
          </cell>
          <cell r="B233" t="str">
            <v>框架内</v>
          </cell>
          <cell r="C233" t="str">
            <v>搭建制作</v>
          </cell>
          <cell r="D233" t="str">
            <v>展示类制作</v>
          </cell>
          <cell r="E233" t="str">
            <v>立体字</v>
          </cell>
          <cell r="F233" t="str">
            <v>亚克力/彩色亚克力/半透亚克力</v>
          </cell>
          <cell r="G233" t="str">
            <v>厚8mm</v>
          </cell>
          <cell r="H233" t="str">
            <v>平米</v>
          </cell>
          <cell r="I233">
            <v>3200</v>
          </cell>
          <cell r="J233">
            <v>2700</v>
          </cell>
          <cell r="K233">
            <v>180</v>
          </cell>
          <cell r="L233">
            <v>180</v>
          </cell>
        </row>
        <row r="234">
          <cell r="A234" t="str">
            <v>25A#235</v>
          </cell>
          <cell r="B234" t="str">
            <v>框架内</v>
          </cell>
          <cell r="C234" t="str">
            <v>搭建制作</v>
          </cell>
          <cell r="D234" t="str">
            <v>展示类制作</v>
          </cell>
          <cell r="E234" t="str">
            <v>立体字</v>
          </cell>
          <cell r="F234" t="str">
            <v>亚克力/彩色亚克力/半透亚克力</v>
          </cell>
          <cell r="G234" t="str">
            <v>厚10mm</v>
          </cell>
          <cell r="H234" t="str">
            <v>平米</v>
          </cell>
          <cell r="I234">
            <v>3900</v>
          </cell>
          <cell r="J234">
            <v>3200</v>
          </cell>
          <cell r="K234">
            <v>207</v>
          </cell>
          <cell r="L234">
            <v>207</v>
          </cell>
        </row>
        <row r="235">
          <cell r="A235" t="str">
            <v>25A#236</v>
          </cell>
          <cell r="B235" t="str">
            <v>框架内</v>
          </cell>
          <cell r="C235" t="str">
            <v>搭建制作</v>
          </cell>
          <cell r="D235" t="str">
            <v>展示类制作</v>
          </cell>
          <cell r="E235" t="str">
            <v>立体字</v>
          </cell>
          <cell r="F235" t="str">
            <v>亚克力/彩色亚克力/半透亚克力</v>
          </cell>
          <cell r="G235" t="str">
            <v>厚12mm</v>
          </cell>
          <cell r="H235" t="str">
            <v>平米</v>
          </cell>
          <cell r="I235">
            <v>4600</v>
          </cell>
          <cell r="J235">
            <v>3800</v>
          </cell>
          <cell r="K235">
            <v>250</v>
          </cell>
          <cell r="L235">
            <v>250</v>
          </cell>
        </row>
        <row r="236">
          <cell r="A236" t="str">
            <v>25A#237</v>
          </cell>
          <cell r="B236" t="str">
            <v>框架内</v>
          </cell>
          <cell r="C236" t="str">
            <v>搭建制作</v>
          </cell>
          <cell r="D236" t="str">
            <v>展示类制作</v>
          </cell>
          <cell r="E236" t="str">
            <v>立体字</v>
          </cell>
          <cell r="F236" t="str">
            <v>亚克力/彩色亚克力/半透亚克力</v>
          </cell>
          <cell r="G236" t="str">
            <v>厚15mm</v>
          </cell>
          <cell r="H236" t="str">
            <v>平米</v>
          </cell>
          <cell r="I236">
            <v>5200</v>
          </cell>
          <cell r="J236">
            <v>4200</v>
          </cell>
          <cell r="K236">
            <v>300</v>
          </cell>
          <cell r="L236">
            <v>300</v>
          </cell>
        </row>
        <row r="237">
          <cell r="A237" t="str">
            <v>25A#238</v>
          </cell>
          <cell r="B237" t="str">
            <v>框架内</v>
          </cell>
          <cell r="C237" t="str">
            <v>搭建制作</v>
          </cell>
          <cell r="D237" t="str">
            <v>展示类制作</v>
          </cell>
          <cell r="E237" t="str">
            <v>立体字</v>
          </cell>
          <cell r="F237" t="str">
            <v>亚克力/彩色亚克力/半透亚克力</v>
          </cell>
          <cell r="G237" t="str">
            <v>厚20mm</v>
          </cell>
          <cell r="H237" t="str">
            <v>平米</v>
          </cell>
          <cell r="I237">
            <v>6500</v>
          </cell>
          <cell r="J237">
            <v>5200</v>
          </cell>
          <cell r="K237">
            <v>350</v>
          </cell>
          <cell r="L237">
            <v>350</v>
          </cell>
        </row>
        <row r="238">
          <cell r="A238" t="str">
            <v>25A#239</v>
          </cell>
          <cell r="B238" t="str">
            <v>框架内</v>
          </cell>
          <cell r="C238" t="str">
            <v>搭建制作</v>
          </cell>
          <cell r="D238" t="str">
            <v>展示类制作</v>
          </cell>
          <cell r="E238" t="str">
            <v>立体字</v>
          </cell>
          <cell r="F238" t="str">
            <v>苯板字</v>
          </cell>
          <cell r="G238" t="str">
            <v>厚20mm（含）以下</v>
          </cell>
          <cell r="H238" t="str">
            <v>平米</v>
          </cell>
          <cell r="I238">
            <v>160</v>
          </cell>
          <cell r="J238">
            <v>130</v>
          </cell>
          <cell r="K238">
            <v>110</v>
          </cell>
          <cell r="L238">
            <v>110</v>
          </cell>
        </row>
        <row r="239">
          <cell r="A239" t="str">
            <v>25A#240</v>
          </cell>
          <cell r="B239" t="str">
            <v>框架内</v>
          </cell>
          <cell r="C239" t="str">
            <v>搭建制作</v>
          </cell>
          <cell r="D239" t="str">
            <v>展示类制作</v>
          </cell>
          <cell r="E239" t="str">
            <v>立体字</v>
          </cell>
          <cell r="F239" t="str">
            <v>苯板字</v>
          </cell>
          <cell r="G239" t="str">
            <v>厚20mm-50mm（含）</v>
          </cell>
          <cell r="H239" t="str">
            <v>平米</v>
          </cell>
          <cell r="I239">
            <v>210</v>
          </cell>
          <cell r="J239">
            <v>180</v>
          </cell>
          <cell r="K239">
            <v>150</v>
          </cell>
          <cell r="L239">
            <v>150</v>
          </cell>
        </row>
        <row r="240">
          <cell r="A240" t="str">
            <v>25A#241</v>
          </cell>
          <cell r="B240" t="str">
            <v>框架内</v>
          </cell>
          <cell r="C240" t="str">
            <v>搭建制作</v>
          </cell>
          <cell r="D240" t="str">
            <v>展示类制作</v>
          </cell>
          <cell r="E240" t="str">
            <v>立体字</v>
          </cell>
          <cell r="F240" t="str">
            <v>苯板字</v>
          </cell>
          <cell r="G240" t="str">
            <v>厚50mm-100mm（含）</v>
          </cell>
          <cell r="H240" t="str">
            <v>平米</v>
          </cell>
          <cell r="I240">
            <v>240</v>
          </cell>
          <cell r="J240">
            <v>200</v>
          </cell>
          <cell r="K240">
            <v>170</v>
          </cell>
          <cell r="L240">
            <v>170</v>
          </cell>
        </row>
        <row r="241">
          <cell r="A241" t="str">
            <v>25A#242</v>
          </cell>
          <cell r="B241" t="str">
            <v>框架内</v>
          </cell>
          <cell r="C241" t="str">
            <v>搭建制作</v>
          </cell>
          <cell r="D241" t="str">
            <v>展示类制作</v>
          </cell>
          <cell r="E241" t="str">
            <v>立体字</v>
          </cell>
          <cell r="F241" t="str">
            <v>不锈钢字</v>
          </cell>
          <cell r="G241" t="str">
            <v>高度200mm（含）内</v>
          </cell>
          <cell r="H241" t="str">
            <v>延米</v>
          </cell>
          <cell r="I241">
            <v>2100</v>
          </cell>
          <cell r="J241">
            <v>1800</v>
          </cell>
          <cell r="K241">
            <v>160</v>
          </cell>
          <cell r="L241">
            <v>160</v>
          </cell>
        </row>
        <row r="242">
          <cell r="A242" t="str">
            <v>25A#243</v>
          </cell>
          <cell r="B242" t="str">
            <v>框架内</v>
          </cell>
          <cell r="C242" t="str">
            <v>搭建制作</v>
          </cell>
          <cell r="D242" t="str">
            <v>展示类制作</v>
          </cell>
          <cell r="E242" t="str">
            <v>立体字</v>
          </cell>
          <cell r="F242" t="str">
            <v>不锈钢字</v>
          </cell>
          <cell r="G242" t="str">
            <v>高度200mm-600mm（含）</v>
          </cell>
          <cell r="H242" t="str">
            <v>延米</v>
          </cell>
          <cell r="I242">
            <v>1800</v>
          </cell>
          <cell r="J242">
            <v>1500</v>
          </cell>
          <cell r="K242">
            <v>345</v>
          </cell>
          <cell r="L242">
            <v>345</v>
          </cell>
        </row>
        <row r="243">
          <cell r="A243" t="str">
            <v>25A#244</v>
          </cell>
          <cell r="B243" t="str">
            <v>框架内</v>
          </cell>
          <cell r="C243" t="str">
            <v>搭建制作</v>
          </cell>
          <cell r="D243" t="str">
            <v>展示类制作</v>
          </cell>
          <cell r="E243" t="str">
            <v>立体字</v>
          </cell>
          <cell r="F243" t="str">
            <v>不锈钢字</v>
          </cell>
          <cell r="G243" t="str">
            <v>高度600mm-800mm（含）</v>
          </cell>
          <cell r="H243" t="str">
            <v>延米</v>
          </cell>
          <cell r="I243">
            <v>2400</v>
          </cell>
          <cell r="J243">
            <v>2000</v>
          </cell>
          <cell r="K243">
            <v>445</v>
          </cell>
          <cell r="L243">
            <v>445</v>
          </cell>
        </row>
        <row r="244">
          <cell r="A244" t="str">
            <v>25A#245</v>
          </cell>
          <cell r="B244" t="str">
            <v>框架内</v>
          </cell>
          <cell r="C244" t="str">
            <v>搭建制作</v>
          </cell>
          <cell r="D244" t="str">
            <v>展示类制作</v>
          </cell>
          <cell r="E244" t="str">
            <v>立体字</v>
          </cell>
          <cell r="F244" t="str">
            <v>不锈钢字</v>
          </cell>
          <cell r="G244" t="str">
            <v>高度800mm-1200mm（含）</v>
          </cell>
          <cell r="H244" t="str">
            <v>延米</v>
          </cell>
          <cell r="I244">
            <v>2600</v>
          </cell>
          <cell r="J244">
            <v>2200</v>
          </cell>
          <cell r="K244">
            <v>580</v>
          </cell>
          <cell r="L244">
            <v>580</v>
          </cell>
        </row>
        <row r="245">
          <cell r="A245" t="str">
            <v>25A#246</v>
          </cell>
          <cell r="B245" t="str">
            <v>框架内</v>
          </cell>
          <cell r="C245" t="str">
            <v>搭建制作</v>
          </cell>
          <cell r="D245" t="str">
            <v>展示类制作</v>
          </cell>
          <cell r="E245" t="str">
            <v>立体字</v>
          </cell>
          <cell r="F245" t="str">
            <v>木质立体字（乳胶漆）</v>
          </cell>
          <cell r="G245" t="str">
            <v>高度0.2米（含）内</v>
          </cell>
          <cell r="H245" t="str">
            <v>延米</v>
          </cell>
          <cell r="I245">
            <v>620</v>
          </cell>
          <cell r="J245">
            <v>500</v>
          </cell>
          <cell r="K245">
            <v>230</v>
          </cell>
          <cell r="L245">
            <v>230</v>
          </cell>
        </row>
        <row r="246">
          <cell r="A246" t="str">
            <v>25A#247</v>
          </cell>
          <cell r="B246" t="str">
            <v>框架内</v>
          </cell>
          <cell r="C246" t="str">
            <v>搭建制作</v>
          </cell>
          <cell r="D246" t="str">
            <v>展示类制作</v>
          </cell>
          <cell r="E246" t="str">
            <v>立体字</v>
          </cell>
          <cell r="F246" t="str">
            <v>木质立体字（乳胶漆）</v>
          </cell>
          <cell r="G246" t="str">
            <v>高度0.2米-0.5米（含），含包边及损耗，含支撑</v>
          </cell>
          <cell r="H246" t="str">
            <v>延米</v>
          </cell>
          <cell r="I246">
            <v>800</v>
          </cell>
          <cell r="J246">
            <v>700</v>
          </cell>
          <cell r="K246">
            <v>330</v>
          </cell>
          <cell r="L246">
            <v>330</v>
          </cell>
        </row>
        <row r="247">
          <cell r="A247" t="str">
            <v>25A#248</v>
          </cell>
          <cell r="B247" t="str">
            <v>框架内</v>
          </cell>
          <cell r="C247" t="str">
            <v>搭建制作</v>
          </cell>
          <cell r="D247" t="str">
            <v>展示类制作</v>
          </cell>
          <cell r="E247" t="str">
            <v>立体字</v>
          </cell>
          <cell r="F247" t="str">
            <v>木质立体字（乳胶漆）</v>
          </cell>
          <cell r="G247" t="str">
            <v>高度0.5米-0.8米（含），含包边及损耗，含支撑</v>
          </cell>
          <cell r="H247" t="str">
            <v>延米</v>
          </cell>
          <cell r="I247">
            <v>1050</v>
          </cell>
          <cell r="J247">
            <v>900</v>
          </cell>
          <cell r="K247">
            <v>400</v>
          </cell>
          <cell r="L247">
            <v>400</v>
          </cell>
        </row>
        <row r="248">
          <cell r="A248" t="str">
            <v>25A#249</v>
          </cell>
          <cell r="B248" t="str">
            <v>框架内</v>
          </cell>
          <cell r="C248" t="str">
            <v>搭建制作</v>
          </cell>
          <cell r="D248" t="str">
            <v>展示类制作</v>
          </cell>
          <cell r="E248" t="str">
            <v>立体字</v>
          </cell>
          <cell r="F248" t="str">
            <v>木质立体字（乳胶漆）</v>
          </cell>
          <cell r="G248" t="str">
            <v>高度0.8米-1.2米（含），含包边及损耗，含支撑</v>
          </cell>
          <cell r="H248" t="str">
            <v>延米</v>
          </cell>
          <cell r="I248">
            <v>1050</v>
          </cell>
          <cell r="J248">
            <v>900</v>
          </cell>
          <cell r="K248">
            <v>400</v>
          </cell>
          <cell r="L248">
            <v>400</v>
          </cell>
        </row>
        <row r="249">
          <cell r="A249" t="str">
            <v>25A#250</v>
          </cell>
          <cell r="B249" t="str">
            <v>框架内</v>
          </cell>
          <cell r="C249" t="str">
            <v>搭建制作</v>
          </cell>
          <cell r="D249" t="str">
            <v>展示类制作</v>
          </cell>
          <cell r="E249" t="str">
            <v>立体字</v>
          </cell>
          <cell r="F249" t="str">
            <v>木质立体字（喷漆）</v>
          </cell>
          <cell r="G249" t="str">
            <v>高度0.2米（含）内，含包边及损耗，含支撑</v>
          </cell>
          <cell r="H249" t="str">
            <v>延米</v>
          </cell>
          <cell r="I249">
            <v>600</v>
          </cell>
          <cell r="J249">
            <v>550</v>
          </cell>
          <cell r="K249">
            <v>240</v>
          </cell>
          <cell r="L249">
            <v>240</v>
          </cell>
        </row>
        <row r="250">
          <cell r="A250" t="str">
            <v>25A#251</v>
          </cell>
          <cell r="B250" t="str">
            <v>框架内</v>
          </cell>
          <cell r="C250" t="str">
            <v>搭建制作</v>
          </cell>
          <cell r="D250" t="str">
            <v>展示类制作</v>
          </cell>
          <cell r="E250" t="str">
            <v>立体字</v>
          </cell>
          <cell r="F250" t="str">
            <v>木质立体字（喷漆）</v>
          </cell>
          <cell r="G250" t="str">
            <v>高度0.2米-0.5米（含），含包边及损耗，含支撑</v>
          </cell>
          <cell r="H250" t="str">
            <v>延米</v>
          </cell>
          <cell r="I250">
            <v>900</v>
          </cell>
          <cell r="J250">
            <v>800</v>
          </cell>
          <cell r="K250">
            <v>400</v>
          </cell>
          <cell r="L250">
            <v>400</v>
          </cell>
        </row>
        <row r="251">
          <cell r="A251" t="str">
            <v>25A#252</v>
          </cell>
          <cell r="B251" t="str">
            <v>框架内</v>
          </cell>
          <cell r="C251" t="str">
            <v>搭建制作</v>
          </cell>
          <cell r="D251" t="str">
            <v>展示类制作</v>
          </cell>
          <cell r="E251" t="str">
            <v>立体字</v>
          </cell>
          <cell r="F251" t="str">
            <v>木质立体字（喷漆）</v>
          </cell>
          <cell r="G251" t="str">
            <v>高度0.5米-0.8米（含），含包边及损耗，含支撑</v>
          </cell>
          <cell r="H251" t="str">
            <v>延米</v>
          </cell>
          <cell r="I251">
            <v>1100</v>
          </cell>
          <cell r="J251">
            <v>900</v>
          </cell>
          <cell r="K251">
            <v>500</v>
          </cell>
          <cell r="L251">
            <v>500</v>
          </cell>
        </row>
        <row r="252">
          <cell r="A252" t="str">
            <v>25A#253</v>
          </cell>
          <cell r="B252" t="str">
            <v>框架内</v>
          </cell>
          <cell r="C252" t="str">
            <v>搭建制作</v>
          </cell>
          <cell r="D252" t="str">
            <v>展示类制作</v>
          </cell>
          <cell r="E252" t="str">
            <v>立体字</v>
          </cell>
          <cell r="F252" t="str">
            <v>木质立体字（喷漆）</v>
          </cell>
          <cell r="G252" t="str">
            <v>高度0.8米-1.2米（含），含包边及损耗，含支撑</v>
          </cell>
          <cell r="H252" t="str">
            <v>延米</v>
          </cell>
          <cell r="I252">
            <v>1100</v>
          </cell>
          <cell r="J252">
            <v>900</v>
          </cell>
          <cell r="K252">
            <v>500</v>
          </cell>
          <cell r="L252">
            <v>500</v>
          </cell>
        </row>
        <row r="253">
          <cell r="A253" t="str">
            <v>25A#254</v>
          </cell>
          <cell r="B253" t="str">
            <v>框架内</v>
          </cell>
          <cell r="C253" t="str">
            <v>搭建制作</v>
          </cell>
          <cell r="D253" t="str">
            <v>展示类制作</v>
          </cell>
          <cell r="E253" t="str">
            <v>立体字</v>
          </cell>
          <cell r="F253" t="str">
            <v>木质立体字（烤漆）</v>
          </cell>
          <cell r="G253" t="str">
            <v>高度0.2米（含）内，含包边及损耗，含支撑</v>
          </cell>
          <cell r="H253" t="str">
            <v>延米</v>
          </cell>
          <cell r="I253">
            <v>800</v>
          </cell>
          <cell r="J253">
            <v>700</v>
          </cell>
          <cell r="K253">
            <v>420</v>
          </cell>
          <cell r="L253">
            <v>420</v>
          </cell>
        </row>
        <row r="254">
          <cell r="A254" t="str">
            <v>25A#255</v>
          </cell>
          <cell r="B254" t="str">
            <v>框架内</v>
          </cell>
          <cell r="C254" t="str">
            <v>搭建制作</v>
          </cell>
          <cell r="D254" t="str">
            <v>展示类制作</v>
          </cell>
          <cell r="E254" t="str">
            <v>立体字</v>
          </cell>
          <cell r="F254" t="str">
            <v>木质立体字（烤漆）</v>
          </cell>
          <cell r="G254" t="str">
            <v>高度0.2米-0.5米（含），含包边及损耗，含支撑</v>
          </cell>
          <cell r="H254" t="str">
            <v>延米</v>
          </cell>
          <cell r="I254">
            <v>950</v>
          </cell>
          <cell r="J254">
            <v>800</v>
          </cell>
          <cell r="K254">
            <v>600</v>
          </cell>
          <cell r="L254">
            <v>600</v>
          </cell>
        </row>
        <row r="255">
          <cell r="A255" t="str">
            <v>25A#256</v>
          </cell>
          <cell r="B255" t="str">
            <v>框架内</v>
          </cell>
          <cell r="C255" t="str">
            <v>搭建制作</v>
          </cell>
          <cell r="D255" t="str">
            <v>展示类制作</v>
          </cell>
          <cell r="E255" t="str">
            <v>立体字</v>
          </cell>
          <cell r="F255" t="str">
            <v>木质立体字（烤漆）</v>
          </cell>
          <cell r="G255" t="str">
            <v>高度0.5米-0.8米（含），含包边及损耗，含支撑</v>
          </cell>
          <cell r="H255" t="str">
            <v>延米</v>
          </cell>
          <cell r="I255">
            <v>1300</v>
          </cell>
          <cell r="J255">
            <v>1100</v>
          </cell>
          <cell r="K255">
            <v>700</v>
          </cell>
          <cell r="L255">
            <v>700</v>
          </cell>
        </row>
        <row r="256">
          <cell r="A256" t="str">
            <v>25A#257</v>
          </cell>
          <cell r="B256" t="str">
            <v>框架内</v>
          </cell>
          <cell r="C256" t="str">
            <v>搭建制作</v>
          </cell>
          <cell r="D256" t="str">
            <v>展示类制作</v>
          </cell>
          <cell r="E256" t="str">
            <v>立体字</v>
          </cell>
          <cell r="F256" t="str">
            <v>木质立体字（烤漆）</v>
          </cell>
          <cell r="G256" t="str">
            <v>高度0.8米-1.2米（含），含包边及损耗，含支撑</v>
          </cell>
          <cell r="H256" t="str">
            <v>延米</v>
          </cell>
          <cell r="I256">
            <v>1300</v>
          </cell>
          <cell r="J256">
            <v>1100</v>
          </cell>
          <cell r="K256">
            <v>700</v>
          </cell>
          <cell r="L256">
            <v>700</v>
          </cell>
        </row>
        <row r="257">
          <cell r="A257" t="str">
            <v>25A#258</v>
          </cell>
          <cell r="B257" t="str">
            <v>框架内</v>
          </cell>
          <cell r="C257" t="str">
            <v>搭建制作</v>
          </cell>
          <cell r="D257" t="str">
            <v>展示类制作</v>
          </cell>
          <cell r="E257" t="str">
            <v>展架</v>
          </cell>
          <cell r="F257" t="str">
            <v>人形展架</v>
          </cell>
          <cell r="G257" t="str">
            <v>铁架高约1.8m，含人形雪弗板裱画面</v>
          </cell>
          <cell r="H257" t="str">
            <v>套</v>
          </cell>
          <cell r="I257">
            <v>240</v>
          </cell>
          <cell r="J257">
            <v>240</v>
          </cell>
          <cell r="K257">
            <v>150</v>
          </cell>
          <cell r="L257">
            <v>150</v>
          </cell>
        </row>
        <row r="258">
          <cell r="A258" t="str">
            <v>25A#259</v>
          </cell>
          <cell r="B258" t="str">
            <v>框架内</v>
          </cell>
          <cell r="C258" t="str">
            <v>搭建制作</v>
          </cell>
          <cell r="D258" t="str">
            <v>展示类制作</v>
          </cell>
          <cell r="E258" t="str">
            <v>展架</v>
          </cell>
          <cell r="F258" t="str">
            <v>门型展架</v>
          </cell>
          <cell r="G258" t="str">
            <v>0.8*1.8m，含稳定底座，含画面制作</v>
          </cell>
          <cell r="H258" t="str">
            <v>套</v>
          </cell>
          <cell r="I258">
            <v>240</v>
          </cell>
          <cell r="J258">
            <v>200</v>
          </cell>
          <cell r="K258">
            <v>135</v>
          </cell>
          <cell r="L258">
            <v>135</v>
          </cell>
        </row>
        <row r="259">
          <cell r="A259" t="str">
            <v>25A#260</v>
          </cell>
          <cell r="B259" t="str">
            <v>框架内</v>
          </cell>
          <cell r="C259" t="str">
            <v>搭建制作</v>
          </cell>
          <cell r="D259" t="str">
            <v>展示类制作</v>
          </cell>
          <cell r="E259" t="str">
            <v>展架</v>
          </cell>
          <cell r="F259" t="str">
            <v>拉网展架</v>
          </cell>
          <cell r="G259" t="str">
            <v>3*4m，含画面制作</v>
          </cell>
          <cell r="H259" t="str">
            <v>套</v>
          </cell>
          <cell r="I259">
            <v>720</v>
          </cell>
          <cell r="J259">
            <v>720</v>
          </cell>
          <cell r="K259">
            <v>600</v>
          </cell>
          <cell r="L259">
            <v>600</v>
          </cell>
        </row>
        <row r="260">
          <cell r="A260" t="str">
            <v>25A#261</v>
          </cell>
          <cell r="B260" t="str">
            <v>框架内</v>
          </cell>
          <cell r="C260" t="str">
            <v>搭建制作</v>
          </cell>
          <cell r="D260" t="str">
            <v>展示类制作</v>
          </cell>
          <cell r="E260" t="str">
            <v>展架</v>
          </cell>
          <cell r="F260" t="str">
            <v>快幕秀展架</v>
          </cell>
          <cell r="G260" t="str">
            <v>3*2m，含画面制作</v>
          </cell>
          <cell r="H260" t="str">
            <v>套</v>
          </cell>
          <cell r="I260">
            <v>600</v>
          </cell>
          <cell r="J260">
            <v>600</v>
          </cell>
          <cell r="K260">
            <v>550</v>
          </cell>
          <cell r="L260">
            <v>550</v>
          </cell>
        </row>
        <row r="261">
          <cell r="A261" t="str">
            <v>25A#262</v>
          </cell>
          <cell r="B261" t="str">
            <v>框架内</v>
          </cell>
          <cell r="C261" t="str">
            <v>搭建制作</v>
          </cell>
          <cell r="D261" t="str">
            <v>展示类制作</v>
          </cell>
          <cell r="E261" t="str">
            <v>指引</v>
          </cell>
          <cell r="F261" t="str">
            <v>油画架</v>
          </cell>
          <cell r="G261" t="str">
            <v>木质，不含画面</v>
          </cell>
          <cell r="H261" t="str">
            <v>个</v>
          </cell>
          <cell r="I261">
            <v>100</v>
          </cell>
          <cell r="J261">
            <v>100</v>
          </cell>
          <cell r="K261">
            <v>45</v>
          </cell>
          <cell r="L261">
            <v>45</v>
          </cell>
        </row>
        <row r="262">
          <cell r="A262" t="str">
            <v>25A#263</v>
          </cell>
          <cell r="B262" t="str">
            <v>框架内</v>
          </cell>
          <cell r="C262" t="str">
            <v>搭建制作</v>
          </cell>
          <cell r="D262" t="str">
            <v>展示类制作</v>
          </cell>
          <cell r="E262" t="str">
            <v>指引</v>
          </cell>
          <cell r="F262" t="str">
            <v>木质T型板</v>
          </cell>
          <cell r="G262" t="str">
            <v>0.8mX2m，含双面写真、钢板配重</v>
          </cell>
          <cell r="H262" t="str">
            <v>个</v>
          </cell>
          <cell r="I262">
            <v>800</v>
          </cell>
          <cell r="J262">
            <v>800</v>
          </cell>
          <cell r="K262">
            <v>466</v>
          </cell>
          <cell r="L262">
            <v>466</v>
          </cell>
        </row>
        <row r="263">
          <cell r="A263" t="str">
            <v>25A#264</v>
          </cell>
          <cell r="B263" t="str">
            <v>框架内</v>
          </cell>
          <cell r="C263" t="str">
            <v>搭建制作</v>
          </cell>
          <cell r="D263" t="str">
            <v>展示类制作</v>
          </cell>
          <cell r="E263" t="str">
            <v>指引</v>
          </cell>
          <cell r="F263" t="str">
            <v>铝型材T型板</v>
          </cell>
          <cell r="G263" t="str">
            <v>0.8mX2m，含双面写真、钢板配重</v>
          </cell>
          <cell r="H263" t="str">
            <v>个</v>
          </cell>
          <cell r="I263">
            <v>380</v>
          </cell>
          <cell r="J263">
            <v>380</v>
          </cell>
          <cell r="K263">
            <v>323</v>
          </cell>
          <cell r="L263">
            <v>323</v>
          </cell>
        </row>
        <row r="264">
          <cell r="A264" t="str">
            <v>25A#265</v>
          </cell>
          <cell r="B264" t="str">
            <v>框架内</v>
          </cell>
          <cell r="C264" t="str">
            <v>搭建制作</v>
          </cell>
          <cell r="D264" t="str">
            <v>展示类制作</v>
          </cell>
          <cell r="E264" t="str">
            <v>指引</v>
          </cell>
          <cell r="F264" t="str">
            <v>注水道旗</v>
          </cell>
          <cell r="G264" t="str">
            <v>高度3米，含金属旗杆及双面画面旗帜布，含注水配重，具备5级以上抗风性</v>
          </cell>
          <cell r="H264" t="str">
            <v>套</v>
          </cell>
          <cell r="I264">
            <v>240</v>
          </cell>
          <cell r="J264">
            <v>220</v>
          </cell>
          <cell r="K264">
            <v>182</v>
          </cell>
          <cell r="L264">
            <v>182</v>
          </cell>
        </row>
        <row r="265">
          <cell r="A265" t="str">
            <v>25A#266</v>
          </cell>
          <cell r="B265" t="str">
            <v>框架内</v>
          </cell>
          <cell r="C265" t="str">
            <v>搭建制作</v>
          </cell>
          <cell r="D265" t="str">
            <v>展示类制作</v>
          </cell>
          <cell r="E265" t="str">
            <v>指引</v>
          </cell>
          <cell r="F265" t="str">
            <v>注水道旗</v>
          </cell>
          <cell r="G265" t="str">
            <v>高度5米，含金属旗杆及双面画面旗帜布，含注水配重，具备5级以上抗风性</v>
          </cell>
          <cell r="H265" t="str">
            <v>套</v>
          </cell>
          <cell r="I265">
            <v>400</v>
          </cell>
          <cell r="J265">
            <v>400</v>
          </cell>
          <cell r="K265">
            <v>300</v>
          </cell>
          <cell r="L265">
            <v>300</v>
          </cell>
        </row>
        <row r="266">
          <cell r="A266" t="str">
            <v>25A#267</v>
          </cell>
          <cell r="B266" t="str">
            <v>框架内</v>
          </cell>
          <cell r="C266" t="str">
            <v>搭建制作</v>
          </cell>
          <cell r="D266" t="str">
            <v>展示类制作</v>
          </cell>
          <cell r="E266" t="str">
            <v>指引</v>
          </cell>
          <cell r="F266" t="str">
            <v>注水道旗</v>
          </cell>
          <cell r="G266" t="str">
            <v>高度6米，含金属旗杆及双面画面旗帜布，含注水配重，具备5级以上抗风性</v>
          </cell>
          <cell r="H266" t="str">
            <v>套</v>
          </cell>
          <cell r="I266">
            <v>600</v>
          </cell>
          <cell r="J266">
            <v>600</v>
          </cell>
          <cell r="K266">
            <v>350</v>
          </cell>
          <cell r="L266">
            <v>350</v>
          </cell>
        </row>
        <row r="267">
          <cell r="A267" t="str">
            <v>25A#268</v>
          </cell>
          <cell r="B267" t="str">
            <v>框架内</v>
          </cell>
          <cell r="C267" t="str">
            <v>搭建制作</v>
          </cell>
          <cell r="D267" t="str">
            <v>展示类制作</v>
          </cell>
          <cell r="E267" t="str">
            <v>指引</v>
          </cell>
          <cell r="F267" t="str">
            <v>注水道旗</v>
          </cell>
          <cell r="G267" t="str">
            <v>高度7米，含金属旗杆及双面画面旗帜布，含注水配重，具备5级以上抗风性</v>
          </cell>
          <cell r="H267" t="str">
            <v>套</v>
          </cell>
          <cell r="I267">
            <v>1000</v>
          </cell>
          <cell r="J267">
            <v>1000</v>
          </cell>
          <cell r="K267">
            <v>450</v>
          </cell>
          <cell r="L267">
            <v>450</v>
          </cell>
        </row>
        <row r="268">
          <cell r="A268" t="str">
            <v>25A#269</v>
          </cell>
          <cell r="B268" t="str">
            <v>框架内</v>
          </cell>
          <cell r="C268" t="str">
            <v>搭建制作</v>
          </cell>
          <cell r="D268" t="str">
            <v>展示类制作</v>
          </cell>
          <cell r="E268" t="str">
            <v>指引</v>
          </cell>
          <cell r="F268" t="str">
            <v>道旗</v>
          </cell>
          <cell r="G268" t="str">
            <v>高度3m，含金属旗杆及双面画面旗帜布，含外罩配重，具备5级以上抗风性</v>
          </cell>
          <cell r="H268" t="str">
            <v>套</v>
          </cell>
          <cell r="I268">
            <v>1000</v>
          </cell>
          <cell r="J268">
            <v>850</v>
          </cell>
          <cell r="K268">
            <v>260</v>
          </cell>
          <cell r="L268">
            <v>260</v>
          </cell>
        </row>
        <row r="269">
          <cell r="A269" t="str">
            <v>25A#270</v>
          </cell>
          <cell r="B269" t="str">
            <v>框架内</v>
          </cell>
          <cell r="C269" t="str">
            <v>搭建制作</v>
          </cell>
          <cell r="D269" t="str">
            <v>展示类制作</v>
          </cell>
          <cell r="E269" t="str">
            <v>指引</v>
          </cell>
          <cell r="F269" t="str">
            <v>道旗</v>
          </cell>
          <cell r="G269" t="str">
            <v>高度5m，含金属旗杆及双面画面旗帜布，含外罩配重，具备5级以上抗风性</v>
          </cell>
          <cell r="H269" t="str">
            <v>套</v>
          </cell>
          <cell r="I269">
            <v>1500</v>
          </cell>
          <cell r="J269">
            <v>1200</v>
          </cell>
          <cell r="K269">
            <v>375</v>
          </cell>
          <cell r="L269">
            <v>375</v>
          </cell>
        </row>
        <row r="270">
          <cell r="A270" t="str">
            <v>25A#271</v>
          </cell>
          <cell r="B270" t="str">
            <v>框架内</v>
          </cell>
          <cell r="C270" t="str">
            <v>搭建制作</v>
          </cell>
          <cell r="D270" t="str">
            <v>展示类制作</v>
          </cell>
          <cell r="E270" t="str">
            <v>指引</v>
          </cell>
          <cell r="F270" t="str">
            <v>道旗</v>
          </cell>
          <cell r="G270" t="str">
            <v>高度6m，含金属旗杆及双面画面旗帜布，含外罩配重，具备5级以上抗风性</v>
          </cell>
          <cell r="H270" t="str">
            <v>套</v>
          </cell>
          <cell r="I270">
            <v>1800</v>
          </cell>
          <cell r="J270">
            <v>1500</v>
          </cell>
          <cell r="K270">
            <v>442</v>
          </cell>
          <cell r="L270">
            <v>442</v>
          </cell>
        </row>
        <row r="271">
          <cell r="A271" t="str">
            <v>25A#272</v>
          </cell>
          <cell r="B271" t="str">
            <v>框架内</v>
          </cell>
          <cell r="C271" t="str">
            <v>搭建制作</v>
          </cell>
          <cell r="D271" t="str">
            <v>展示类制作</v>
          </cell>
          <cell r="E271" t="str">
            <v>指引</v>
          </cell>
          <cell r="F271" t="str">
            <v>道旗</v>
          </cell>
          <cell r="G271" t="str">
            <v>高度7m，含金属旗杆及双面画面旗帜布，含外罩配重，具备5级以上抗风性</v>
          </cell>
          <cell r="H271" t="str">
            <v>套</v>
          </cell>
          <cell r="I271">
            <v>2300</v>
          </cell>
          <cell r="J271">
            <v>2000</v>
          </cell>
          <cell r="K271">
            <v>647</v>
          </cell>
          <cell r="L271">
            <v>647</v>
          </cell>
        </row>
        <row r="272">
          <cell r="A272" t="str">
            <v>25A#273</v>
          </cell>
          <cell r="B272" t="str">
            <v>框架内</v>
          </cell>
          <cell r="C272" t="str">
            <v>搭建制作</v>
          </cell>
          <cell r="D272" t="str">
            <v>展示类制作</v>
          </cell>
          <cell r="E272" t="str">
            <v>指引</v>
          </cell>
          <cell r="F272" t="str">
            <v>易拉宝</v>
          </cell>
          <cell r="G272" t="str">
            <v>铝合金材质，80*200cm，含写真画面</v>
          </cell>
          <cell r="H272" t="str">
            <v>套</v>
          </cell>
          <cell r="I272">
            <v>120</v>
          </cell>
          <cell r="J272">
            <v>120</v>
          </cell>
          <cell r="K272">
            <v>105</v>
          </cell>
          <cell r="L272">
            <v>105</v>
          </cell>
        </row>
        <row r="273">
          <cell r="A273" t="str">
            <v>25A#274</v>
          </cell>
          <cell r="B273" t="str">
            <v>框架内</v>
          </cell>
          <cell r="C273" t="str">
            <v>搭建制作</v>
          </cell>
          <cell r="D273" t="str">
            <v>展示类制作</v>
          </cell>
          <cell r="E273" t="str">
            <v>指引</v>
          </cell>
          <cell r="F273" t="str">
            <v>易拉宝</v>
          </cell>
          <cell r="G273" t="str">
            <v>铝合金材质，120*200cm，含写真画面</v>
          </cell>
          <cell r="H273" t="str">
            <v>套</v>
          </cell>
          <cell r="I273">
            <v>190</v>
          </cell>
          <cell r="J273">
            <v>190</v>
          </cell>
          <cell r="K273">
            <v>152</v>
          </cell>
          <cell r="L273">
            <v>152</v>
          </cell>
        </row>
        <row r="274">
          <cell r="A274" t="str">
            <v>25A#275</v>
          </cell>
          <cell r="B274" t="str">
            <v>框架内</v>
          </cell>
          <cell r="C274" t="str">
            <v>搭建制作</v>
          </cell>
          <cell r="D274" t="str">
            <v>展示类制作</v>
          </cell>
          <cell r="E274" t="str">
            <v>指引</v>
          </cell>
          <cell r="F274" t="str">
            <v>立式KT板挂画架</v>
          </cell>
          <cell r="G274" t="str">
            <v>金属H型伸缩立杆，不含画面</v>
          </cell>
          <cell r="H274" t="str">
            <v>个</v>
          </cell>
          <cell r="I274">
            <v>80</v>
          </cell>
          <cell r="J274">
            <v>80</v>
          </cell>
          <cell r="K274">
            <v>59</v>
          </cell>
          <cell r="L274">
            <v>59</v>
          </cell>
        </row>
        <row r="275">
          <cell r="A275" t="str">
            <v>25A#276</v>
          </cell>
          <cell r="B275" t="str">
            <v>框架内</v>
          </cell>
          <cell r="C275" t="str">
            <v>搭建制作</v>
          </cell>
          <cell r="D275" t="str">
            <v>展示类制作</v>
          </cell>
          <cell r="E275" t="str">
            <v>指引</v>
          </cell>
          <cell r="F275" t="str">
            <v>金属H架</v>
          </cell>
          <cell r="G275" t="str">
            <v>铁质，A2大小，含画面</v>
          </cell>
          <cell r="H275" t="str">
            <v>个</v>
          </cell>
          <cell r="I275">
            <v>90</v>
          </cell>
          <cell r="J275">
            <v>85</v>
          </cell>
          <cell r="K275">
            <v>65</v>
          </cell>
          <cell r="L275">
            <v>65</v>
          </cell>
        </row>
        <row r="276">
          <cell r="A276" t="str">
            <v>25A#277</v>
          </cell>
          <cell r="B276" t="str">
            <v>框架内</v>
          </cell>
          <cell r="C276" t="str">
            <v>搭建制作</v>
          </cell>
          <cell r="D276" t="str">
            <v>展示类制作</v>
          </cell>
          <cell r="E276" t="str">
            <v>指引</v>
          </cell>
          <cell r="F276" t="str">
            <v>金属H架</v>
          </cell>
          <cell r="G276" t="str">
            <v>铁质，A3大小，含画面</v>
          </cell>
          <cell r="H276" t="str">
            <v>个</v>
          </cell>
          <cell r="I276">
            <v>80</v>
          </cell>
          <cell r="J276">
            <v>75</v>
          </cell>
          <cell r="K276">
            <v>70</v>
          </cell>
          <cell r="L276">
            <v>70</v>
          </cell>
        </row>
        <row r="277">
          <cell r="A277" t="str">
            <v>25A#278</v>
          </cell>
          <cell r="B277" t="str">
            <v>框架内</v>
          </cell>
          <cell r="C277" t="str">
            <v>搭建制作</v>
          </cell>
          <cell r="D277" t="str">
            <v>展示类制作</v>
          </cell>
          <cell r="E277" t="str">
            <v>指引</v>
          </cell>
          <cell r="F277" t="str">
            <v>金属H架</v>
          </cell>
          <cell r="G277" t="str">
            <v>铁质，A4大小，含画面</v>
          </cell>
          <cell r="H277" t="str">
            <v>个</v>
          </cell>
          <cell r="I277">
            <v>70</v>
          </cell>
          <cell r="J277">
            <v>70</v>
          </cell>
          <cell r="K277">
            <v>62</v>
          </cell>
          <cell r="L277">
            <v>62</v>
          </cell>
        </row>
        <row r="278">
          <cell r="A278" t="str">
            <v>25A#279</v>
          </cell>
          <cell r="B278" t="str">
            <v>框架内</v>
          </cell>
          <cell r="C278" t="str">
            <v>搭建制作</v>
          </cell>
          <cell r="D278" t="str">
            <v>展示类制作</v>
          </cell>
          <cell r="E278" t="str">
            <v>指引</v>
          </cell>
          <cell r="F278" t="str">
            <v>手举牌含杆</v>
          </cell>
          <cell r="G278" t="str">
            <v>A3手举牌，KT板含画面（单面）+手举杆</v>
          </cell>
          <cell r="H278" t="str">
            <v>个</v>
          </cell>
          <cell r="I278">
            <v>50</v>
          </cell>
          <cell r="J278">
            <v>50</v>
          </cell>
          <cell r="K278">
            <v>40</v>
          </cell>
          <cell r="L278">
            <v>40</v>
          </cell>
        </row>
        <row r="279">
          <cell r="A279" t="str">
            <v>25A#280</v>
          </cell>
          <cell r="B279" t="str">
            <v>框架内</v>
          </cell>
          <cell r="C279" t="str">
            <v>搭建制作</v>
          </cell>
          <cell r="D279" t="str">
            <v>展示类制作</v>
          </cell>
          <cell r="E279" t="str">
            <v>指引</v>
          </cell>
          <cell r="F279" t="str">
            <v>手举牌含杆</v>
          </cell>
          <cell r="G279" t="str">
            <v>A3手举牌，KT板含画面（双面）+手举杆</v>
          </cell>
          <cell r="H279" t="str">
            <v>个</v>
          </cell>
          <cell r="I279">
            <v>65</v>
          </cell>
          <cell r="J279">
            <v>65</v>
          </cell>
          <cell r="K279">
            <v>52</v>
          </cell>
          <cell r="L279">
            <v>52</v>
          </cell>
        </row>
        <row r="280">
          <cell r="A280" t="str">
            <v>25A#281</v>
          </cell>
          <cell r="B280" t="str">
            <v>框架内</v>
          </cell>
          <cell r="C280" t="str">
            <v>搭建制作</v>
          </cell>
          <cell r="D280" t="str">
            <v>展示类制作</v>
          </cell>
          <cell r="E280" t="str">
            <v>指引</v>
          </cell>
          <cell r="F280" t="str">
            <v>手举牌含杆</v>
          </cell>
          <cell r="G280" t="str">
            <v>A3手举牌，雪弗板含画面（单面）+手举杆</v>
          </cell>
          <cell r="H280" t="str">
            <v>个</v>
          </cell>
          <cell r="I280">
            <v>60</v>
          </cell>
          <cell r="J280">
            <v>60</v>
          </cell>
          <cell r="K280">
            <v>57</v>
          </cell>
          <cell r="L280">
            <v>57</v>
          </cell>
        </row>
        <row r="281">
          <cell r="A281" t="str">
            <v>25A#282</v>
          </cell>
          <cell r="B281" t="str">
            <v>框架内</v>
          </cell>
          <cell r="C281" t="str">
            <v>搭建制作</v>
          </cell>
          <cell r="D281" t="str">
            <v>展示类制作</v>
          </cell>
          <cell r="E281" t="str">
            <v>指引</v>
          </cell>
          <cell r="F281" t="str">
            <v>手举牌含杆</v>
          </cell>
          <cell r="G281" t="str">
            <v>A3手举牌，雪弗板含画面（双面）+手举杆</v>
          </cell>
          <cell r="H281" t="str">
            <v>个</v>
          </cell>
          <cell r="I281">
            <v>65</v>
          </cell>
          <cell r="J281">
            <v>65</v>
          </cell>
          <cell r="K281" t="str">
            <v>OK</v>
          </cell>
          <cell r="L281">
            <v>65</v>
          </cell>
        </row>
        <row r="282">
          <cell r="A282" t="str">
            <v>25A#283</v>
          </cell>
          <cell r="B282" t="str">
            <v>框架内</v>
          </cell>
          <cell r="C282" t="str">
            <v>搭建制作</v>
          </cell>
          <cell r="D282" t="str">
            <v>发光类制作</v>
          </cell>
          <cell r="E282" t="str">
            <v>灯带</v>
          </cell>
          <cell r="F282" t="str">
            <v>RGB可变色柔性灯</v>
          </cell>
          <cell r="G282" t="str">
            <v>含控制器</v>
          </cell>
          <cell r="H282" t="str">
            <v>米</v>
          </cell>
          <cell r="I282">
            <v>40</v>
          </cell>
          <cell r="J282">
            <v>40</v>
          </cell>
          <cell r="K282" t="str">
            <v>OK</v>
          </cell>
          <cell r="L282">
            <v>40</v>
          </cell>
        </row>
        <row r="283">
          <cell r="A283" t="str">
            <v>25A#284</v>
          </cell>
          <cell r="B283" t="str">
            <v>框架内</v>
          </cell>
          <cell r="C283" t="str">
            <v>搭建制作</v>
          </cell>
          <cell r="D283" t="str">
            <v>发光类制作</v>
          </cell>
          <cell r="E283" t="str">
            <v>灯带</v>
          </cell>
          <cell r="F283" t="str">
            <v>金属灯槽</v>
          </cell>
          <cell r="G283" t="str">
            <v>含LED灯带及盖板</v>
          </cell>
          <cell r="H283" t="str">
            <v>米</v>
          </cell>
          <cell r="I283">
            <v>65</v>
          </cell>
          <cell r="J283">
            <v>55</v>
          </cell>
          <cell r="K283">
            <v>40</v>
          </cell>
          <cell r="L283">
            <v>40</v>
          </cell>
        </row>
        <row r="284">
          <cell r="A284" t="str">
            <v>25A#285</v>
          </cell>
          <cell r="B284" t="str">
            <v>框架内</v>
          </cell>
          <cell r="C284" t="str">
            <v>搭建制作</v>
          </cell>
          <cell r="D284" t="str">
            <v>发光类制作</v>
          </cell>
          <cell r="E284" t="str">
            <v>灯带</v>
          </cell>
          <cell r="F284" t="str">
            <v>硅胶灯槽</v>
          </cell>
          <cell r="G284" t="str">
            <v>含LED灯带及盖板</v>
          </cell>
          <cell r="H284" t="str">
            <v>米</v>
          </cell>
          <cell r="I284">
            <v>40</v>
          </cell>
          <cell r="J284">
            <v>35</v>
          </cell>
          <cell r="K284" t="str">
            <v>OK</v>
          </cell>
          <cell r="L284">
            <v>35</v>
          </cell>
        </row>
        <row r="285">
          <cell r="A285" t="str">
            <v>25A#286</v>
          </cell>
          <cell r="B285" t="str">
            <v>框架内</v>
          </cell>
          <cell r="C285" t="str">
            <v>搭建制作</v>
          </cell>
          <cell r="D285" t="str">
            <v>发光类制作</v>
          </cell>
          <cell r="E285" t="str">
            <v>灯带</v>
          </cell>
          <cell r="F285" t="str">
            <v>可编程跑马灯</v>
          </cell>
          <cell r="G285" t="str">
            <v>含控制器整套设备含编程</v>
          </cell>
          <cell r="H285" t="str">
            <v>米</v>
          </cell>
          <cell r="I285">
            <v>45</v>
          </cell>
          <cell r="J285">
            <v>45</v>
          </cell>
          <cell r="K285" t="str">
            <v>OK</v>
          </cell>
          <cell r="L285">
            <v>45</v>
          </cell>
        </row>
        <row r="286">
          <cell r="A286" t="str">
            <v>25A#287</v>
          </cell>
          <cell r="B286" t="str">
            <v>框架内</v>
          </cell>
          <cell r="C286" t="str">
            <v>搭建制作</v>
          </cell>
          <cell r="D286" t="str">
            <v>发光类制作</v>
          </cell>
          <cell r="E286" t="str">
            <v>灯带</v>
          </cell>
          <cell r="F286" t="str">
            <v>LED柔性灯带</v>
          </cell>
          <cell r="G286" t="str">
            <v>/</v>
          </cell>
          <cell r="H286" t="str">
            <v>米</v>
          </cell>
          <cell r="I286">
            <v>40</v>
          </cell>
          <cell r="J286">
            <v>35</v>
          </cell>
          <cell r="K286">
            <v>28</v>
          </cell>
          <cell r="L286">
            <v>28</v>
          </cell>
        </row>
        <row r="287">
          <cell r="A287" t="str">
            <v>25A#288</v>
          </cell>
          <cell r="B287" t="str">
            <v>框架内</v>
          </cell>
          <cell r="C287" t="str">
            <v>搭建制作</v>
          </cell>
          <cell r="D287" t="str">
            <v>发光类制作</v>
          </cell>
          <cell r="E287" t="str">
            <v>灯箱</v>
          </cell>
          <cell r="F287" t="str">
            <v>木结构灯箱</v>
          </cell>
          <cell r="G287" t="str">
            <v>含灯箱布/灯箱片/软膜，含LED光源</v>
          </cell>
          <cell r="H287" t="str">
            <v>平米</v>
          </cell>
          <cell r="I287">
            <v>400</v>
          </cell>
          <cell r="J287">
            <v>350</v>
          </cell>
          <cell r="K287">
            <v>331</v>
          </cell>
          <cell r="L287">
            <v>331</v>
          </cell>
        </row>
        <row r="288">
          <cell r="A288" t="str">
            <v>25A#289</v>
          </cell>
          <cell r="B288" t="str">
            <v>框架内</v>
          </cell>
          <cell r="C288" t="str">
            <v>搭建制作</v>
          </cell>
          <cell r="D288" t="str">
            <v>发光类制作</v>
          </cell>
          <cell r="E288" t="str">
            <v>灯箱</v>
          </cell>
          <cell r="F288" t="str">
            <v>金属包框灯箱</v>
          </cell>
          <cell r="G288" t="str">
            <v>含灯箱布/灯箱片/软膜，含LED光源</v>
          </cell>
          <cell r="H288" t="str">
            <v>平米</v>
          </cell>
          <cell r="I288">
            <v>500</v>
          </cell>
          <cell r="J288">
            <v>420</v>
          </cell>
          <cell r="K288">
            <v>349</v>
          </cell>
          <cell r="L288">
            <v>349</v>
          </cell>
        </row>
        <row r="289">
          <cell r="A289" t="str">
            <v>25A#290</v>
          </cell>
          <cell r="B289" t="str">
            <v>框架内</v>
          </cell>
          <cell r="C289" t="str">
            <v>搭建制作</v>
          </cell>
          <cell r="D289" t="str">
            <v>发光类制作</v>
          </cell>
          <cell r="E289" t="str">
            <v>发光字</v>
          </cell>
          <cell r="F289" t="str">
            <v>树脂发光字</v>
          </cell>
          <cell r="G289" t="str">
            <v>高100mm内，含包边及损耗</v>
          </cell>
          <cell r="H289" t="str">
            <v>延米</v>
          </cell>
          <cell r="I289">
            <v>1000</v>
          </cell>
          <cell r="J289">
            <v>850</v>
          </cell>
          <cell r="K289">
            <v>450</v>
          </cell>
          <cell r="L289">
            <v>450</v>
          </cell>
        </row>
        <row r="290">
          <cell r="A290" t="str">
            <v>25A#291</v>
          </cell>
          <cell r="B290" t="str">
            <v>框架内</v>
          </cell>
          <cell r="C290" t="str">
            <v>搭建制作</v>
          </cell>
          <cell r="D290" t="str">
            <v>发光类制作</v>
          </cell>
          <cell r="E290" t="str">
            <v>发光字</v>
          </cell>
          <cell r="F290" t="str">
            <v>树脂发光字</v>
          </cell>
          <cell r="G290" t="str">
            <v>高100mm-200mm（内），含包边及损耗</v>
          </cell>
          <cell r="H290" t="str">
            <v>延米</v>
          </cell>
          <cell r="I290">
            <v>1300</v>
          </cell>
          <cell r="J290">
            <v>1100</v>
          </cell>
          <cell r="K290">
            <v>575</v>
          </cell>
          <cell r="L290">
            <v>575</v>
          </cell>
        </row>
        <row r="291">
          <cell r="A291" t="str">
            <v>25A#292</v>
          </cell>
          <cell r="B291" t="str">
            <v>框架内</v>
          </cell>
          <cell r="C291" t="str">
            <v>搭建制作</v>
          </cell>
          <cell r="D291" t="str">
            <v>发光类制作</v>
          </cell>
          <cell r="E291" t="str">
            <v>发光字</v>
          </cell>
          <cell r="F291" t="str">
            <v>亚克力发光字</v>
          </cell>
          <cell r="G291" t="str">
            <v>高100mm内，含包边及损耗</v>
          </cell>
          <cell r="H291" t="str">
            <v>延米</v>
          </cell>
          <cell r="I291">
            <v>800</v>
          </cell>
          <cell r="J291">
            <v>700</v>
          </cell>
          <cell r="K291">
            <v>375</v>
          </cell>
          <cell r="L291">
            <v>375</v>
          </cell>
        </row>
        <row r="292">
          <cell r="A292" t="str">
            <v>25A#293</v>
          </cell>
          <cell r="B292" t="str">
            <v>框架内</v>
          </cell>
          <cell r="C292" t="str">
            <v>搭建制作</v>
          </cell>
          <cell r="D292" t="str">
            <v>发光类制作</v>
          </cell>
          <cell r="E292" t="str">
            <v>发光字</v>
          </cell>
          <cell r="F292" t="str">
            <v>亚克力发光字</v>
          </cell>
          <cell r="G292" t="str">
            <v>高100mm-200mm（内），含包边及损耗</v>
          </cell>
          <cell r="H292" t="str">
            <v>延米</v>
          </cell>
          <cell r="I292">
            <v>800</v>
          </cell>
          <cell r="J292">
            <v>700</v>
          </cell>
          <cell r="K292">
            <v>435</v>
          </cell>
          <cell r="L292">
            <v>435</v>
          </cell>
        </row>
        <row r="293">
          <cell r="A293" t="str">
            <v>25A#294</v>
          </cell>
          <cell r="B293" t="str">
            <v>框架内</v>
          </cell>
          <cell r="C293" t="str">
            <v>搭建制作</v>
          </cell>
          <cell r="D293" t="str">
            <v>发光类制作</v>
          </cell>
          <cell r="E293" t="str">
            <v>发光字</v>
          </cell>
          <cell r="F293" t="str">
            <v>亚克力发光字</v>
          </cell>
          <cell r="G293" t="str">
            <v>高200mm-600mm（内），含包边及损耗</v>
          </cell>
          <cell r="H293" t="str">
            <v>延米</v>
          </cell>
          <cell r="I293">
            <v>850</v>
          </cell>
          <cell r="J293">
            <v>700</v>
          </cell>
          <cell r="K293">
            <v>500</v>
          </cell>
          <cell r="L293">
            <v>500</v>
          </cell>
        </row>
        <row r="294">
          <cell r="A294" t="str">
            <v>25A#295</v>
          </cell>
          <cell r="B294" t="str">
            <v>框架内</v>
          </cell>
          <cell r="C294" t="str">
            <v>搭建制作</v>
          </cell>
          <cell r="D294" t="str">
            <v>发光类制作</v>
          </cell>
          <cell r="E294" t="str">
            <v>变压器</v>
          </cell>
          <cell r="F294" t="str">
            <v>低压变压器</v>
          </cell>
          <cell r="G294" t="str">
            <v>防水</v>
          </cell>
          <cell r="H294" t="str">
            <v>个</v>
          </cell>
          <cell r="I294">
            <v>130</v>
          </cell>
          <cell r="J294">
            <v>110</v>
          </cell>
          <cell r="K294">
            <v>35</v>
          </cell>
          <cell r="L294">
            <v>35</v>
          </cell>
        </row>
        <row r="295">
          <cell r="A295" t="str">
            <v>25A#296</v>
          </cell>
          <cell r="B295" t="str">
            <v>框架内</v>
          </cell>
          <cell r="C295" t="str">
            <v>搭建制作</v>
          </cell>
          <cell r="D295" t="str">
            <v>发光类制作</v>
          </cell>
          <cell r="E295" t="str">
            <v>筒灯</v>
          </cell>
          <cell r="F295" t="str">
            <v>节能灯</v>
          </cell>
          <cell r="G295" t="str">
            <v>15W</v>
          </cell>
          <cell r="H295" t="str">
            <v>个</v>
          </cell>
          <cell r="I295">
            <v>30</v>
          </cell>
          <cell r="J295">
            <v>28</v>
          </cell>
          <cell r="K295">
            <v>25</v>
          </cell>
          <cell r="L295">
            <v>25</v>
          </cell>
        </row>
        <row r="296">
          <cell r="A296" t="str">
            <v>25A#297</v>
          </cell>
          <cell r="B296" t="str">
            <v>框架内</v>
          </cell>
          <cell r="C296" t="str">
            <v>搭建制作</v>
          </cell>
          <cell r="D296" t="str">
            <v>发光类制作</v>
          </cell>
          <cell r="E296" t="str">
            <v>射灯</v>
          </cell>
          <cell r="F296" t="str">
            <v>防水射灯</v>
          </cell>
          <cell r="G296" t="str">
            <v>30W</v>
          </cell>
          <cell r="H296" t="str">
            <v>个</v>
          </cell>
          <cell r="I296">
            <v>100</v>
          </cell>
          <cell r="J296">
            <v>85</v>
          </cell>
          <cell r="K296">
            <v>35</v>
          </cell>
          <cell r="L296">
            <v>35</v>
          </cell>
        </row>
        <row r="297">
          <cell r="A297" t="str">
            <v>25A#298</v>
          </cell>
          <cell r="B297" t="str">
            <v>框架内</v>
          </cell>
          <cell r="C297" t="str">
            <v>搭建制作</v>
          </cell>
          <cell r="D297" t="str">
            <v>发光类制作</v>
          </cell>
          <cell r="E297" t="str">
            <v>射灯</v>
          </cell>
          <cell r="F297" t="str">
            <v>格栅射灯</v>
          </cell>
          <cell r="G297" t="str">
            <v>40W</v>
          </cell>
          <cell r="H297" t="str">
            <v>个</v>
          </cell>
          <cell r="I297">
            <v>120</v>
          </cell>
          <cell r="J297">
            <v>115</v>
          </cell>
          <cell r="K297">
            <v>40</v>
          </cell>
          <cell r="L297">
            <v>40</v>
          </cell>
        </row>
        <row r="298">
          <cell r="A298" t="str">
            <v>25A#299</v>
          </cell>
          <cell r="B298" t="str">
            <v>框架内</v>
          </cell>
          <cell r="C298" t="str">
            <v>搭建制作</v>
          </cell>
          <cell r="D298" t="str">
            <v>发光类制作</v>
          </cell>
          <cell r="E298" t="str">
            <v>射灯</v>
          </cell>
          <cell r="F298" t="str">
            <v>长臂射灯</v>
          </cell>
          <cell r="G298" t="str">
            <v>30W</v>
          </cell>
          <cell r="H298" t="str">
            <v>个</v>
          </cell>
          <cell r="I298">
            <v>80</v>
          </cell>
          <cell r="J298">
            <v>75</v>
          </cell>
          <cell r="K298">
            <v>40</v>
          </cell>
          <cell r="L298">
            <v>40</v>
          </cell>
        </row>
        <row r="299">
          <cell r="A299" t="str">
            <v>25A#300</v>
          </cell>
          <cell r="B299" t="str">
            <v>框架内</v>
          </cell>
          <cell r="C299" t="str">
            <v>搭建制作</v>
          </cell>
          <cell r="D299" t="str">
            <v>发光类制作</v>
          </cell>
          <cell r="E299" t="str">
            <v>射灯</v>
          </cell>
          <cell r="F299" t="str">
            <v>轨道射灯</v>
          </cell>
          <cell r="G299" t="str">
            <v>30W</v>
          </cell>
          <cell r="H299" t="str">
            <v>个</v>
          </cell>
          <cell r="I299">
            <v>50</v>
          </cell>
          <cell r="J299">
            <v>50</v>
          </cell>
          <cell r="K299">
            <v>40</v>
          </cell>
          <cell r="L299">
            <v>40</v>
          </cell>
        </row>
        <row r="300">
          <cell r="A300" t="str">
            <v>25A#301</v>
          </cell>
          <cell r="B300" t="str">
            <v>框架内</v>
          </cell>
          <cell r="C300" t="str">
            <v>搭建制作</v>
          </cell>
          <cell r="D300" t="str">
            <v>发光类制作</v>
          </cell>
          <cell r="E300" t="str">
            <v>射灯</v>
          </cell>
          <cell r="F300" t="str">
            <v>575车展灯</v>
          </cell>
          <cell r="G300" t="str">
            <v>150W</v>
          </cell>
          <cell r="H300" t="str">
            <v>个</v>
          </cell>
          <cell r="I300">
            <v>280</v>
          </cell>
          <cell r="J300">
            <v>275</v>
          </cell>
          <cell r="K300">
            <v>175</v>
          </cell>
          <cell r="L300">
            <v>175</v>
          </cell>
        </row>
        <row r="301">
          <cell r="A301" t="str">
            <v>25A#302</v>
          </cell>
          <cell r="B301" t="str">
            <v>框架内</v>
          </cell>
          <cell r="C301" t="str">
            <v>搭建制作</v>
          </cell>
          <cell r="D301" t="str">
            <v>发光类制作</v>
          </cell>
          <cell r="E301" t="str">
            <v>照明</v>
          </cell>
          <cell r="F301" t="str">
            <v>T5彩色灯管</v>
          </cell>
          <cell r="G301" t="str">
            <v>/</v>
          </cell>
          <cell r="H301" t="str">
            <v>米</v>
          </cell>
          <cell r="I301">
            <v>40</v>
          </cell>
          <cell r="J301">
            <v>35</v>
          </cell>
          <cell r="K301">
            <v>27</v>
          </cell>
          <cell r="L301">
            <v>27</v>
          </cell>
        </row>
        <row r="302">
          <cell r="A302" t="str">
            <v>25A#303</v>
          </cell>
          <cell r="B302" t="str">
            <v>框架内</v>
          </cell>
          <cell r="C302" t="str">
            <v>搭建制作</v>
          </cell>
          <cell r="D302" t="str">
            <v>印刷类制作</v>
          </cell>
          <cell r="E302" t="str">
            <v>单页</v>
          </cell>
          <cell r="F302" t="str">
            <v>A4彩色双面</v>
          </cell>
          <cell r="G302" t="str">
            <v>200克铜板纸</v>
          </cell>
          <cell r="H302" t="str">
            <v>张</v>
          </cell>
          <cell r="I302">
            <v>2</v>
          </cell>
          <cell r="J302">
            <v>2</v>
          </cell>
          <cell r="K302">
            <v>1.3</v>
          </cell>
          <cell r="L302">
            <v>1.3</v>
          </cell>
        </row>
        <row r="303">
          <cell r="A303" t="str">
            <v>25A#304</v>
          </cell>
          <cell r="B303" t="str">
            <v>框架内</v>
          </cell>
          <cell r="C303" t="str">
            <v>搭建制作</v>
          </cell>
          <cell r="D303" t="str">
            <v>印刷类制作</v>
          </cell>
          <cell r="E303" t="str">
            <v>单页</v>
          </cell>
          <cell r="F303" t="str">
            <v>A4彩色双面</v>
          </cell>
          <cell r="G303" t="str">
            <v>250克铜板纸</v>
          </cell>
          <cell r="H303" t="str">
            <v>张</v>
          </cell>
          <cell r="I303">
            <v>2.5</v>
          </cell>
          <cell r="J303">
            <v>2.5</v>
          </cell>
          <cell r="K303">
            <v>1.5</v>
          </cell>
          <cell r="L303">
            <v>1.5</v>
          </cell>
        </row>
        <row r="304">
          <cell r="A304" t="str">
            <v>25A#305</v>
          </cell>
          <cell r="B304" t="str">
            <v>框架内</v>
          </cell>
          <cell r="C304" t="str">
            <v>搭建制作</v>
          </cell>
          <cell r="D304" t="str">
            <v>印刷类制作</v>
          </cell>
          <cell r="E304" t="str">
            <v>单页</v>
          </cell>
          <cell r="F304" t="str">
            <v>A5彩色单面</v>
          </cell>
          <cell r="G304" t="str">
            <v>200克铜板纸</v>
          </cell>
          <cell r="H304" t="str">
            <v>张</v>
          </cell>
          <cell r="I304">
            <v>1</v>
          </cell>
          <cell r="J304">
            <v>1</v>
          </cell>
          <cell r="K304">
            <v>0.9</v>
          </cell>
          <cell r="L304">
            <v>0.9</v>
          </cell>
        </row>
        <row r="305">
          <cell r="A305" t="str">
            <v>25A#306</v>
          </cell>
          <cell r="B305" t="str">
            <v>框架内</v>
          </cell>
          <cell r="C305" t="str">
            <v>搭建制作</v>
          </cell>
          <cell r="D305" t="str">
            <v>印刷类制作</v>
          </cell>
          <cell r="E305" t="str">
            <v>单页</v>
          </cell>
          <cell r="F305" t="str">
            <v>A5彩色单面</v>
          </cell>
          <cell r="G305" t="str">
            <v>250克铜板纸</v>
          </cell>
          <cell r="H305" t="str">
            <v>张</v>
          </cell>
          <cell r="I305">
            <v>1</v>
          </cell>
          <cell r="J305">
            <v>1</v>
          </cell>
          <cell r="K305" t="str">
            <v>OK</v>
          </cell>
          <cell r="L305">
            <v>1</v>
          </cell>
        </row>
        <row r="306">
          <cell r="A306" t="str">
            <v>25A#307</v>
          </cell>
          <cell r="B306" t="str">
            <v>框架内</v>
          </cell>
          <cell r="C306" t="str">
            <v>搭建制作</v>
          </cell>
          <cell r="D306" t="str">
            <v>印刷类制作</v>
          </cell>
          <cell r="E306" t="str">
            <v>单页</v>
          </cell>
          <cell r="F306" t="str">
            <v>A5彩色双面</v>
          </cell>
          <cell r="G306" t="str">
            <v>200克铜板纸</v>
          </cell>
          <cell r="H306" t="str">
            <v>张</v>
          </cell>
          <cell r="I306">
            <v>1.5</v>
          </cell>
          <cell r="J306">
            <v>1.5</v>
          </cell>
          <cell r="K306">
            <v>1.1</v>
          </cell>
          <cell r="L306">
            <v>1.1</v>
          </cell>
        </row>
        <row r="307">
          <cell r="A307" t="str">
            <v>25A#308</v>
          </cell>
          <cell r="B307" t="str">
            <v>框架内</v>
          </cell>
          <cell r="C307" t="str">
            <v>搭建制作</v>
          </cell>
          <cell r="D307" t="str">
            <v>印刷类制作</v>
          </cell>
          <cell r="E307" t="str">
            <v>单页</v>
          </cell>
          <cell r="F307" t="str">
            <v>A5彩色双面</v>
          </cell>
          <cell r="G307" t="str">
            <v>250克铜板纸</v>
          </cell>
          <cell r="H307" t="str">
            <v>张</v>
          </cell>
          <cell r="I307">
            <v>1.5</v>
          </cell>
          <cell r="J307">
            <v>1.5</v>
          </cell>
          <cell r="K307" t="str">
            <v>OK</v>
          </cell>
          <cell r="L307">
            <v>1.5</v>
          </cell>
        </row>
        <row r="308">
          <cell r="A308" t="str">
            <v>25A#309</v>
          </cell>
          <cell r="B308" t="str">
            <v>框架内</v>
          </cell>
          <cell r="C308" t="str">
            <v>搭建制作</v>
          </cell>
          <cell r="D308" t="str">
            <v>印刷类制作</v>
          </cell>
          <cell r="E308" t="str">
            <v>单页</v>
          </cell>
          <cell r="F308" t="str">
            <v>A4单面</v>
          </cell>
          <cell r="G308" t="str">
            <v>特种纸250g（1-500）</v>
          </cell>
          <cell r="H308" t="str">
            <v>张</v>
          </cell>
          <cell r="I308">
            <v>2.5</v>
          </cell>
          <cell r="J308">
            <v>2.5</v>
          </cell>
          <cell r="K308">
            <v>2</v>
          </cell>
          <cell r="L308">
            <v>2</v>
          </cell>
        </row>
        <row r="309">
          <cell r="A309" t="str">
            <v>25A#310</v>
          </cell>
          <cell r="B309" t="str">
            <v>框架内</v>
          </cell>
          <cell r="C309" t="str">
            <v>搭建制作</v>
          </cell>
          <cell r="D309" t="str">
            <v>印刷类制作</v>
          </cell>
          <cell r="E309" t="str">
            <v>单页</v>
          </cell>
          <cell r="F309" t="str">
            <v>A4单面</v>
          </cell>
          <cell r="G309" t="str">
            <v>特种纸250g（501-1000）</v>
          </cell>
          <cell r="H309" t="str">
            <v>张</v>
          </cell>
          <cell r="I309">
            <v>2</v>
          </cell>
          <cell r="J309">
            <v>2</v>
          </cell>
          <cell r="K309" t="str">
            <v>OK</v>
          </cell>
          <cell r="L309">
            <v>2</v>
          </cell>
        </row>
        <row r="310">
          <cell r="A310" t="str">
            <v>25A#311</v>
          </cell>
          <cell r="B310" t="str">
            <v>框架内</v>
          </cell>
          <cell r="C310" t="str">
            <v>搭建制作</v>
          </cell>
          <cell r="D310" t="str">
            <v>印刷类制作</v>
          </cell>
          <cell r="E310" t="str">
            <v>单页</v>
          </cell>
          <cell r="F310" t="str">
            <v>A4双面</v>
          </cell>
          <cell r="G310" t="str">
            <v>特种纸250g（1-500）</v>
          </cell>
          <cell r="H310" t="str">
            <v>张</v>
          </cell>
          <cell r="I310">
            <v>5</v>
          </cell>
          <cell r="J310">
            <v>4</v>
          </cell>
          <cell r="K310">
            <v>2.5</v>
          </cell>
          <cell r="L310">
            <v>2.5</v>
          </cell>
        </row>
        <row r="311">
          <cell r="A311" t="str">
            <v>25A#312</v>
          </cell>
          <cell r="B311" t="str">
            <v>框架内</v>
          </cell>
          <cell r="C311" t="str">
            <v>搭建制作</v>
          </cell>
          <cell r="D311" t="str">
            <v>印刷类制作</v>
          </cell>
          <cell r="E311" t="str">
            <v>单页</v>
          </cell>
          <cell r="F311" t="str">
            <v>A4双面</v>
          </cell>
          <cell r="G311" t="str">
            <v>特种纸250g（501-1000）</v>
          </cell>
          <cell r="H311" t="str">
            <v>张</v>
          </cell>
          <cell r="I311">
            <v>5</v>
          </cell>
          <cell r="J311">
            <v>4</v>
          </cell>
          <cell r="K311">
            <v>2</v>
          </cell>
          <cell r="L311">
            <v>2</v>
          </cell>
        </row>
        <row r="312">
          <cell r="A312" t="str">
            <v>25A#313</v>
          </cell>
          <cell r="B312" t="str">
            <v>框架内</v>
          </cell>
          <cell r="C312" t="str">
            <v>搭建制作</v>
          </cell>
          <cell r="D312" t="str">
            <v>印刷类制作</v>
          </cell>
          <cell r="E312" t="str">
            <v>单页</v>
          </cell>
          <cell r="F312" t="str">
            <v>A4单面</v>
          </cell>
          <cell r="G312" t="str">
            <v>特种纸300g（1-500）</v>
          </cell>
          <cell r="H312" t="str">
            <v>张</v>
          </cell>
          <cell r="I312">
            <v>3</v>
          </cell>
          <cell r="J312">
            <v>3</v>
          </cell>
          <cell r="K312">
            <v>2.7</v>
          </cell>
          <cell r="L312">
            <v>2.7</v>
          </cell>
        </row>
        <row r="313">
          <cell r="A313" t="str">
            <v>25A#314</v>
          </cell>
          <cell r="B313" t="str">
            <v>框架内</v>
          </cell>
          <cell r="C313" t="str">
            <v>搭建制作</v>
          </cell>
          <cell r="D313" t="str">
            <v>印刷类制作</v>
          </cell>
          <cell r="E313" t="str">
            <v>单页</v>
          </cell>
          <cell r="F313" t="str">
            <v>A4单面</v>
          </cell>
          <cell r="G313" t="str">
            <v>特种纸300g（501-1000）</v>
          </cell>
          <cell r="H313" t="str">
            <v>张</v>
          </cell>
          <cell r="I313">
            <v>3</v>
          </cell>
          <cell r="J313">
            <v>3</v>
          </cell>
          <cell r="K313">
            <v>2.1</v>
          </cell>
          <cell r="L313">
            <v>2.1</v>
          </cell>
        </row>
        <row r="314">
          <cell r="A314" t="str">
            <v>25A#315</v>
          </cell>
          <cell r="B314" t="str">
            <v>框架内</v>
          </cell>
          <cell r="C314" t="str">
            <v>搭建制作</v>
          </cell>
          <cell r="D314" t="str">
            <v>印刷类制作</v>
          </cell>
          <cell r="E314" t="str">
            <v>单页</v>
          </cell>
          <cell r="F314" t="str">
            <v>A4双面</v>
          </cell>
          <cell r="G314" t="str">
            <v>特种纸300g（1-500）</v>
          </cell>
          <cell r="H314" t="str">
            <v>张</v>
          </cell>
          <cell r="I314">
            <v>5</v>
          </cell>
          <cell r="J314">
            <v>5</v>
          </cell>
          <cell r="K314">
            <v>3.5</v>
          </cell>
          <cell r="L314">
            <v>3.5</v>
          </cell>
        </row>
        <row r="315">
          <cell r="A315" t="str">
            <v>25A#316</v>
          </cell>
          <cell r="B315" t="str">
            <v>框架内</v>
          </cell>
          <cell r="C315" t="str">
            <v>搭建制作</v>
          </cell>
          <cell r="D315" t="str">
            <v>印刷类制作</v>
          </cell>
          <cell r="E315" t="str">
            <v>单页</v>
          </cell>
          <cell r="F315" t="str">
            <v>A4双面</v>
          </cell>
          <cell r="G315" t="str">
            <v>特种纸300g（501-1000）</v>
          </cell>
          <cell r="H315" t="str">
            <v>张</v>
          </cell>
          <cell r="I315">
            <v>4</v>
          </cell>
          <cell r="J315">
            <v>4</v>
          </cell>
          <cell r="K315">
            <v>2.7</v>
          </cell>
          <cell r="L315">
            <v>2.7</v>
          </cell>
        </row>
        <row r="316">
          <cell r="A316" t="str">
            <v>25A#317</v>
          </cell>
          <cell r="B316" t="str">
            <v>框架内</v>
          </cell>
          <cell r="C316" t="str">
            <v>搭建制作</v>
          </cell>
          <cell r="D316" t="str">
            <v>印刷类制作</v>
          </cell>
          <cell r="E316" t="str">
            <v>宣传册</v>
          </cell>
          <cell r="F316" t="str">
            <v>A4三折</v>
          </cell>
          <cell r="G316" t="str">
            <v>250g铜版纸，双面覆膜，双面画面（1-500）</v>
          </cell>
          <cell r="H316" t="str">
            <v>张</v>
          </cell>
          <cell r="I316">
            <v>5</v>
          </cell>
          <cell r="J316">
            <v>5</v>
          </cell>
          <cell r="K316">
            <v>3.2</v>
          </cell>
          <cell r="L316">
            <v>3.2</v>
          </cell>
        </row>
        <row r="317">
          <cell r="A317" t="str">
            <v>25A#318</v>
          </cell>
          <cell r="B317" t="str">
            <v>框架内</v>
          </cell>
          <cell r="C317" t="str">
            <v>搭建制作</v>
          </cell>
          <cell r="D317" t="str">
            <v>印刷类制作</v>
          </cell>
          <cell r="E317" t="str">
            <v>宣传册</v>
          </cell>
          <cell r="F317" t="str">
            <v>A4三折</v>
          </cell>
          <cell r="G317" t="str">
            <v>250g铜版纸，双面覆膜，双面画面（501-1000）</v>
          </cell>
          <cell r="H317" t="str">
            <v>张</v>
          </cell>
          <cell r="I317">
            <v>4</v>
          </cell>
          <cell r="J317">
            <v>3.5</v>
          </cell>
          <cell r="K317">
            <v>2</v>
          </cell>
          <cell r="L317">
            <v>2</v>
          </cell>
        </row>
        <row r="318">
          <cell r="A318" t="str">
            <v>25A#319</v>
          </cell>
          <cell r="B318" t="str">
            <v>框架内</v>
          </cell>
          <cell r="C318" t="str">
            <v>搭建制作</v>
          </cell>
          <cell r="D318" t="str">
            <v>印刷类制作</v>
          </cell>
          <cell r="E318" t="str">
            <v>宣传册</v>
          </cell>
          <cell r="F318" t="str">
            <v>A3三折</v>
          </cell>
          <cell r="G318" t="str">
            <v>250g铜版纸，双面覆膜，双面画面（1-500）</v>
          </cell>
          <cell r="H318" t="str">
            <v>张</v>
          </cell>
          <cell r="I318">
            <v>10</v>
          </cell>
          <cell r="J318">
            <v>8</v>
          </cell>
          <cell r="K318">
            <v>3</v>
          </cell>
          <cell r="L318">
            <v>3</v>
          </cell>
        </row>
        <row r="319">
          <cell r="A319" t="str">
            <v>25A#320</v>
          </cell>
          <cell r="B319" t="str">
            <v>框架内</v>
          </cell>
          <cell r="C319" t="str">
            <v>搭建制作</v>
          </cell>
          <cell r="D319" t="str">
            <v>印刷类制作</v>
          </cell>
          <cell r="E319" t="str">
            <v>宣传册</v>
          </cell>
          <cell r="F319" t="str">
            <v>A3三折</v>
          </cell>
          <cell r="G319" t="str">
            <v>250g铜版纸，双面覆膜，双面画面（501-1000）</v>
          </cell>
          <cell r="H319" t="str">
            <v>张</v>
          </cell>
          <cell r="I319">
            <v>8</v>
          </cell>
          <cell r="J319">
            <v>6</v>
          </cell>
          <cell r="K319">
            <v>2.2</v>
          </cell>
          <cell r="L319">
            <v>2.2</v>
          </cell>
        </row>
        <row r="320">
          <cell r="A320" t="str">
            <v>25A#321</v>
          </cell>
          <cell r="B320" t="str">
            <v>框架内</v>
          </cell>
          <cell r="C320" t="str">
            <v>搭建制作</v>
          </cell>
          <cell r="D320" t="str">
            <v>印刷类制作</v>
          </cell>
          <cell r="E320" t="str">
            <v>海报</v>
          </cell>
          <cell r="F320" t="str">
            <v>彩色单面</v>
          </cell>
          <cell r="G320" t="str">
            <v>铜版纸印刷157克，420mmX570mm，数量(1-500）</v>
          </cell>
          <cell r="H320" t="str">
            <v>张</v>
          </cell>
          <cell r="I320">
            <v>3</v>
          </cell>
          <cell r="J320">
            <v>2.5</v>
          </cell>
          <cell r="K320">
            <v>1.8</v>
          </cell>
          <cell r="L320">
            <v>1.8</v>
          </cell>
        </row>
        <row r="321">
          <cell r="A321" t="str">
            <v>25A#322</v>
          </cell>
          <cell r="B321" t="str">
            <v>框架内</v>
          </cell>
          <cell r="C321" t="str">
            <v>搭建制作</v>
          </cell>
          <cell r="D321" t="str">
            <v>印刷类制作</v>
          </cell>
          <cell r="E321" t="str">
            <v>海报</v>
          </cell>
          <cell r="F321" t="str">
            <v>彩色单面</v>
          </cell>
          <cell r="G321" t="str">
            <v>铜版纸印刷157克，420mmX570mm，数量(501-5000）</v>
          </cell>
          <cell r="H321" t="str">
            <v>张</v>
          </cell>
          <cell r="I321">
            <v>2</v>
          </cell>
          <cell r="J321">
            <v>1.5</v>
          </cell>
          <cell r="K321" t="str">
            <v>OK</v>
          </cell>
          <cell r="L321">
            <v>1.5</v>
          </cell>
        </row>
        <row r="322">
          <cell r="A322" t="str">
            <v>25A#323</v>
          </cell>
          <cell r="B322" t="str">
            <v>框架内</v>
          </cell>
          <cell r="C322" t="str">
            <v>搭建制作</v>
          </cell>
          <cell r="D322" t="str">
            <v>印刷类制作</v>
          </cell>
          <cell r="E322" t="str">
            <v>海报</v>
          </cell>
          <cell r="F322" t="str">
            <v>彩色单面</v>
          </cell>
          <cell r="G322" t="str">
            <v>铜版纸印刷200克，420mmX570mm，数量(1-500）</v>
          </cell>
          <cell r="H322" t="str">
            <v>张</v>
          </cell>
          <cell r="I322">
            <v>4</v>
          </cell>
          <cell r="J322">
            <v>3</v>
          </cell>
          <cell r="K322">
            <v>2</v>
          </cell>
          <cell r="L322">
            <v>2</v>
          </cell>
        </row>
        <row r="323">
          <cell r="A323" t="str">
            <v>25A#324</v>
          </cell>
          <cell r="B323" t="str">
            <v>框架内</v>
          </cell>
          <cell r="C323" t="str">
            <v>搭建制作</v>
          </cell>
          <cell r="D323" t="str">
            <v>印刷类制作</v>
          </cell>
          <cell r="E323" t="str">
            <v>海报</v>
          </cell>
          <cell r="F323" t="str">
            <v>彩色单面</v>
          </cell>
          <cell r="G323" t="str">
            <v>铜版纸印刷200克，420mmX570mm，数量(501-5000）</v>
          </cell>
          <cell r="H323" t="str">
            <v>张</v>
          </cell>
          <cell r="I323">
            <v>3</v>
          </cell>
          <cell r="J323">
            <v>2.5</v>
          </cell>
          <cell r="K323">
            <v>1.7</v>
          </cell>
          <cell r="L323">
            <v>1.7</v>
          </cell>
        </row>
        <row r="324">
          <cell r="A324" t="str">
            <v>25A#325</v>
          </cell>
          <cell r="B324" t="str">
            <v>框架内</v>
          </cell>
          <cell r="C324" t="str">
            <v>搭建制作</v>
          </cell>
          <cell r="D324" t="str">
            <v>印刷类制作</v>
          </cell>
          <cell r="E324" t="str">
            <v>海报</v>
          </cell>
          <cell r="F324" t="str">
            <v>彩色单面</v>
          </cell>
          <cell r="G324" t="str">
            <v>铜版纸印刷250克，420mmX570mm，数量(1-500）</v>
          </cell>
          <cell r="H324" t="str">
            <v>张</v>
          </cell>
          <cell r="I324">
            <v>5</v>
          </cell>
          <cell r="J324">
            <v>3.5</v>
          </cell>
          <cell r="K324">
            <v>3</v>
          </cell>
          <cell r="L324">
            <v>3</v>
          </cell>
        </row>
        <row r="325">
          <cell r="A325" t="str">
            <v>25A#326</v>
          </cell>
          <cell r="B325" t="str">
            <v>框架内</v>
          </cell>
          <cell r="C325" t="str">
            <v>搭建制作</v>
          </cell>
          <cell r="D325" t="str">
            <v>印刷类制作</v>
          </cell>
          <cell r="E325" t="str">
            <v>海报</v>
          </cell>
          <cell r="F325" t="str">
            <v>彩色单面</v>
          </cell>
          <cell r="G325" t="str">
            <v>铜版纸印刷250克，420mmX570mm，数量(501-5000）</v>
          </cell>
          <cell r="H325" t="str">
            <v>张</v>
          </cell>
          <cell r="I325">
            <v>4</v>
          </cell>
          <cell r="J325">
            <v>3</v>
          </cell>
          <cell r="K325">
            <v>1.9</v>
          </cell>
          <cell r="L325">
            <v>1.9</v>
          </cell>
        </row>
        <row r="326">
          <cell r="A326" t="str">
            <v>25A#327</v>
          </cell>
          <cell r="B326" t="str">
            <v>框架内</v>
          </cell>
          <cell r="C326" t="str">
            <v>搭建制作</v>
          </cell>
          <cell r="D326" t="str">
            <v>印刷类制作</v>
          </cell>
          <cell r="E326" t="str">
            <v>邀请函</v>
          </cell>
          <cell r="F326" t="str">
            <v>邀请函</v>
          </cell>
          <cell r="G326" t="str">
            <v>双面彩色，艺术纸快印覆膜对折，参考常规款式20*10cm（1-500）</v>
          </cell>
          <cell r="H326" t="str">
            <v>张</v>
          </cell>
          <cell r="I326">
            <v>10</v>
          </cell>
          <cell r="J326">
            <v>8</v>
          </cell>
          <cell r="K326">
            <v>4.5</v>
          </cell>
          <cell r="L326">
            <v>4.5</v>
          </cell>
        </row>
        <row r="327">
          <cell r="A327" t="str">
            <v>25A#328</v>
          </cell>
          <cell r="B327" t="str">
            <v>框架内</v>
          </cell>
          <cell r="C327" t="str">
            <v>搭建制作</v>
          </cell>
          <cell r="D327" t="str">
            <v>印刷类制作</v>
          </cell>
          <cell r="E327" t="str">
            <v>邀请函</v>
          </cell>
          <cell r="F327" t="str">
            <v>邀请函</v>
          </cell>
          <cell r="G327" t="str">
            <v>双面彩色，艺术纸快印覆膜对折，参考常规款式20*10cm（501-5000）</v>
          </cell>
          <cell r="H327" t="str">
            <v>张</v>
          </cell>
          <cell r="I327">
            <v>8</v>
          </cell>
          <cell r="J327">
            <v>7</v>
          </cell>
          <cell r="K327">
            <v>2.6</v>
          </cell>
          <cell r="L327">
            <v>2.6</v>
          </cell>
        </row>
        <row r="328">
          <cell r="A328" t="str">
            <v>25A#329</v>
          </cell>
          <cell r="B328" t="str">
            <v>框架内</v>
          </cell>
          <cell r="C328" t="str">
            <v>搭建制作</v>
          </cell>
          <cell r="D328" t="str">
            <v>印刷类制作</v>
          </cell>
          <cell r="E328" t="str">
            <v>邀请函</v>
          </cell>
          <cell r="F328" t="str">
            <v>邀请函</v>
          </cell>
          <cell r="G328" t="str">
            <v>双面彩色，艺术纸快印覆膜对折，异形模切，参考常规款式20*10cm（1-500）</v>
          </cell>
          <cell r="H328" t="str">
            <v>张</v>
          </cell>
          <cell r="I328">
            <v>15</v>
          </cell>
          <cell r="J328">
            <v>12</v>
          </cell>
          <cell r="K328">
            <v>5</v>
          </cell>
          <cell r="L328">
            <v>5</v>
          </cell>
        </row>
        <row r="329">
          <cell r="A329" t="str">
            <v>25A#330</v>
          </cell>
          <cell r="B329" t="str">
            <v>框架内</v>
          </cell>
          <cell r="C329" t="str">
            <v>搭建制作</v>
          </cell>
          <cell r="D329" t="str">
            <v>印刷类制作</v>
          </cell>
          <cell r="E329" t="str">
            <v>邀请函</v>
          </cell>
          <cell r="F329" t="str">
            <v>邀请函</v>
          </cell>
          <cell r="G329" t="str">
            <v>双面彩色，艺术纸快印覆膜对折，异形模切，参考常规款式20*10cm（501-5000）</v>
          </cell>
          <cell r="H329" t="str">
            <v>张</v>
          </cell>
          <cell r="I329">
            <v>10</v>
          </cell>
          <cell r="J329">
            <v>8</v>
          </cell>
          <cell r="K329">
            <v>3</v>
          </cell>
          <cell r="L329">
            <v>3</v>
          </cell>
        </row>
        <row r="330">
          <cell r="A330" t="str">
            <v>25A#331</v>
          </cell>
          <cell r="B330" t="str">
            <v>框架内</v>
          </cell>
          <cell r="C330" t="str">
            <v>搭建制作</v>
          </cell>
          <cell r="D330" t="str">
            <v>印刷类制作</v>
          </cell>
          <cell r="E330" t="str">
            <v>定制工艺</v>
          </cell>
          <cell r="F330" t="str">
            <v>烫金烫银工艺</v>
          </cell>
          <cell r="G330" t="str">
            <v>仅按定制版面收费</v>
          </cell>
          <cell r="H330" t="str">
            <v>版</v>
          </cell>
          <cell r="I330">
            <v>350</v>
          </cell>
          <cell r="J330">
            <v>300</v>
          </cell>
          <cell r="K330">
            <v>200</v>
          </cell>
          <cell r="L330">
            <v>200</v>
          </cell>
        </row>
        <row r="331">
          <cell r="A331" t="str">
            <v>25A#332</v>
          </cell>
          <cell r="B331" t="str">
            <v>框架内</v>
          </cell>
          <cell r="C331" t="str">
            <v>搭建制作</v>
          </cell>
          <cell r="D331" t="str">
            <v>印刷类制作</v>
          </cell>
          <cell r="E331" t="str">
            <v>票券</v>
          </cell>
          <cell r="F331" t="str">
            <v>票券</v>
          </cell>
          <cell r="G331" t="str">
            <v>无光铜版纸157g含陇线，常规尺寸9*4cm</v>
          </cell>
          <cell r="H331" t="str">
            <v>张</v>
          </cell>
          <cell r="I331">
            <v>2</v>
          </cell>
          <cell r="J331">
            <v>1</v>
          </cell>
          <cell r="K331">
            <v>0.8</v>
          </cell>
          <cell r="L331">
            <v>0.8</v>
          </cell>
        </row>
        <row r="332">
          <cell r="A332" t="str">
            <v>25A#333</v>
          </cell>
          <cell r="B332" t="str">
            <v>框架内</v>
          </cell>
          <cell r="C332" t="str">
            <v>搭建制作</v>
          </cell>
          <cell r="D332" t="str">
            <v>印刷类制作</v>
          </cell>
          <cell r="E332" t="str">
            <v>桌卡</v>
          </cell>
          <cell r="F332" t="str">
            <v>亚克力桌卡</v>
          </cell>
          <cell r="G332" t="str">
            <v>亚克力三角桌卡含单面彩印内页</v>
          </cell>
          <cell r="H332" t="str">
            <v>套</v>
          </cell>
          <cell r="I332">
            <v>40</v>
          </cell>
          <cell r="J332">
            <v>35</v>
          </cell>
          <cell r="K332">
            <v>3</v>
          </cell>
          <cell r="L332">
            <v>3</v>
          </cell>
        </row>
        <row r="333">
          <cell r="A333" t="str">
            <v>25A#334</v>
          </cell>
          <cell r="B333" t="str">
            <v>框架内</v>
          </cell>
          <cell r="C333" t="str">
            <v>搭建制作</v>
          </cell>
          <cell r="D333" t="str">
            <v>印刷类制作</v>
          </cell>
          <cell r="E333" t="str">
            <v>桌卡</v>
          </cell>
          <cell r="F333" t="str">
            <v>纸质桌卡</v>
          </cell>
          <cell r="G333" t="str">
            <v>200克铜版彩印三折，A5-148mmX210mm</v>
          </cell>
          <cell r="H333" t="str">
            <v>张</v>
          </cell>
          <cell r="I333">
            <v>4.5</v>
          </cell>
          <cell r="J333">
            <v>4</v>
          </cell>
          <cell r="K333">
            <v>2</v>
          </cell>
          <cell r="L333">
            <v>2</v>
          </cell>
        </row>
        <row r="334">
          <cell r="A334" t="str">
            <v>25A#335</v>
          </cell>
          <cell r="B334" t="str">
            <v>框架内</v>
          </cell>
          <cell r="C334" t="str">
            <v>搭建制作</v>
          </cell>
          <cell r="D334" t="str">
            <v>印刷类制作</v>
          </cell>
          <cell r="E334" t="str">
            <v>主持人手卡</v>
          </cell>
          <cell r="F334" t="str">
            <v>主持人手卡</v>
          </cell>
          <cell r="G334" t="str">
            <v>彩色单面300g克铜板纸，150mm*100mm</v>
          </cell>
          <cell r="H334" t="str">
            <v>张</v>
          </cell>
          <cell r="I334">
            <v>1</v>
          </cell>
          <cell r="J334">
            <v>1</v>
          </cell>
          <cell r="K334" t="str">
            <v>OK</v>
          </cell>
          <cell r="L334">
            <v>1</v>
          </cell>
        </row>
        <row r="335">
          <cell r="A335" t="str">
            <v>25A#336</v>
          </cell>
          <cell r="B335" t="str">
            <v>框架内</v>
          </cell>
          <cell r="C335" t="str">
            <v>搭建制作</v>
          </cell>
          <cell r="D335" t="str">
            <v>印刷类制作</v>
          </cell>
          <cell r="E335" t="str">
            <v>亚克力说明牌</v>
          </cell>
          <cell r="F335" t="str">
            <v>亚克力说明牌</v>
          </cell>
          <cell r="G335" t="str">
            <v>含A4双面彩印内页</v>
          </cell>
          <cell r="H335" t="str">
            <v>个</v>
          </cell>
          <cell r="I335">
            <v>40</v>
          </cell>
          <cell r="J335">
            <v>35</v>
          </cell>
          <cell r="K335">
            <v>17</v>
          </cell>
          <cell r="L335">
            <v>17</v>
          </cell>
        </row>
        <row r="336">
          <cell r="A336" t="str">
            <v>25A#337</v>
          </cell>
          <cell r="B336" t="str">
            <v>框架内</v>
          </cell>
          <cell r="C336" t="str">
            <v>搭建制作</v>
          </cell>
          <cell r="D336" t="str">
            <v>印刷类制作</v>
          </cell>
          <cell r="E336" t="str">
            <v>亚克力说明牌</v>
          </cell>
          <cell r="F336" t="str">
            <v>亚克力说明牌</v>
          </cell>
          <cell r="G336" t="str">
            <v>含A5双面彩印内页</v>
          </cell>
          <cell r="H336" t="str">
            <v>个</v>
          </cell>
          <cell r="I336">
            <v>30</v>
          </cell>
          <cell r="J336">
            <v>25</v>
          </cell>
          <cell r="K336">
            <v>9</v>
          </cell>
          <cell r="L336">
            <v>9</v>
          </cell>
        </row>
        <row r="337">
          <cell r="A337" t="str">
            <v>25A#338</v>
          </cell>
          <cell r="B337" t="str">
            <v>框架内</v>
          </cell>
          <cell r="C337" t="str">
            <v>搭建制作</v>
          </cell>
          <cell r="D337" t="str">
            <v>印刷类制作</v>
          </cell>
          <cell r="E337" t="str">
            <v>麦克风牌</v>
          </cell>
          <cell r="F337" t="str">
            <v>麦克风牌</v>
          </cell>
          <cell r="G337" t="str">
            <v>（含卡扣配件）雪弗板含画面</v>
          </cell>
          <cell r="H337" t="str">
            <v>个</v>
          </cell>
          <cell r="I337">
            <v>40</v>
          </cell>
          <cell r="J337">
            <v>35</v>
          </cell>
          <cell r="K337">
            <v>10</v>
          </cell>
          <cell r="L337">
            <v>10</v>
          </cell>
        </row>
        <row r="338">
          <cell r="A338" t="str">
            <v>25A#339</v>
          </cell>
          <cell r="B338" t="str">
            <v>框架内</v>
          </cell>
          <cell r="C338" t="str">
            <v>搭建制作</v>
          </cell>
          <cell r="D338" t="str">
            <v>印刷类制作</v>
          </cell>
          <cell r="E338" t="str">
            <v>麦克风牌</v>
          </cell>
          <cell r="F338" t="str">
            <v>麦克风牌</v>
          </cell>
          <cell r="G338" t="str">
            <v>（含卡扣配件）亚克力含画面</v>
          </cell>
          <cell r="H338" t="str">
            <v>个</v>
          </cell>
          <cell r="I338">
            <v>50</v>
          </cell>
          <cell r="J338">
            <v>45</v>
          </cell>
          <cell r="K338">
            <v>12</v>
          </cell>
          <cell r="L338">
            <v>12</v>
          </cell>
        </row>
        <row r="339">
          <cell r="A339" t="str">
            <v>25A#340</v>
          </cell>
          <cell r="B339" t="str">
            <v>框架内</v>
          </cell>
          <cell r="C339" t="str">
            <v>搭建制作</v>
          </cell>
          <cell r="D339" t="str">
            <v>印刷类制作</v>
          </cell>
          <cell r="E339" t="str">
            <v>麦克风套</v>
          </cell>
          <cell r="F339" t="str">
            <v>麦克风套</v>
          </cell>
          <cell r="G339" t="str">
            <v>雪弗板含画面</v>
          </cell>
          <cell r="H339" t="str">
            <v>个</v>
          </cell>
          <cell r="I339">
            <v>40</v>
          </cell>
          <cell r="J339">
            <v>35</v>
          </cell>
          <cell r="K339">
            <v>11</v>
          </cell>
          <cell r="L339">
            <v>11</v>
          </cell>
        </row>
        <row r="340">
          <cell r="A340" t="str">
            <v>25A#341</v>
          </cell>
          <cell r="B340" t="str">
            <v>框架内</v>
          </cell>
          <cell r="C340" t="str">
            <v>搭建制作</v>
          </cell>
          <cell r="D340" t="str">
            <v>印刷类制作</v>
          </cell>
          <cell r="E340" t="str">
            <v>麦克风套</v>
          </cell>
          <cell r="F340" t="str">
            <v>麦克风套</v>
          </cell>
          <cell r="G340" t="str">
            <v>KT板裱含画面</v>
          </cell>
          <cell r="H340" t="str">
            <v>个</v>
          </cell>
          <cell r="I340">
            <v>40</v>
          </cell>
          <cell r="J340">
            <v>35</v>
          </cell>
          <cell r="K340">
            <v>13</v>
          </cell>
          <cell r="L340">
            <v>13</v>
          </cell>
        </row>
        <row r="341">
          <cell r="A341" t="str">
            <v>25A#342</v>
          </cell>
          <cell r="B341" t="str">
            <v>框架内</v>
          </cell>
          <cell r="C341" t="str">
            <v>搭建制作</v>
          </cell>
          <cell r="D341" t="str">
            <v>印刷类制作</v>
          </cell>
          <cell r="E341" t="str">
            <v>麦克风套</v>
          </cell>
          <cell r="F341" t="str">
            <v>麦克风套</v>
          </cell>
          <cell r="G341" t="str">
            <v>亚克力含画面</v>
          </cell>
          <cell r="H341" t="str">
            <v>个</v>
          </cell>
          <cell r="I341">
            <v>50</v>
          </cell>
          <cell r="J341">
            <v>45</v>
          </cell>
          <cell r="K341">
            <v>15</v>
          </cell>
          <cell r="L341">
            <v>15</v>
          </cell>
        </row>
        <row r="342">
          <cell r="A342" t="str">
            <v>25A#343</v>
          </cell>
          <cell r="B342" t="str">
            <v>框架内</v>
          </cell>
          <cell r="C342" t="str">
            <v>搭建制作</v>
          </cell>
          <cell r="D342" t="str">
            <v>印刷类制作</v>
          </cell>
          <cell r="E342" t="str">
            <v>手环</v>
          </cell>
          <cell r="F342" t="str">
            <v>手环</v>
          </cell>
          <cell r="G342" t="str">
            <v>丝带，含卡扣含图案定制</v>
          </cell>
          <cell r="H342" t="str">
            <v>个</v>
          </cell>
          <cell r="I342">
            <v>4</v>
          </cell>
          <cell r="J342">
            <v>3</v>
          </cell>
          <cell r="K342">
            <v>2.5</v>
          </cell>
          <cell r="L342">
            <v>2.5</v>
          </cell>
        </row>
        <row r="343">
          <cell r="A343" t="str">
            <v>25A#344</v>
          </cell>
          <cell r="B343" t="str">
            <v>框架内</v>
          </cell>
          <cell r="C343" t="str">
            <v>搭建制作</v>
          </cell>
          <cell r="D343" t="str">
            <v>印刷类制作</v>
          </cell>
          <cell r="E343" t="str">
            <v>手环</v>
          </cell>
          <cell r="F343" t="str">
            <v>手环</v>
          </cell>
          <cell r="G343" t="str">
            <v>杜邦纸，含卡扣含图案定制</v>
          </cell>
          <cell r="H343" t="str">
            <v>个</v>
          </cell>
          <cell r="I343">
            <v>3</v>
          </cell>
          <cell r="J343">
            <v>2</v>
          </cell>
          <cell r="K343">
            <v>1</v>
          </cell>
          <cell r="L343">
            <v>1</v>
          </cell>
        </row>
        <row r="344">
          <cell r="A344" t="str">
            <v>25A#345</v>
          </cell>
          <cell r="B344" t="str">
            <v>框架内</v>
          </cell>
          <cell r="C344" t="str">
            <v>搭建制作</v>
          </cell>
          <cell r="D344" t="str">
            <v>印刷类制作</v>
          </cell>
          <cell r="E344" t="str">
            <v>胸卡</v>
          </cell>
          <cell r="F344" t="str">
            <v>胸卡</v>
          </cell>
          <cell r="G344" t="str">
            <v>200克铜版纸彩印+卡套+挂绳含印刷，125mmX95mm，挂绳1cm宽，尼龙，含单色logo印刷</v>
          </cell>
          <cell r="H344" t="str">
            <v>套</v>
          </cell>
          <cell r="I344">
            <v>10</v>
          </cell>
          <cell r="J344">
            <v>9</v>
          </cell>
          <cell r="K344">
            <v>4.7</v>
          </cell>
          <cell r="L344">
            <v>4.7</v>
          </cell>
        </row>
        <row r="345">
          <cell r="A345" t="str">
            <v>25A#346</v>
          </cell>
          <cell r="B345" t="str">
            <v>框架内</v>
          </cell>
          <cell r="C345" t="str">
            <v>搭建制作</v>
          </cell>
          <cell r="D345" t="str">
            <v>印刷类制作</v>
          </cell>
          <cell r="E345" t="str">
            <v>胸卡</v>
          </cell>
          <cell r="F345" t="str">
            <v>胸卡</v>
          </cell>
          <cell r="G345" t="str">
            <v>PVC彩色印刷+挂绳含印，125mmX95mm，挂绳1cm宽，尼龙，含单色logo印刷</v>
          </cell>
          <cell r="H345" t="str">
            <v>套</v>
          </cell>
          <cell r="I345">
            <v>10</v>
          </cell>
          <cell r="J345">
            <v>10</v>
          </cell>
          <cell r="K345">
            <v>7.6</v>
          </cell>
          <cell r="L345">
            <v>7.6</v>
          </cell>
        </row>
        <row r="346">
          <cell r="A346" t="str">
            <v>25A#347</v>
          </cell>
          <cell r="B346" t="str">
            <v>框架内</v>
          </cell>
          <cell r="C346" t="str">
            <v>搭建制作</v>
          </cell>
          <cell r="D346" t="str">
            <v>印刷类制作</v>
          </cell>
          <cell r="E346" t="str">
            <v>胸卡</v>
          </cell>
          <cell r="F346" t="str">
            <v>胸卡</v>
          </cell>
          <cell r="G346" t="str">
            <v>亚克力模切UV印刷+挂绳印刷，150mmX100mm内</v>
          </cell>
          <cell r="H346" t="str">
            <v>套</v>
          </cell>
          <cell r="I346">
            <v>12</v>
          </cell>
          <cell r="J346">
            <v>12</v>
          </cell>
          <cell r="K346">
            <v>10</v>
          </cell>
          <cell r="L346">
            <v>10</v>
          </cell>
        </row>
        <row r="347">
          <cell r="A347" t="str">
            <v>25A#348</v>
          </cell>
          <cell r="B347" t="str">
            <v>框架内</v>
          </cell>
          <cell r="C347" t="str">
            <v>搭建制作</v>
          </cell>
          <cell r="D347" t="str">
            <v>印刷类制作</v>
          </cell>
          <cell r="E347" t="str">
            <v>手提袋</v>
          </cell>
          <cell r="F347" t="str">
            <v>纸质快印手提袋</v>
          </cell>
          <cell r="G347" t="str">
            <v>250g卡纸覆膜，350mm*280mm*100mm（1-500）</v>
          </cell>
          <cell r="H347" t="str">
            <v>个</v>
          </cell>
          <cell r="I347">
            <v>10</v>
          </cell>
          <cell r="J347">
            <v>10</v>
          </cell>
          <cell r="K347" t="str">
            <v>OK</v>
          </cell>
          <cell r="L347">
            <v>10</v>
          </cell>
        </row>
        <row r="348">
          <cell r="A348" t="str">
            <v>25A#349</v>
          </cell>
          <cell r="B348" t="str">
            <v>框架内</v>
          </cell>
          <cell r="C348" t="str">
            <v>搭建制作</v>
          </cell>
          <cell r="D348" t="str">
            <v>印刷类制作</v>
          </cell>
          <cell r="E348" t="str">
            <v>手提袋</v>
          </cell>
          <cell r="F348" t="str">
            <v>纸质快印手提袋</v>
          </cell>
          <cell r="G348" t="str">
            <v>250g卡纸覆膜，350mm*280mm*100mm（501-5000）</v>
          </cell>
          <cell r="H348" t="str">
            <v>个</v>
          </cell>
          <cell r="I348">
            <v>7</v>
          </cell>
          <cell r="J348">
            <v>6</v>
          </cell>
          <cell r="K348">
            <v>5</v>
          </cell>
          <cell r="L348">
            <v>5</v>
          </cell>
        </row>
        <row r="349">
          <cell r="A349" t="str">
            <v>25A#350</v>
          </cell>
          <cell r="B349" t="str">
            <v>框架内</v>
          </cell>
          <cell r="C349" t="str">
            <v>搭建制作</v>
          </cell>
          <cell r="D349" t="str">
            <v>印刷类制作</v>
          </cell>
          <cell r="E349" t="str">
            <v>手提袋</v>
          </cell>
          <cell r="F349" t="str">
            <v>无纺布手提袋</v>
          </cell>
          <cell r="G349" t="str">
            <v>350mm*280mm*100mm，含彩色logo印刷（1-500）</v>
          </cell>
          <cell r="H349" t="str">
            <v>个</v>
          </cell>
          <cell r="I349">
            <v>10</v>
          </cell>
          <cell r="J349">
            <v>6</v>
          </cell>
          <cell r="K349">
            <v>5.4</v>
          </cell>
          <cell r="L349">
            <v>5.4</v>
          </cell>
        </row>
        <row r="350">
          <cell r="A350" t="str">
            <v>25A#351</v>
          </cell>
          <cell r="B350" t="str">
            <v>框架内</v>
          </cell>
          <cell r="C350" t="str">
            <v>搭建制作</v>
          </cell>
          <cell r="D350" t="str">
            <v>印刷类制作</v>
          </cell>
          <cell r="E350" t="str">
            <v>手提袋</v>
          </cell>
          <cell r="F350" t="str">
            <v>无纺布手提袋</v>
          </cell>
          <cell r="G350" t="str">
            <v>350mm*280mm*100mm，含彩色logo印刷（501-5000）</v>
          </cell>
          <cell r="H350" t="str">
            <v>个</v>
          </cell>
          <cell r="I350">
            <v>8</v>
          </cell>
          <cell r="J350">
            <v>4</v>
          </cell>
          <cell r="K350" t="str">
            <v>OK</v>
          </cell>
          <cell r="L350">
            <v>4</v>
          </cell>
        </row>
        <row r="351">
          <cell r="A351" t="str">
            <v>25A#352</v>
          </cell>
          <cell r="B351" t="str">
            <v>框架内</v>
          </cell>
          <cell r="C351" t="str">
            <v>搭建制作</v>
          </cell>
          <cell r="D351" t="str">
            <v>印刷类制作</v>
          </cell>
          <cell r="E351" t="str">
            <v>手提袋</v>
          </cell>
          <cell r="F351" t="str">
            <v>帆布袋</v>
          </cell>
          <cell r="G351" t="str">
            <v>350mm*280mm*100mm，含彩色logo印刷（1-500）</v>
          </cell>
          <cell r="H351" t="str">
            <v>个</v>
          </cell>
          <cell r="I351">
            <v>18</v>
          </cell>
          <cell r="J351">
            <v>18</v>
          </cell>
          <cell r="K351">
            <v>12</v>
          </cell>
          <cell r="L351">
            <v>12</v>
          </cell>
        </row>
        <row r="352">
          <cell r="A352" t="str">
            <v>25A#353</v>
          </cell>
          <cell r="B352" t="str">
            <v>框架内</v>
          </cell>
          <cell r="C352" t="str">
            <v>搭建制作</v>
          </cell>
          <cell r="D352" t="str">
            <v>印刷类制作</v>
          </cell>
          <cell r="E352" t="str">
            <v>手提袋</v>
          </cell>
          <cell r="F352" t="str">
            <v>帆布袋</v>
          </cell>
          <cell r="G352" t="str">
            <v>350mm*280mm*100mm，含彩色logo印刷（501-5000）</v>
          </cell>
          <cell r="H352" t="str">
            <v>个</v>
          </cell>
          <cell r="I352">
            <v>15</v>
          </cell>
          <cell r="J352">
            <v>15</v>
          </cell>
          <cell r="K352">
            <v>10.5</v>
          </cell>
          <cell r="L352">
            <v>10.5</v>
          </cell>
        </row>
        <row r="353">
          <cell r="A353" t="str">
            <v>25A#354</v>
          </cell>
          <cell r="B353" t="str">
            <v>框架内</v>
          </cell>
          <cell r="C353" t="str">
            <v>搭建制作</v>
          </cell>
          <cell r="D353" t="str">
            <v>印刷类制作</v>
          </cell>
          <cell r="E353" t="str">
            <v>手提袋</v>
          </cell>
          <cell r="F353" t="str">
            <v>PVC袋</v>
          </cell>
          <cell r="G353" t="str">
            <v>350mm*280mm*100mm，含彩色logo印刷（1-500）</v>
          </cell>
          <cell r="H353" t="str">
            <v>个</v>
          </cell>
          <cell r="I353">
            <v>15</v>
          </cell>
          <cell r="J353">
            <v>13</v>
          </cell>
          <cell r="K353">
            <v>11</v>
          </cell>
          <cell r="L353">
            <v>11</v>
          </cell>
        </row>
        <row r="354">
          <cell r="A354" t="str">
            <v>25A#355</v>
          </cell>
          <cell r="B354" t="str">
            <v>框架内</v>
          </cell>
          <cell r="C354" t="str">
            <v>搭建制作</v>
          </cell>
          <cell r="D354" t="str">
            <v>印刷类制作</v>
          </cell>
          <cell r="E354" t="str">
            <v>手提袋</v>
          </cell>
          <cell r="F354" t="str">
            <v>PVC袋</v>
          </cell>
          <cell r="G354" t="str">
            <v>350mm*280mm*100mm，含彩色logo印刷（501-5000）</v>
          </cell>
          <cell r="H354" t="str">
            <v>个</v>
          </cell>
          <cell r="I354">
            <v>10</v>
          </cell>
          <cell r="J354">
            <v>9</v>
          </cell>
          <cell r="K354">
            <v>8.7</v>
          </cell>
          <cell r="L354">
            <v>8.7</v>
          </cell>
        </row>
        <row r="355">
          <cell r="A355" t="str">
            <v>25A#356</v>
          </cell>
          <cell r="B355" t="str">
            <v>框架内</v>
          </cell>
          <cell r="C355" t="str">
            <v>搭建制作</v>
          </cell>
          <cell r="D355" t="str">
            <v>印刷类制作</v>
          </cell>
          <cell r="E355" t="str">
            <v>手提袋</v>
          </cell>
          <cell r="F355" t="str">
            <v>镭射袋</v>
          </cell>
          <cell r="G355" t="str">
            <v>350mm*280mm*100mm，含彩色logo印刷（1-500）</v>
          </cell>
          <cell r="H355" t="str">
            <v>个</v>
          </cell>
          <cell r="I355">
            <v>20</v>
          </cell>
          <cell r="J355">
            <v>20</v>
          </cell>
          <cell r="K355">
            <v>18</v>
          </cell>
          <cell r="L355">
            <v>18</v>
          </cell>
        </row>
        <row r="356">
          <cell r="A356" t="str">
            <v>25A#357</v>
          </cell>
          <cell r="B356" t="str">
            <v>框架内</v>
          </cell>
          <cell r="C356" t="str">
            <v>搭建制作</v>
          </cell>
          <cell r="D356" t="str">
            <v>印刷类制作</v>
          </cell>
          <cell r="E356" t="str">
            <v>手提袋</v>
          </cell>
          <cell r="F356" t="str">
            <v>镭射袋</v>
          </cell>
          <cell r="G356" t="str">
            <v>350mm*280mm*100mm，含彩色logo印刷（501-5000）</v>
          </cell>
          <cell r="H356" t="str">
            <v>个</v>
          </cell>
          <cell r="I356">
            <v>15</v>
          </cell>
          <cell r="J356">
            <v>15</v>
          </cell>
          <cell r="K356">
            <v>14</v>
          </cell>
          <cell r="L356">
            <v>14</v>
          </cell>
        </row>
        <row r="357">
          <cell r="A357" t="str">
            <v>25A#358</v>
          </cell>
          <cell r="B357" t="str">
            <v>框架内</v>
          </cell>
          <cell r="C357" t="str">
            <v>搭建制作</v>
          </cell>
          <cell r="D357" t="str">
            <v>印刷类制作</v>
          </cell>
          <cell r="E357" t="str">
            <v>手提袋</v>
          </cell>
          <cell r="F357" t="str">
            <v>杜邦纸袋</v>
          </cell>
          <cell r="G357" t="str">
            <v>350mm*280mm*100mm，含彩色logo印刷（1-500）</v>
          </cell>
          <cell r="H357" t="str">
            <v>个</v>
          </cell>
          <cell r="I357">
            <v>45</v>
          </cell>
          <cell r="J357">
            <v>40</v>
          </cell>
          <cell r="K357">
            <v>15</v>
          </cell>
          <cell r="L357">
            <v>15</v>
          </cell>
        </row>
        <row r="358">
          <cell r="A358" t="str">
            <v>25A#359</v>
          </cell>
          <cell r="B358" t="str">
            <v>框架内</v>
          </cell>
          <cell r="C358" t="str">
            <v>搭建制作</v>
          </cell>
          <cell r="D358" t="str">
            <v>印刷类制作</v>
          </cell>
          <cell r="E358" t="str">
            <v>手提袋</v>
          </cell>
          <cell r="F358" t="str">
            <v>杜邦纸袋</v>
          </cell>
          <cell r="G358" t="str">
            <v>350mm*280mm*100mm，含彩色logo印刷（501-5000）</v>
          </cell>
          <cell r="H358" t="str">
            <v>个</v>
          </cell>
          <cell r="I358">
            <v>30</v>
          </cell>
          <cell r="J358">
            <v>25</v>
          </cell>
          <cell r="K358">
            <v>12</v>
          </cell>
          <cell r="L358">
            <v>12</v>
          </cell>
        </row>
        <row r="359">
          <cell r="A359" t="str">
            <v>25A#360</v>
          </cell>
          <cell r="B359" t="str">
            <v>框架内</v>
          </cell>
          <cell r="C359" t="str">
            <v>搭建制作</v>
          </cell>
          <cell r="D359" t="str">
            <v>印刷类制作</v>
          </cell>
          <cell r="E359" t="str">
            <v>贴纸</v>
          </cell>
          <cell r="F359" t="str">
            <v>背胶</v>
          </cell>
          <cell r="G359" t="str">
            <v>含画面</v>
          </cell>
          <cell r="H359" t="str">
            <v>平米</v>
          </cell>
          <cell r="I359">
            <v>45</v>
          </cell>
          <cell r="J359">
            <v>42</v>
          </cell>
          <cell r="K359">
            <v>26</v>
          </cell>
          <cell r="L359">
            <v>26</v>
          </cell>
        </row>
        <row r="360">
          <cell r="A360" t="str">
            <v>25A#361</v>
          </cell>
          <cell r="B360" t="str">
            <v>框架内</v>
          </cell>
          <cell r="C360" t="str">
            <v>搭建制作</v>
          </cell>
          <cell r="D360" t="str">
            <v>印刷类制作</v>
          </cell>
          <cell r="E360" t="str">
            <v>贴纸</v>
          </cell>
          <cell r="F360" t="str">
            <v>可转移背胶</v>
          </cell>
          <cell r="G360" t="str">
            <v>含画面</v>
          </cell>
          <cell r="H360" t="str">
            <v>平米</v>
          </cell>
          <cell r="I360">
            <v>50</v>
          </cell>
          <cell r="J360">
            <v>45</v>
          </cell>
          <cell r="K360">
            <v>37</v>
          </cell>
          <cell r="L360">
            <v>37</v>
          </cell>
        </row>
        <row r="361">
          <cell r="A361" t="str">
            <v>25A#362</v>
          </cell>
          <cell r="B361" t="str">
            <v>框架内</v>
          </cell>
          <cell r="C361" t="str">
            <v>搭建制作</v>
          </cell>
          <cell r="D361" t="str">
            <v>印刷类制作</v>
          </cell>
          <cell r="E361" t="str">
            <v>贴纸</v>
          </cell>
          <cell r="F361" t="str">
            <v>照相纸</v>
          </cell>
          <cell r="G361" t="str">
            <v>含画面</v>
          </cell>
          <cell r="H361" t="str">
            <v>平米</v>
          </cell>
          <cell r="I361">
            <v>60</v>
          </cell>
          <cell r="J361">
            <v>55</v>
          </cell>
          <cell r="K361">
            <v>42</v>
          </cell>
          <cell r="L361">
            <v>42</v>
          </cell>
        </row>
        <row r="362">
          <cell r="A362" t="str">
            <v>25A#363</v>
          </cell>
          <cell r="B362" t="str">
            <v>框架内</v>
          </cell>
          <cell r="C362" t="str">
            <v>搭建制作</v>
          </cell>
          <cell r="D362" t="str">
            <v>印刷类制作</v>
          </cell>
          <cell r="E362" t="str">
            <v>贴纸</v>
          </cell>
          <cell r="F362" t="str">
            <v>车贴</v>
          </cell>
          <cell r="G362" t="str">
            <v>含画面</v>
          </cell>
          <cell r="H362" t="str">
            <v>平米</v>
          </cell>
          <cell r="I362">
            <v>70</v>
          </cell>
          <cell r="J362">
            <v>70</v>
          </cell>
          <cell r="K362">
            <v>50</v>
          </cell>
          <cell r="L362">
            <v>50</v>
          </cell>
        </row>
        <row r="363">
          <cell r="A363" t="str">
            <v>25A#364</v>
          </cell>
          <cell r="B363" t="str">
            <v>框架内</v>
          </cell>
          <cell r="C363" t="str">
            <v>搭建制作</v>
          </cell>
          <cell r="D363" t="str">
            <v>印刷类制作</v>
          </cell>
          <cell r="E363" t="str">
            <v>贴纸</v>
          </cell>
          <cell r="F363" t="str">
            <v>3M地贴</v>
          </cell>
          <cell r="G363" t="str">
            <v>含画面</v>
          </cell>
          <cell r="H363" t="str">
            <v>平米</v>
          </cell>
          <cell r="I363">
            <v>90</v>
          </cell>
          <cell r="J363">
            <v>88</v>
          </cell>
          <cell r="K363">
            <v>50</v>
          </cell>
          <cell r="L363">
            <v>50</v>
          </cell>
        </row>
        <row r="364">
          <cell r="A364" t="str">
            <v>25A#365</v>
          </cell>
          <cell r="B364" t="str">
            <v>框架内</v>
          </cell>
          <cell r="C364" t="str">
            <v>搭建制作</v>
          </cell>
          <cell r="D364" t="str">
            <v>印刷类制作</v>
          </cell>
          <cell r="E364" t="str">
            <v>贴纸</v>
          </cell>
          <cell r="F364" t="str">
            <v>超透玻璃贴</v>
          </cell>
          <cell r="G364" t="str">
            <v>含画面</v>
          </cell>
          <cell r="H364" t="str">
            <v>平米</v>
          </cell>
          <cell r="I364">
            <v>80</v>
          </cell>
          <cell r="J364">
            <v>80</v>
          </cell>
          <cell r="K364" t="str">
            <v>OK</v>
          </cell>
          <cell r="L364">
            <v>80</v>
          </cell>
        </row>
        <row r="365">
          <cell r="A365" t="str">
            <v>25A#366</v>
          </cell>
          <cell r="B365" t="str">
            <v>框架内</v>
          </cell>
          <cell r="C365" t="str">
            <v>搭建制作</v>
          </cell>
          <cell r="D365" t="str">
            <v>印刷类制作</v>
          </cell>
          <cell r="E365" t="str">
            <v>贴纸</v>
          </cell>
          <cell r="F365" t="str">
            <v>静电贴</v>
          </cell>
          <cell r="G365" t="str">
            <v>含画面</v>
          </cell>
          <cell r="H365" t="str">
            <v>平米</v>
          </cell>
          <cell r="I365">
            <v>50</v>
          </cell>
          <cell r="J365">
            <v>45</v>
          </cell>
          <cell r="K365">
            <v>34</v>
          </cell>
          <cell r="L365">
            <v>34</v>
          </cell>
        </row>
        <row r="366">
          <cell r="A366" t="str">
            <v>25A#367</v>
          </cell>
          <cell r="B366" t="str">
            <v>框架内</v>
          </cell>
          <cell r="C366" t="str">
            <v>搭建制作</v>
          </cell>
          <cell r="D366" t="str">
            <v>印刷类制作</v>
          </cell>
          <cell r="E366" t="str">
            <v>贴纸</v>
          </cell>
          <cell r="F366" t="str">
            <v>磨砂贴</v>
          </cell>
          <cell r="G366" t="str">
            <v>含画面</v>
          </cell>
          <cell r="H366" t="str">
            <v>平米</v>
          </cell>
          <cell r="I366">
            <v>50</v>
          </cell>
          <cell r="J366">
            <v>50</v>
          </cell>
          <cell r="K366">
            <v>47</v>
          </cell>
          <cell r="L366">
            <v>47</v>
          </cell>
        </row>
        <row r="367">
          <cell r="A367" t="str">
            <v>25A#368</v>
          </cell>
          <cell r="B367" t="str">
            <v>框架内</v>
          </cell>
          <cell r="C367" t="str">
            <v>搭建制作</v>
          </cell>
          <cell r="D367" t="str">
            <v>印刷类制作</v>
          </cell>
          <cell r="E367" t="str">
            <v>贴纸</v>
          </cell>
          <cell r="F367" t="str">
            <v>椅背贴</v>
          </cell>
          <cell r="G367" t="str">
            <v>不干胶印刷150mm*100mm</v>
          </cell>
          <cell r="H367" t="str">
            <v>张</v>
          </cell>
          <cell r="I367">
            <v>4</v>
          </cell>
          <cell r="J367">
            <v>3</v>
          </cell>
          <cell r="K367">
            <v>1.5</v>
          </cell>
          <cell r="L367">
            <v>1.5</v>
          </cell>
        </row>
        <row r="368">
          <cell r="A368" t="str">
            <v>25A#369</v>
          </cell>
          <cell r="B368" t="str">
            <v>框架内</v>
          </cell>
          <cell r="C368" t="str">
            <v>搭建制作</v>
          </cell>
          <cell r="D368" t="str">
            <v>印刷类制作</v>
          </cell>
          <cell r="E368" t="str">
            <v>贴纸</v>
          </cell>
          <cell r="F368" t="str">
            <v>镭射贴，防伪贴</v>
          </cell>
          <cell r="G368" t="str">
            <v>直径2cm圆形模切</v>
          </cell>
          <cell r="H368" t="str">
            <v>个</v>
          </cell>
          <cell r="I368">
            <v>5</v>
          </cell>
          <cell r="J368">
            <v>4</v>
          </cell>
          <cell r="K368">
            <v>0.5</v>
          </cell>
          <cell r="L368">
            <v>0.5</v>
          </cell>
        </row>
        <row r="369">
          <cell r="A369" t="str">
            <v>25A#370</v>
          </cell>
          <cell r="B369" t="str">
            <v>框架内</v>
          </cell>
          <cell r="C369" t="str">
            <v>搭建制作</v>
          </cell>
          <cell r="D369" t="str">
            <v>印刷类制作</v>
          </cell>
          <cell r="E369" t="str">
            <v>贴纸</v>
          </cell>
          <cell r="F369" t="str">
            <v>水瓶贴纸</v>
          </cell>
          <cell r="G369" t="str">
            <v>/</v>
          </cell>
          <cell r="H369" t="str">
            <v>个</v>
          </cell>
          <cell r="I369">
            <v>5</v>
          </cell>
          <cell r="J369">
            <v>4.5</v>
          </cell>
          <cell r="K369">
            <v>1</v>
          </cell>
          <cell r="L369">
            <v>1</v>
          </cell>
        </row>
        <row r="370">
          <cell r="A370" t="str">
            <v>25A#371</v>
          </cell>
          <cell r="B370" t="str">
            <v>框架内</v>
          </cell>
          <cell r="C370" t="str">
            <v>搭建制作</v>
          </cell>
          <cell r="D370" t="str">
            <v>印刷类制作</v>
          </cell>
          <cell r="E370" t="str">
            <v>贴纸</v>
          </cell>
          <cell r="F370" t="str">
            <v>水晶贴纸/UV转印贴纸</v>
          </cell>
          <cell r="G370" t="str">
            <v>3cm*3cm（1-500）</v>
          </cell>
          <cell r="H370" t="str">
            <v>个</v>
          </cell>
          <cell r="I370">
            <v>5</v>
          </cell>
          <cell r="J370">
            <v>4</v>
          </cell>
          <cell r="K370">
            <v>1</v>
          </cell>
          <cell r="L370">
            <v>1</v>
          </cell>
        </row>
        <row r="371">
          <cell r="A371" t="str">
            <v>25A#372</v>
          </cell>
          <cell r="B371" t="str">
            <v>框架内</v>
          </cell>
          <cell r="C371" t="str">
            <v>搭建制作</v>
          </cell>
          <cell r="D371" t="str">
            <v>印刷类制作</v>
          </cell>
          <cell r="E371" t="str">
            <v>贴纸</v>
          </cell>
          <cell r="F371" t="str">
            <v>水晶贴纸/UV转印贴纸</v>
          </cell>
          <cell r="G371" t="str">
            <v>3cm*3cm（501-1000）</v>
          </cell>
          <cell r="H371" t="str">
            <v>个</v>
          </cell>
          <cell r="I371">
            <v>3</v>
          </cell>
          <cell r="J371">
            <v>2.8</v>
          </cell>
          <cell r="K371">
            <v>0.8</v>
          </cell>
          <cell r="L371">
            <v>0.8</v>
          </cell>
        </row>
        <row r="372">
          <cell r="A372" t="str">
            <v>25A#373</v>
          </cell>
          <cell r="B372" t="str">
            <v>框架内</v>
          </cell>
          <cell r="C372" t="str">
            <v>搭建制作</v>
          </cell>
          <cell r="D372" t="str">
            <v>印刷类制作</v>
          </cell>
          <cell r="E372" t="str">
            <v>贴纸</v>
          </cell>
          <cell r="F372" t="str">
            <v>臂贴/胸贴</v>
          </cell>
          <cell r="G372" t="str">
            <v>不干胶印刷80mm圆</v>
          </cell>
          <cell r="H372" t="str">
            <v>个</v>
          </cell>
          <cell r="I372">
            <v>1</v>
          </cell>
          <cell r="J372">
            <v>0.9</v>
          </cell>
          <cell r="K372">
            <v>0.8</v>
          </cell>
          <cell r="L372">
            <v>0.8</v>
          </cell>
        </row>
        <row r="373">
          <cell r="A373" t="str">
            <v>25A#374</v>
          </cell>
          <cell r="B373" t="str">
            <v>框架内</v>
          </cell>
          <cell r="C373" t="str">
            <v>搭建制作</v>
          </cell>
          <cell r="D373" t="str">
            <v>印刷类制作</v>
          </cell>
          <cell r="E373" t="str">
            <v>贴纸</v>
          </cell>
          <cell r="F373" t="str">
            <v>臂贴/胸贴</v>
          </cell>
          <cell r="G373" t="str">
            <v>不干胶印刷100mm圆</v>
          </cell>
          <cell r="H373" t="str">
            <v>个</v>
          </cell>
          <cell r="I373">
            <v>2</v>
          </cell>
          <cell r="J373">
            <v>1.5</v>
          </cell>
          <cell r="K373">
            <v>1.2</v>
          </cell>
          <cell r="L373">
            <v>1.2</v>
          </cell>
        </row>
        <row r="374">
          <cell r="A374" t="str">
            <v>25A#375</v>
          </cell>
          <cell r="B374" t="str">
            <v>框架内</v>
          </cell>
          <cell r="C374" t="str">
            <v>搭建制作</v>
          </cell>
          <cell r="D374" t="str">
            <v>印刷类制作</v>
          </cell>
          <cell r="E374" t="str">
            <v>布艺</v>
          </cell>
          <cell r="F374" t="str">
            <v>精编布</v>
          </cell>
          <cell r="G374" t="str">
            <v>喷绘单面含画面</v>
          </cell>
          <cell r="H374" t="str">
            <v>平米</v>
          </cell>
          <cell r="I374">
            <v>60</v>
          </cell>
          <cell r="J374">
            <v>55</v>
          </cell>
          <cell r="K374">
            <v>37</v>
          </cell>
          <cell r="L374">
            <v>37</v>
          </cell>
        </row>
        <row r="375">
          <cell r="A375" t="str">
            <v>25A#376</v>
          </cell>
          <cell r="B375" t="str">
            <v>框架内</v>
          </cell>
          <cell r="C375" t="str">
            <v>搭建制作</v>
          </cell>
          <cell r="D375" t="str">
            <v>印刷类制作</v>
          </cell>
          <cell r="E375" t="str">
            <v>布艺</v>
          </cell>
          <cell r="F375" t="str">
            <v>精编布</v>
          </cell>
          <cell r="G375" t="str">
            <v>喷绘双面含画面</v>
          </cell>
          <cell r="H375" t="str">
            <v>平米</v>
          </cell>
          <cell r="I375">
            <v>110</v>
          </cell>
          <cell r="J375">
            <v>100</v>
          </cell>
          <cell r="K375">
            <v>45</v>
          </cell>
          <cell r="L375">
            <v>45</v>
          </cell>
        </row>
        <row r="376">
          <cell r="A376" t="str">
            <v>25A#377</v>
          </cell>
          <cell r="B376" t="str">
            <v>框架内</v>
          </cell>
          <cell r="C376" t="str">
            <v>搭建制作</v>
          </cell>
          <cell r="D376" t="str">
            <v>印刷类制作</v>
          </cell>
          <cell r="E376" t="str">
            <v>布艺</v>
          </cell>
          <cell r="F376" t="str">
            <v>双喷布</v>
          </cell>
          <cell r="G376" t="str">
            <v>含画面</v>
          </cell>
          <cell r="H376" t="str">
            <v>平米</v>
          </cell>
          <cell r="I376">
            <v>110</v>
          </cell>
          <cell r="J376">
            <v>100</v>
          </cell>
          <cell r="K376">
            <v>45</v>
          </cell>
          <cell r="L376">
            <v>45</v>
          </cell>
        </row>
        <row r="377">
          <cell r="A377" t="str">
            <v>25A#378</v>
          </cell>
          <cell r="B377" t="str">
            <v>框架内</v>
          </cell>
          <cell r="C377" t="str">
            <v>搭建制作</v>
          </cell>
          <cell r="D377" t="str">
            <v>印刷类制作</v>
          </cell>
          <cell r="E377" t="str">
            <v>布艺</v>
          </cell>
          <cell r="F377" t="str">
            <v>牛津布</v>
          </cell>
          <cell r="G377" t="str">
            <v>含画面</v>
          </cell>
          <cell r="H377" t="str">
            <v>平米</v>
          </cell>
          <cell r="I377">
            <v>70</v>
          </cell>
          <cell r="J377">
            <v>60</v>
          </cell>
          <cell r="K377">
            <v>51</v>
          </cell>
          <cell r="L377">
            <v>51</v>
          </cell>
        </row>
        <row r="378">
          <cell r="A378" t="str">
            <v>25A#379</v>
          </cell>
          <cell r="B378" t="str">
            <v>框架内</v>
          </cell>
          <cell r="C378" t="str">
            <v>搭建制作</v>
          </cell>
          <cell r="D378" t="str">
            <v>印刷类制作</v>
          </cell>
          <cell r="E378" t="str">
            <v>布艺</v>
          </cell>
          <cell r="F378" t="str">
            <v>宣绒布</v>
          </cell>
          <cell r="G378" t="str">
            <v>含画面</v>
          </cell>
          <cell r="H378" t="str">
            <v>平米</v>
          </cell>
          <cell r="I378">
            <v>70</v>
          </cell>
          <cell r="J378">
            <v>70</v>
          </cell>
          <cell r="K378">
            <v>52</v>
          </cell>
          <cell r="L378">
            <v>52</v>
          </cell>
        </row>
        <row r="379">
          <cell r="A379" t="str">
            <v>25A#380</v>
          </cell>
          <cell r="B379" t="str">
            <v>框架内</v>
          </cell>
          <cell r="C379" t="str">
            <v>搭建制作</v>
          </cell>
          <cell r="D379" t="str">
            <v>印刷类制作</v>
          </cell>
          <cell r="E379" t="str">
            <v>布艺</v>
          </cell>
          <cell r="F379" t="str">
            <v>弹力布</v>
          </cell>
          <cell r="G379" t="str">
            <v>/</v>
          </cell>
          <cell r="H379" t="str">
            <v>平米</v>
          </cell>
          <cell r="I379">
            <v>70</v>
          </cell>
          <cell r="J379">
            <v>50</v>
          </cell>
          <cell r="K379">
            <v>40</v>
          </cell>
          <cell r="L379">
            <v>40</v>
          </cell>
        </row>
        <row r="380">
          <cell r="A380" t="str">
            <v>25A#381</v>
          </cell>
          <cell r="B380" t="str">
            <v>框架内</v>
          </cell>
          <cell r="C380" t="str">
            <v>搭建制作</v>
          </cell>
          <cell r="D380" t="str">
            <v>印刷类制作</v>
          </cell>
          <cell r="E380" t="str">
            <v>布艺</v>
          </cell>
          <cell r="F380" t="str">
            <v>透明纱幕</v>
          </cell>
          <cell r="G380" t="str">
            <v>含画面</v>
          </cell>
          <cell r="H380" t="str">
            <v>平米</v>
          </cell>
          <cell r="I380">
            <v>50</v>
          </cell>
          <cell r="J380">
            <v>50</v>
          </cell>
          <cell r="K380" t="str">
            <v>OK</v>
          </cell>
          <cell r="L380">
            <v>50</v>
          </cell>
        </row>
        <row r="381">
          <cell r="A381" t="str">
            <v>25A#382</v>
          </cell>
          <cell r="B381" t="str">
            <v>框架内</v>
          </cell>
          <cell r="C381" t="str">
            <v>搭建制作</v>
          </cell>
          <cell r="D381" t="str">
            <v>印刷类制作</v>
          </cell>
          <cell r="E381" t="str">
            <v>布艺</v>
          </cell>
          <cell r="F381" t="str">
            <v>黑、白丝绒布</v>
          </cell>
          <cell r="G381" t="str">
            <v>/</v>
          </cell>
          <cell r="H381" t="str">
            <v>平米</v>
          </cell>
          <cell r="I381">
            <v>45</v>
          </cell>
          <cell r="J381">
            <v>40</v>
          </cell>
          <cell r="K381">
            <v>25</v>
          </cell>
          <cell r="L381">
            <v>25</v>
          </cell>
        </row>
        <row r="382">
          <cell r="A382" t="str">
            <v>25A#383</v>
          </cell>
          <cell r="B382" t="str">
            <v>框架内</v>
          </cell>
          <cell r="C382" t="str">
            <v>搭建制作</v>
          </cell>
          <cell r="D382" t="str">
            <v>印刷类制作</v>
          </cell>
          <cell r="E382" t="str">
            <v>布艺</v>
          </cell>
          <cell r="F382" t="str">
            <v>黑、白丝绒布</v>
          </cell>
          <cell r="G382" t="str">
            <v>阻燃</v>
          </cell>
          <cell r="H382" t="str">
            <v>平米</v>
          </cell>
          <cell r="I382">
            <v>45</v>
          </cell>
          <cell r="J382">
            <v>45</v>
          </cell>
          <cell r="K382">
            <v>32</v>
          </cell>
          <cell r="L382">
            <v>32</v>
          </cell>
        </row>
        <row r="383">
          <cell r="A383" t="str">
            <v>25A#384</v>
          </cell>
          <cell r="B383" t="str">
            <v>框架内</v>
          </cell>
          <cell r="C383" t="str">
            <v>搭建制作</v>
          </cell>
          <cell r="D383" t="str">
            <v>印刷类制作</v>
          </cell>
          <cell r="E383" t="str">
            <v>布艺</v>
          </cell>
          <cell r="F383" t="str">
            <v>星空幕</v>
          </cell>
          <cell r="G383" t="str">
            <v>含星空灯</v>
          </cell>
          <cell r="H383" t="str">
            <v>平米</v>
          </cell>
          <cell r="I383">
            <v>80</v>
          </cell>
          <cell r="J383">
            <v>80</v>
          </cell>
          <cell r="K383">
            <v>65</v>
          </cell>
          <cell r="L383">
            <v>65</v>
          </cell>
        </row>
        <row r="384">
          <cell r="A384" t="str">
            <v>25A#385</v>
          </cell>
          <cell r="B384" t="str">
            <v>框架内</v>
          </cell>
          <cell r="C384" t="str">
            <v>搭建制作</v>
          </cell>
          <cell r="D384" t="str">
            <v>印刷类制作</v>
          </cell>
          <cell r="E384" t="str">
            <v>布艺</v>
          </cell>
          <cell r="F384" t="str">
            <v>条幅布</v>
          </cell>
          <cell r="G384" t="str">
            <v>含喷绘画面，无味（环保）油墨</v>
          </cell>
          <cell r="H384" t="str">
            <v>平米</v>
          </cell>
          <cell r="I384">
            <v>30</v>
          </cell>
          <cell r="J384">
            <v>30</v>
          </cell>
          <cell r="K384">
            <v>25</v>
          </cell>
          <cell r="L384">
            <v>25</v>
          </cell>
        </row>
        <row r="385">
          <cell r="A385" t="str">
            <v>25A#386</v>
          </cell>
          <cell r="B385" t="str">
            <v>框架内</v>
          </cell>
          <cell r="C385" t="str">
            <v>搭建制作</v>
          </cell>
          <cell r="D385" t="str">
            <v>印刷类制作</v>
          </cell>
          <cell r="E385" t="str">
            <v>布艺</v>
          </cell>
          <cell r="F385" t="str">
            <v>旗帜布</v>
          </cell>
          <cell r="G385" t="str">
            <v>含喷绘画面，无味（环保）油墨</v>
          </cell>
          <cell r="H385" t="str">
            <v>平米</v>
          </cell>
          <cell r="I385">
            <v>35</v>
          </cell>
          <cell r="J385">
            <v>35</v>
          </cell>
          <cell r="K385">
            <v>27</v>
          </cell>
          <cell r="L385">
            <v>27</v>
          </cell>
        </row>
        <row r="386">
          <cell r="A386" t="str">
            <v>25A#387</v>
          </cell>
          <cell r="B386" t="str">
            <v>框架内</v>
          </cell>
          <cell r="C386" t="str">
            <v>搭建制作</v>
          </cell>
          <cell r="D386" t="str">
            <v>印刷类制作</v>
          </cell>
          <cell r="E386" t="str">
            <v>布艺</v>
          </cell>
          <cell r="F386" t="str">
            <v>灯布</v>
          </cell>
          <cell r="G386" t="str">
            <v>含喷绘画面，黑底材质+无味（环保）油墨</v>
          </cell>
          <cell r="H386" t="str">
            <v>平米</v>
          </cell>
          <cell r="I386">
            <v>40</v>
          </cell>
          <cell r="J386">
            <v>40</v>
          </cell>
          <cell r="K386">
            <v>39</v>
          </cell>
          <cell r="L386">
            <v>39</v>
          </cell>
        </row>
        <row r="387">
          <cell r="A387" t="str">
            <v>25A#388</v>
          </cell>
          <cell r="B387" t="str">
            <v>框架内</v>
          </cell>
          <cell r="C387" t="str">
            <v>搭建制作</v>
          </cell>
          <cell r="D387" t="str">
            <v>印刷类制作</v>
          </cell>
          <cell r="E387" t="str">
            <v>布艺</v>
          </cell>
          <cell r="F387" t="str">
            <v>宝丽布</v>
          </cell>
          <cell r="G387" t="str">
            <v>含写真画面，黑底材质+无味（环保）油墨</v>
          </cell>
          <cell r="H387" t="str">
            <v>平米</v>
          </cell>
          <cell r="I387">
            <v>50</v>
          </cell>
          <cell r="J387">
            <v>50</v>
          </cell>
          <cell r="K387">
            <v>40</v>
          </cell>
          <cell r="L387">
            <v>40</v>
          </cell>
        </row>
        <row r="388">
          <cell r="A388" t="str">
            <v>25A#389</v>
          </cell>
          <cell r="B388" t="str">
            <v>框架内</v>
          </cell>
          <cell r="C388" t="str">
            <v>搭建制作</v>
          </cell>
          <cell r="D388" t="str">
            <v>印刷类制作</v>
          </cell>
          <cell r="E388" t="str">
            <v>布艺</v>
          </cell>
          <cell r="F388" t="str">
            <v>宝丽布</v>
          </cell>
          <cell r="G388" t="str">
            <v>含写真画面，白底材质+无味（环保）油墨</v>
          </cell>
          <cell r="H388" t="str">
            <v>平米</v>
          </cell>
          <cell r="I388">
            <v>40</v>
          </cell>
          <cell r="J388">
            <v>40</v>
          </cell>
          <cell r="K388">
            <v>35</v>
          </cell>
          <cell r="L388">
            <v>35</v>
          </cell>
        </row>
        <row r="389">
          <cell r="A389" t="str">
            <v>25A#390</v>
          </cell>
          <cell r="B389" t="str">
            <v>框架内</v>
          </cell>
          <cell r="C389" t="str">
            <v>搭建制作</v>
          </cell>
          <cell r="D389" t="str">
            <v>印刷类制作</v>
          </cell>
          <cell r="E389" t="str">
            <v>布艺</v>
          </cell>
          <cell r="F389" t="str">
            <v>宝丽布</v>
          </cell>
          <cell r="G389" t="str">
            <v>含UV画面，黑底材质+无味（环保）油墨</v>
          </cell>
          <cell r="H389" t="str">
            <v>平米</v>
          </cell>
          <cell r="I389">
            <v>90</v>
          </cell>
          <cell r="J389">
            <v>80</v>
          </cell>
          <cell r="K389">
            <v>47</v>
          </cell>
          <cell r="L389">
            <v>47</v>
          </cell>
        </row>
        <row r="390">
          <cell r="A390" t="str">
            <v>25A#391</v>
          </cell>
          <cell r="B390" t="str">
            <v>框架内</v>
          </cell>
          <cell r="C390" t="str">
            <v>搭建制作</v>
          </cell>
          <cell r="D390" t="str">
            <v>印刷类制作</v>
          </cell>
          <cell r="E390" t="str">
            <v>布艺</v>
          </cell>
          <cell r="F390" t="str">
            <v>宝丽布</v>
          </cell>
          <cell r="G390" t="str">
            <v>含UV画面，白底底材质+无味（环保）油墨</v>
          </cell>
          <cell r="H390" t="str">
            <v>平米</v>
          </cell>
          <cell r="I390">
            <v>90</v>
          </cell>
          <cell r="J390">
            <v>90</v>
          </cell>
          <cell r="K390">
            <v>47</v>
          </cell>
          <cell r="L390">
            <v>47</v>
          </cell>
        </row>
        <row r="391">
          <cell r="A391" t="str">
            <v>25A#392</v>
          </cell>
          <cell r="B391" t="str">
            <v>框架内</v>
          </cell>
          <cell r="C391" t="str">
            <v>搭建制作</v>
          </cell>
          <cell r="D391" t="str">
            <v>印刷类制作</v>
          </cell>
          <cell r="E391" t="str">
            <v>布艺</v>
          </cell>
          <cell r="F391" t="str">
            <v>网格布</v>
          </cell>
          <cell r="G391" t="str">
            <v>含写真画面，白底材质+无味（环保）油墨</v>
          </cell>
          <cell r="H391" t="str">
            <v>平米</v>
          </cell>
          <cell r="I391">
            <v>80</v>
          </cell>
          <cell r="J391">
            <v>70</v>
          </cell>
          <cell r="K391">
            <v>43</v>
          </cell>
          <cell r="L391">
            <v>43</v>
          </cell>
        </row>
        <row r="392">
          <cell r="A392" t="str">
            <v>25A#393</v>
          </cell>
          <cell r="B392" t="str">
            <v>框架内</v>
          </cell>
          <cell r="C392" t="str">
            <v>搭建制作</v>
          </cell>
          <cell r="D392" t="str">
            <v>印刷类制作</v>
          </cell>
          <cell r="E392" t="str">
            <v>布艺</v>
          </cell>
          <cell r="F392" t="str">
            <v>网格布</v>
          </cell>
          <cell r="G392" t="str">
            <v>含UV画面，白底材质+无味（环保）油墨</v>
          </cell>
          <cell r="H392" t="str">
            <v>平米</v>
          </cell>
          <cell r="I392">
            <v>80</v>
          </cell>
          <cell r="J392">
            <v>80</v>
          </cell>
          <cell r="K392">
            <v>57</v>
          </cell>
          <cell r="L392">
            <v>57</v>
          </cell>
        </row>
        <row r="393">
          <cell r="A393" t="str">
            <v>25A#394</v>
          </cell>
          <cell r="B393" t="str">
            <v>框架内</v>
          </cell>
          <cell r="C393" t="str">
            <v>搭建制作</v>
          </cell>
          <cell r="D393" t="str">
            <v>印刷类制作</v>
          </cell>
          <cell r="E393" t="str">
            <v>布艺</v>
          </cell>
          <cell r="F393" t="str">
            <v>刀刮布</v>
          </cell>
          <cell r="G393" t="str">
            <v>含写真画面，刀刮布+无味（环保）油墨</v>
          </cell>
          <cell r="H393" t="str">
            <v>平米</v>
          </cell>
          <cell r="I393">
            <v>90</v>
          </cell>
          <cell r="J393">
            <v>90</v>
          </cell>
          <cell r="K393">
            <v>57</v>
          </cell>
          <cell r="L393">
            <v>57</v>
          </cell>
        </row>
        <row r="394">
          <cell r="A394" t="str">
            <v>25A#395</v>
          </cell>
          <cell r="B394" t="str">
            <v>框架内</v>
          </cell>
          <cell r="C394" t="str">
            <v>搭建制作</v>
          </cell>
          <cell r="D394" t="str">
            <v>印刷类制作</v>
          </cell>
          <cell r="E394" t="str">
            <v>布艺</v>
          </cell>
          <cell r="F394" t="str">
            <v>刀刮布</v>
          </cell>
          <cell r="G394" t="str">
            <v>含UV画面，刀刮布+无味（环保）油墨</v>
          </cell>
          <cell r="H394" t="str">
            <v>平米</v>
          </cell>
          <cell r="I394">
            <v>90</v>
          </cell>
          <cell r="J394">
            <v>90</v>
          </cell>
          <cell r="K394">
            <v>66</v>
          </cell>
          <cell r="L394">
            <v>66</v>
          </cell>
        </row>
        <row r="395">
          <cell r="A395" t="str">
            <v>25A#396</v>
          </cell>
          <cell r="B395" t="str">
            <v>框架内</v>
          </cell>
          <cell r="C395" t="str">
            <v>搭建制作</v>
          </cell>
          <cell r="D395" t="str">
            <v>印刷类制作</v>
          </cell>
          <cell r="E395" t="str">
            <v>布艺</v>
          </cell>
          <cell r="F395" t="str">
            <v>油画布</v>
          </cell>
          <cell r="G395" t="str">
            <v>含写真画面，油画布+无味（环保）油墨</v>
          </cell>
          <cell r="H395" t="str">
            <v>平米</v>
          </cell>
          <cell r="I395">
            <v>70</v>
          </cell>
          <cell r="J395">
            <v>70</v>
          </cell>
          <cell r="K395">
            <v>60</v>
          </cell>
          <cell r="L395">
            <v>60</v>
          </cell>
        </row>
        <row r="396">
          <cell r="A396" t="str">
            <v>25A#397</v>
          </cell>
          <cell r="B396" t="str">
            <v>框架内</v>
          </cell>
          <cell r="C396" t="str">
            <v>搭建制作</v>
          </cell>
          <cell r="D396" t="str">
            <v>印刷类制作</v>
          </cell>
          <cell r="E396" t="str">
            <v>布艺</v>
          </cell>
          <cell r="F396" t="str">
            <v>油画布</v>
          </cell>
          <cell r="G396" t="str">
            <v>含UV画面，油画布+无味（环保）油墨</v>
          </cell>
          <cell r="H396" t="str">
            <v>平米</v>
          </cell>
          <cell r="I396">
            <v>70</v>
          </cell>
          <cell r="J396">
            <v>70</v>
          </cell>
          <cell r="K396" t="str">
            <v>OK</v>
          </cell>
          <cell r="L396">
            <v>70</v>
          </cell>
        </row>
        <row r="397">
          <cell r="A397" t="str">
            <v>25A#398</v>
          </cell>
          <cell r="B397" t="str">
            <v>框架内</v>
          </cell>
          <cell r="C397" t="str">
            <v>搭建制作</v>
          </cell>
          <cell r="D397" t="str">
            <v>印刷类制作</v>
          </cell>
          <cell r="E397" t="str">
            <v>软膜</v>
          </cell>
          <cell r="F397" t="str">
            <v>高清UV软膜喷绘</v>
          </cell>
          <cell r="G397" t="str">
            <v>单层模式</v>
          </cell>
          <cell r="H397" t="str">
            <v>平米</v>
          </cell>
          <cell r="I397">
            <v>90</v>
          </cell>
          <cell r="J397">
            <v>90</v>
          </cell>
          <cell r="K397">
            <v>67</v>
          </cell>
          <cell r="L397">
            <v>67</v>
          </cell>
        </row>
        <row r="398">
          <cell r="A398" t="str">
            <v>25A#399</v>
          </cell>
          <cell r="B398" t="str">
            <v>框架内</v>
          </cell>
          <cell r="C398" t="str">
            <v>搭建制作</v>
          </cell>
          <cell r="D398" t="str">
            <v>印刷类制作</v>
          </cell>
          <cell r="E398" t="str">
            <v>软膜</v>
          </cell>
          <cell r="F398" t="str">
            <v>高清UV软膜喷绘</v>
          </cell>
          <cell r="G398" t="str">
            <v>双层模式</v>
          </cell>
          <cell r="H398" t="str">
            <v>平米</v>
          </cell>
          <cell r="I398">
            <v>80</v>
          </cell>
          <cell r="J398">
            <v>80</v>
          </cell>
          <cell r="K398" t="str">
            <v>OK</v>
          </cell>
          <cell r="L398">
            <v>80</v>
          </cell>
        </row>
        <row r="399">
          <cell r="A399" t="str">
            <v>25A#400</v>
          </cell>
          <cell r="B399" t="str">
            <v>框架内</v>
          </cell>
          <cell r="C399" t="str">
            <v>搭建制作</v>
          </cell>
          <cell r="D399" t="str">
            <v>印刷类制作</v>
          </cell>
          <cell r="E399" t="str">
            <v>软膜</v>
          </cell>
          <cell r="F399" t="str">
            <v>黑底空白软膜</v>
          </cell>
          <cell r="G399" t="str">
            <v>黑底不透光</v>
          </cell>
          <cell r="H399" t="str">
            <v>平米</v>
          </cell>
          <cell r="I399">
            <v>60</v>
          </cell>
          <cell r="J399">
            <v>50</v>
          </cell>
          <cell r="K399" t="str">
            <v>OK</v>
          </cell>
          <cell r="L399">
            <v>50</v>
          </cell>
        </row>
        <row r="400">
          <cell r="A400" t="str">
            <v>25A#401</v>
          </cell>
          <cell r="B400" t="str">
            <v>框架内</v>
          </cell>
          <cell r="C400" t="str">
            <v>搭建制作</v>
          </cell>
          <cell r="D400" t="str">
            <v>印刷类制作</v>
          </cell>
          <cell r="E400" t="str">
            <v>服装</v>
          </cell>
          <cell r="F400" t="str">
            <v>圆领T恤</v>
          </cell>
          <cell r="G400" t="str">
            <v>棉+聚酯纤维，200g以内，丝印单色logo，热转印面积≤20*30cm，50件起订</v>
          </cell>
          <cell r="H400" t="str">
            <v>件</v>
          </cell>
          <cell r="I400">
            <v>50</v>
          </cell>
          <cell r="J400">
            <v>45</v>
          </cell>
          <cell r="K400">
            <v>35</v>
          </cell>
          <cell r="L400">
            <v>35</v>
          </cell>
        </row>
        <row r="401">
          <cell r="A401" t="str">
            <v>25A#402</v>
          </cell>
          <cell r="B401" t="str">
            <v>框架内</v>
          </cell>
          <cell r="C401" t="str">
            <v>搭建制作</v>
          </cell>
          <cell r="D401" t="str">
            <v>印刷类制作</v>
          </cell>
          <cell r="E401" t="str">
            <v>服装</v>
          </cell>
          <cell r="F401" t="str">
            <v>圆领T恤</v>
          </cell>
          <cell r="G401" t="str">
            <v>200g以内纯棉，丝印单色logo，热转印面积≤20*30cm，50件起订</v>
          </cell>
          <cell r="H401" t="str">
            <v>件</v>
          </cell>
          <cell r="I401">
            <v>50</v>
          </cell>
          <cell r="J401">
            <v>50</v>
          </cell>
          <cell r="K401">
            <v>38</v>
          </cell>
          <cell r="L401">
            <v>38</v>
          </cell>
        </row>
        <row r="402">
          <cell r="A402" t="str">
            <v>25A#403</v>
          </cell>
          <cell r="B402" t="str">
            <v>框架内</v>
          </cell>
          <cell r="C402" t="str">
            <v>搭建制作</v>
          </cell>
          <cell r="D402" t="str">
            <v>印刷类制作</v>
          </cell>
          <cell r="E402" t="str">
            <v>服装</v>
          </cell>
          <cell r="F402" t="str">
            <v>圆领T恤</v>
          </cell>
          <cell r="G402" t="str">
            <v>250g以内纯棉，丝印单色logo，热转印面积≤20*30cm，50件起订</v>
          </cell>
          <cell r="H402" t="str">
            <v>件</v>
          </cell>
          <cell r="I402">
            <v>60</v>
          </cell>
          <cell r="J402">
            <v>60</v>
          </cell>
          <cell r="K402">
            <v>40</v>
          </cell>
          <cell r="L402">
            <v>40</v>
          </cell>
        </row>
        <row r="403">
          <cell r="A403" t="str">
            <v>25A#404</v>
          </cell>
          <cell r="B403" t="str">
            <v>框架内</v>
          </cell>
          <cell r="C403" t="str">
            <v>搭建制作</v>
          </cell>
          <cell r="D403" t="str">
            <v>印刷类制作</v>
          </cell>
          <cell r="E403" t="str">
            <v>服装</v>
          </cell>
          <cell r="F403" t="str">
            <v>Polo衫</v>
          </cell>
          <cell r="G403" t="str">
            <v>棉+聚酯纤维，200g以内，丝印单色logo，热转印面积≤20*30cm，50件起订</v>
          </cell>
          <cell r="H403" t="str">
            <v>件</v>
          </cell>
          <cell r="I403">
            <v>60</v>
          </cell>
          <cell r="J403">
            <v>55</v>
          </cell>
          <cell r="K403">
            <v>42</v>
          </cell>
          <cell r="L403">
            <v>42</v>
          </cell>
        </row>
        <row r="404">
          <cell r="A404" t="str">
            <v>25A#405</v>
          </cell>
          <cell r="B404" t="str">
            <v>框架内</v>
          </cell>
          <cell r="C404" t="str">
            <v>搭建制作</v>
          </cell>
          <cell r="D404" t="str">
            <v>印刷类制作</v>
          </cell>
          <cell r="E404" t="str">
            <v>服装</v>
          </cell>
          <cell r="F404" t="str">
            <v>Polo衫</v>
          </cell>
          <cell r="G404" t="str">
            <v>200g以内纯棉，丝印单色logo，热转印面积≤20*30cm，50件起订</v>
          </cell>
          <cell r="H404" t="str">
            <v>件</v>
          </cell>
          <cell r="I404">
            <v>60</v>
          </cell>
          <cell r="J404">
            <v>60</v>
          </cell>
          <cell r="K404">
            <v>52</v>
          </cell>
          <cell r="L404">
            <v>52</v>
          </cell>
        </row>
        <row r="405">
          <cell r="A405" t="str">
            <v>25A#406</v>
          </cell>
          <cell r="B405" t="str">
            <v>框架内</v>
          </cell>
          <cell r="C405" t="str">
            <v>搭建制作</v>
          </cell>
          <cell r="D405" t="str">
            <v>印刷类制作</v>
          </cell>
          <cell r="E405" t="str">
            <v>服装</v>
          </cell>
          <cell r="F405" t="str">
            <v>Polo衫</v>
          </cell>
          <cell r="G405" t="str">
            <v>250g以内纯棉，丝印单色logo，热转印面积≤20*30cm，50件起订</v>
          </cell>
          <cell r="H405" t="str">
            <v>件</v>
          </cell>
          <cell r="I405">
            <v>80</v>
          </cell>
          <cell r="J405">
            <v>80</v>
          </cell>
          <cell r="K405">
            <v>56</v>
          </cell>
          <cell r="L405">
            <v>56</v>
          </cell>
        </row>
        <row r="406">
          <cell r="A406" t="str">
            <v>25A#407</v>
          </cell>
          <cell r="B406" t="str">
            <v>框架内</v>
          </cell>
          <cell r="C406" t="str">
            <v>搭建制作</v>
          </cell>
          <cell r="D406" t="str">
            <v>印刷类制作</v>
          </cell>
          <cell r="E406" t="str">
            <v>服装</v>
          </cell>
          <cell r="F406" t="str">
            <v>鸭舌帽</v>
          </cell>
          <cell r="G406" t="str">
            <v>优质面涤，丝印单色logo，热转印面积≤20*30cm，50件起订</v>
          </cell>
          <cell r="H406" t="str">
            <v>件</v>
          </cell>
          <cell r="I406">
            <v>30</v>
          </cell>
          <cell r="J406">
            <v>25</v>
          </cell>
          <cell r="K406">
            <v>24</v>
          </cell>
          <cell r="L406">
            <v>24</v>
          </cell>
        </row>
        <row r="407">
          <cell r="A407" t="str">
            <v>25A#408</v>
          </cell>
          <cell r="B407" t="str">
            <v>框架内</v>
          </cell>
          <cell r="C407" t="str">
            <v>搭建制作</v>
          </cell>
          <cell r="D407" t="str">
            <v>印刷类制作</v>
          </cell>
          <cell r="E407" t="str">
            <v>服装</v>
          </cell>
          <cell r="F407" t="str">
            <v>卫衣</v>
          </cell>
          <cell r="G407" t="str">
            <v>400g以内纯棉，丝印单色logo，热转印面积≤20*30cm，50件起订</v>
          </cell>
          <cell r="H407" t="str">
            <v>件</v>
          </cell>
          <cell r="I407">
            <v>80</v>
          </cell>
          <cell r="J407">
            <v>80</v>
          </cell>
          <cell r="K407">
            <v>69</v>
          </cell>
          <cell r="L407">
            <v>69</v>
          </cell>
        </row>
        <row r="408">
          <cell r="A408" t="str">
            <v>25A#409</v>
          </cell>
          <cell r="B408" t="str">
            <v>框架内</v>
          </cell>
          <cell r="C408" t="str">
            <v>搭建制作</v>
          </cell>
          <cell r="D408" t="str">
            <v>家具及电器</v>
          </cell>
          <cell r="E408" t="str">
            <v>桌椅</v>
          </cell>
          <cell r="F408" t="str">
            <v>IBM长桌</v>
          </cell>
          <cell r="G408" t="str">
            <v>1800*450mm，租赁价，3天为1展期</v>
          </cell>
          <cell r="H408" t="str">
            <v>个/展期</v>
          </cell>
          <cell r="I408">
            <v>120</v>
          </cell>
          <cell r="J408">
            <v>120</v>
          </cell>
          <cell r="K408">
            <v>55</v>
          </cell>
          <cell r="L408">
            <v>55</v>
          </cell>
        </row>
        <row r="409">
          <cell r="A409" t="str">
            <v>25A#410</v>
          </cell>
          <cell r="B409" t="str">
            <v>框架内</v>
          </cell>
          <cell r="C409" t="str">
            <v>搭建制作</v>
          </cell>
          <cell r="D409" t="str">
            <v>家具及电器</v>
          </cell>
          <cell r="E409" t="str">
            <v>桌椅</v>
          </cell>
          <cell r="F409" t="str">
            <v>IBM长桌</v>
          </cell>
          <cell r="G409" t="str">
            <v>1200*600mm，租赁价，3天为1展期</v>
          </cell>
          <cell r="H409" t="str">
            <v>个/展期</v>
          </cell>
          <cell r="I409">
            <v>150</v>
          </cell>
          <cell r="J409">
            <v>100</v>
          </cell>
          <cell r="K409">
            <v>51</v>
          </cell>
          <cell r="L409">
            <v>51</v>
          </cell>
        </row>
        <row r="410">
          <cell r="A410" t="str">
            <v>25A#411</v>
          </cell>
          <cell r="B410" t="str">
            <v>框架内</v>
          </cell>
          <cell r="C410" t="str">
            <v>搭建制作</v>
          </cell>
          <cell r="D410" t="str">
            <v>家具及电器</v>
          </cell>
          <cell r="E410" t="str">
            <v>桌椅</v>
          </cell>
          <cell r="F410" t="str">
            <v>IBM长桌</v>
          </cell>
          <cell r="G410" t="str">
            <v>1200*400mm，租赁价，3天为1展期</v>
          </cell>
          <cell r="H410" t="str">
            <v>个/展期</v>
          </cell>
          <cell r="I410">
            <v>150</v>
          </cell>
          <cell r="J410">
            <v>100</v>
          </cell>
          <cell r="K410">
            <v>49</v>
          </cell>
          <cell r="L410">
            <v>49</v>
          </cell>
        </row>
        <row r="411">
          <cell r="A411" t="str">
            <v>25A#412</v>
          </cell>
          <cell r="B411" t="str">
            <v>框架内</v>
          </cell>
          <cell r="C411" t="str">
            <v>搭建制作</v>
          </cell>
          <cell r="D411" t="str">
            <v>家具及电器</v>
          </cell>
          <cell r="E411" t="str">
            <v>桌椅</v>
          </cell>
          <cell r="F411" t="str">
            <v>吧桌</v>
          </cell>
          <cell r="G411" t="str">
            <v>租赁价，3天为1展期</v>
          </cell>
          <cell r="H411" t="str">
            <v>个/展期</v>
          </cell>
          <cell r="I411">
            <v>150</v>
          </cell>
          <cell r="J411">
            <v>100</v>
          </cell>
          <cell r="K411">
            <v>67</v>
          </cell>
          <cell r="L411">
            <v>67</v>
          </cell>
        </row>
        <row r="412">
          <cell r="A412" t="str">
            <v>25A#413</v>
          </cell>
          <cell r="B412" t="str">
            <v>框架内</v>
          </cell>
          <cell r="C412" t="str">
            <v>搭建制作</v>
          </cell>
          <cell r="D412" t="str">
            <v>家具及电器</v>
          </cell>
          <cell r="E412" t="str">
            <v>桌椅</v>
          </cell>
          <cell r="F412" t="str">
            <v>吧椅</v>
          </cell>
          <cell r="G412" t="str">
            <v>租赁价，3天为1展期</v>
          </cell>
          <cell r="H412" t="str">
            <v>个/展期</v>
          </cell>
          <cell r="I412">
            <v>80</v>
          </cell>
          <cell r="J412">
            <v>70</v>
          </cell>
          <cell r="K412">
            <v>37</v>
          </cell>
          <cell r="L412">
            <v>37</v>
          </cell>
        </row>
        <row r="413">
          <cell r="A413" t="str">
            <v>25A#414</v>
          </cell>
          <cell r="B413" t="str">
            <v>框架内</v>
          </cell>
          <cell r="C413" t="str">
            <v>搭建制作</v>
          </cell>
          <cell r="D413" t="str">
            <v>家具及电器</v>
          </cell>
          <cell r="E413" t="str">
            <v>桌椅</v>
          </cell>
          <cell r="F413" t="str">
            <v>化妆桌</v>
          </cell>
          <cell r="G413" t="str">
            <v>含化妆镜、灯光及桌子，租赁价，3天为1展期</v>
          </cell>
          <cell r="H413" t="str">
            <v>个/展期</v>
          </cell>
          <cell r="I413">
            <v>300</v>
          </cell>
          <cell r="J413">
            <v>240</v>
          </cell>
          <cell r="K413">
            <v>200</v>
          </cell>
          <cell r="L413">
            <v>200</v>
          </cell>
        </row>
        <row r="414">
          <cell r="A414" t="str">
            <v>25A#415</v>
          </cell>
          <cell r="B414" t="str">
            <v>框架内</v>
          </cell>
          <cell r="C414" t="str">
            <v>搭建制作</v>
          </cell>
          <cell r="D414" t="str">
            <v>家具及电器</v>
          </cell>
          <cell r="E414" t="str">
            <v>桌椅</v>
          </cell>
          <cell r="F414" t="str">
            <v>折叠椅</v>
          </cell>
          <cell r="G414" t="str">
            <v>租赁价，3天为1展期</v>
          </cell>
          <cell r="H414" t="str">
            <v>个/展期</v>
          </cell>
          <cell r="I414">
            <v>100</v>
          </cell>
          <cell r="J414">
            <v>40</v>
          </cell>
          <cell r="K414">
            <v>10</v>
          </cell>
          <cell r="L414">
            <v>10</v>
          </cell>
        </row>
        <row r="415">
          <cell r="A415" t="str">
            <v>25A#416</v>
          </cell>
          <cell r="B415" t="str">
            <v>框架内</v>
          </cell>
          <cell r="C415" t="str">
            <v>搭建制作</v>
          </cell>
          <cell r="D415" t="str">
            <v>家具及电器</v>
          </cell>
          <cell r="E415" t="str">
            <v>桌椅</v>
          </cell>
          <cell r="F415" t="str">
            <v>办公椅</v>
          </cell>
          <cell r="G415" t="str">
            <v>租赁价，3天为1展期</v>
          </cell>
          <cell r="H415" t="str">
            <v>个/展期</v>
          </cell>
          <cell r="I415">
            <v>150</v>
          </cell>
          <cell r="J415">
            <v>130</v>
          </cell>
          <cell r="K415">
            <v>27</v>
          </cell>
          <cell r="L415">
            <v>27</v>
          </cell>
        </row>
        <row r="416">
          <cell r="A416" t="str">
            <v>25A#417</v>
          </cell>
          <cell r="B416" t="str">
            <v>框架内</v>
          </cell>
          <cell r="C416" t="str">
            <v>搭建制作</v>
          </cell>
          <cell r="D416" t="str">
            <v>家具及电器</v>
          </cell>
          <cell r="E416" t="str">
            <v>桌椅</v>
          </cell>
          <cell r="F416" t="str">
            <v>宴会椅</v>
          </cell>
          <cell r="G416" t="str">
            <v>租赁价，3天为1展期</v>
          </cell>
          <cell r="H416" t="str">
            <v>个/展期</v>
          </cell>
          <cell r="I416">
            <v>70</v>
          </cell>
          <cell r="J416">
            <v>25</v>
          </cell>
          <cell r="K416">
            <v>15</v>
          </cell>
          <cell r="L416">
            <v>15</v>
          </cell>
        </row>
        <row r="417">
          <cell r="A417" t="str">
            <v>25A#418</v>
          </cell>
          <cell r="B417" t="str">
            <v>框架内</v>
          </cell>
          <cell r="C417" t="str">
            <v>搭建制作</v>
          </cell>
          <cell r="D417" t="str">
            <v>家具及电器</v>
          </cell>
          <cell r="E417" t="str">
            <v>桌椅</v>
          </cell>
          <cell r="F417" t="str">
            <v>单人面包凳</v>
          </cell>
          <cell r="G417" t="str">
            <v>租赁价，3天为1展期</v>
          </cell>
          <cell r="H417" t="str">
            <v>个/展期</v>
          </cell>
          <cell r="I417">
            <v>120</v>
          </cell>
          <cell r="J417">
            <v>60</v>
          </cell>
          <cell r="K417">
            <v>36</v>
          </cell>
          <cell r="L417">
            <v>36</v>
          </cell>
        </row>
        <row r="418">
          <cell r="A418" t="str">
            <v>25A#419</v>
          </cell>
          <cell r="B418" t="str">
            <v>框架内</v>
          </cell>
          <cell r="C418" t="str">
            <v>搭建制作</v>
          </cell>
          <cell r="D418" t="str">
            <v>家具及电器</v>
          </cell>
          <cell r="E418" t="str">
            <v>桌椅</v>
          </cell>
          <cell r="F418" t="str">
            <v>三人面包凳</v>
          </cell>
          <cell r="G418" t="str">
            <v>租赁价，3天为1展期</v>
          </cell>
          <cell r="H418" t="str">
            <v>个/展期</v>
          </cell>
          <cell r="I418">
            <v>230</v>
          </cell>
          <cell r="J418">
            <v>230</v>
          </cell>
          <cell r="K418">
            <v>92</v>
          </cell>
          <cell r="L418">
            <v>92</v>
          </cell>
        </row>
        <row r="419">
          <cell r="A419" t="str">
            <v>25A#420</v>
          </cell>
          <cell r="B419" t="str">
            <v>框架内</v>
          </cell>
          <cell r="C419" t="str">
            <v>搭建制作</v>
          </cell>
          <cell r="D419" t="str">
            <v>家具及电器</v>
          </cell>
          <cell r="E419" t="str">
            <v>桌椅</v>
          </cell>
          <cell r="F419" t="str">
            <v>单人沙发</v>
          </cell>
          <cell r="G419" t="str">
            <v>布艺/皮质简易沙发，租赁价，3天为1展期</v>
          </cell>
          <cell r="H419" t="str">
            <v>个/展期</v>
          </cell>
          <cell r="I419">
            <v>320</v>
          </cell>
          <cell r="J419">
            <v>220</v>
          </cell>
          <cell r="K419">
            <v>147</v>
          </cell>
          <cell r="L419">
            <v>147</v>
          </cell>
        </row>
        <row r="420">
          <cell r="A420" t="str">
            <v>25A#421</v>
          </cell>
          <cell r="B420" t="str">
            <v>框架内</v>
          </cell>
          <cell r="C420" t="str">
            <v>搭建制作</v>
          </cell>
          <cell r="D420" t="str">
            <v>家具及电器</v>
          </cell>
          <cell r="E420" t="str">
            <v>桌椅</v>
          </cell>
          <cell r="F420" t="str">
            <v>双人沙发</v>
          </cell>
          <cell r="G420" t="str">
            <v>布艺/皮质简易沙发，租赁价，3天为1展期</v>
          </cell>
          <cell r="H420" t="str">
            <v>个/展期</v>
          </cell>
          <cell r="I420">
            <v>470</v>
          </cell>
          <cell r="J420">
            <v>470</v>
          </cell>
          <cell r="K420">
            <v>213</v>
          </cell>
          <cell r="L420">
            <v>213</v>
          </cell>
        </row>
        <row r="421">
          <cell r="A421" t="str">
            <v>25A#422</v>
          </cell>
          <cell r="B421" t="str">
            <v>框架内</v>
          </cell>
          <cell r="C421" t="str">
            <v>搭建制作</v>
          </cell>
          <cell r="D421" t="str">
            <v>家具及电器</v>
          </cell>
          <cell r="E421" t="str">
            <v>桌椅</v>
          </cell>
          <cell r="F421" t="str">
            <v>懒人沙发</v>
          </cell>
          <cell r="G421" t="str">
            <v>租赁价，3天为1展期</v>
          </cell>
          <cell r="H421" t="str">
            <v>个/展期</v>
          </cell>
          <cell r="I421">
            <v>240</v>
          </cell>
          <cell r="J421">
            <v>240</v>
          </cell>
          <cell r="K421">
            <v>125</v>
          </cell>
          <cell r="L421">
            <v>125</v>
          </cell>
        </row>
        <row r="422">
          <cell r="A422" t="str">
            <v>25A#423</v>
          </cell>
          <cell r="B422" t="str">
            <v>框架内</v>
          </cell>
          <cell r="C422" t="str">
            <v>搭建制作</v>
          </cell>
          <cell r="D422" t="str">
            <v>家具及电器</v>
          </cell>
          <cell r="E422" t="str">
            <v>桌椅</v>
          </cell>
          <cell r="F422" t="str">
            <v>中南海沙发</v>
          </cell>
          <cell r="G422" t="str">
            <v>租赁价，3天为1展期</v>
          </cell>
          <cell r="H422" t="str">
            <v>个/展期</v>
          </cell>
          <cell r="I422">
            <v>360</v>
          </cell>
          <cell r="J422">
            <v>360</v>
          </cell>
          <cell r="K422">
            <v>220</v>
          </cell>
          <cell r="L422">
            <v>220</v>
          </cell>
        </row>
        <row r="423">
          <cell r="A423" t="str">
            <v>25A#424</v>
          </cell>
          <cell r="B423" t="str">
            <v>框架内</v>
          </cell>
          <cell r="C423" t="str">
            <v>搭建制作</v>
          </cell>
          <cell r="D423" t="str">
            <v>家具及电器</v>
          </cell>
          <cell r="E423" t="str">
            <v>桌椅</v>
          </cell>
          <cell r="F423" t="str">
            <v>简易茶几</v>
          </cell>
          <cell r="G423" t="str">
            <v>租赁价，3天为1展期</v>
          </cell>
          <cell r="H423" t="str">
            <v>个/展期</v>
          </cell>
          <cell r="I423">
            <v>50</v>
          </cell>
          <cell r="J423">
            <v>50</v>
          </cell>
          <cell r="K423">
            <v>35</v>
          </cell>
          <cell r="L423">
            <v>35</v>
          </cell>
        </row>
        <row r="424">
          <cell r="A424" t="str">
            <v>25A#425</v>
          </cell>
          <cell r="B424" t="str">
            <v>框架内</v>
          </cell>
          <cell r="C424" t="str">
            <v>搭建制作</v>
          </cell>
          <cell r="D424" t="str">
            <v>家具及电器</v>
          </cell>
          <cell r="E424" t="str">
            <v>桌椅</v>
          </cell>
          <cell r="F424" t="str">
            <v>双人茶几</v>
          </cell>
          <cell r="G424" t="str">
            <v>租赁价，3天为1展期</v>
          </cell>
          <cell r="H424" t="str">
            <v>个/展期</v>
          </cell>
          <cell r="I424">
            <v>100</v>
          </cell>
          <cell r="J424">
            <v>100</v>
          </cell>
          <cell r="K424">
            <v>65</v>
          </cell>
          <cell r="L424">
            <v>65</v>
          </cell>
        </row>
        <row r="425">
          <cell r="A425" t="str">
            <v>25A#426</v>
          </cell>
          <cell r="B425" t="str">
            <v>框架内</v>
          </cell>
          <cell r="C425" t="str">
            <v>搭建制作</v>
          </cell>
          <cell r="D425" t="str">
            <v>家具及电器</v>
          </cell>
          <cell r="E425" t="str">
            <v>桌椅</v>
          </cell>
          <cell r="F425" t="str">
            <v>洽谈桌椅</v>
          </cell>
          <cell r="G425" t="str">
            <v>一桌四椅，租赁价，3天为1展期</v>
          </cell>
          <cell r="H425" t="str">
            <v>套/展期</v>
          </cell>
          <cell r="I425">
            <v>280</v>
          </cell>
          <cell r="J425">
            <v>275</v>
          </cell>
          <cell r="K425">
            <v>127</v>
          </cell>
          <cell r="L425">
            <v>127</v>
          </cell>
        </row>
        <row r="426">
          <cell r="A426" t="str">
            <v>25A#427</v>
          </cell>
          <cell r="B426" t="str">
            <v>框架内</v>
          </cell>
          <cell r="C426" t="str">
            <v>搭建制作</v>
          </cell>
          <cell r="D426" t="str">
            <v>家具及电器</v>
          </cell>
          <cell r="E426" t="str">
            <v>桌椅</v>
          </cell>
          <cell r="F426" t="str">
            <v>露营桌</v>
          </cell>
          <cell r="G426" t="str">
            <v>租赁价，3天为1展期</v>
          </cell>
          <cell r="H426" t="str">
            <v>个/展期</v>
          </cell>
          <cell r="I426">
            <v>200</v>
          </cell>
          <cell r="J426">
            <v>150</v>
          </cell>
          <cell r="K426">
            <v>77</v>
          </cell>
          <cell r="L426">
            <v>77</v>
          </cell>
        </row>
        <row r="427">
          <cell r="A427" t="str">
            <v>25A#428</v>
          </cell>
          <cell r="B427" t="str">
            <v>框架内</v>
          </cell>
          <cell r="C427" t="str">
            <v>搭建制作</v>
          </cell>
          <cell r="D427" t="str">
            <v>家具及电器</v>
          </cell>
          <cell r="E427" t="str">
            <v>桌椅</v>
          </cell>
          <cell r="F427" t="str">
            <v>露营椅子</v>
          </cell>
          <cell r="G427" t="str">
            <v>租赁价，3天为1展期</v>
          </cell>
          <cell r="H427" t="str">
            <v>个/展期</v>
          </cell>
          <cell r="I427">
            <v>80</v>
          </cell>
          <cell r="J427">
            <v>60</v>
          </cell>
          <cell r="K427">
            <v>20</v>
          </cell>
          <cell r="L427">
            <v>20</v>
          </cell>
        </row>
        <row r="428">
          <cell r="A428" t="str">
            <v>25A#429</v>
          </cell>
          <cell r="B428" t="str">
            <v>框架内</v>
          </cell>
          <cell r="C428" t="str">
            <v>搭建制作</v>
          </cell>
          <cell r="D428" t="str">
            <v>家具及电器</v>
          </cell>
          <cell r="E428" t="str">
            <v>绿植</v>
          </cell>
          <cell r="F428" t="str">
            <v>演讲台花</v>
          </cell>
          <cell r="G428" t="str">
            <v>鲜花，长度500mm内</v>
          </cell>
          <cell r="H428" t="str">
            <v>个</v>
          </cell>
          <cell r="I428">
            <v>420</v>
          </cell>
          <cell r="J428">
            <v>420</v>
          </cell>
          <cell r="K428">
            <v>269</v>
          </cell>
          <cell r="L428">
            <v>269</v>
          </cell>
        </row>
        <row r="429">
          <cell r="A429" t="str">
            <v>25A#430</v>
          </cell>
          <cell r="B429" t="str">
            <v>框架内</v>
          </cell>
          <cell r="C429" t="str">
            <v>搭建制作</v>
          </cell>
          <cell r="D429" t="str">
            <v>家具及电器</v>
          </cell>
          <cell r="E429" t="str">
            <v>绿植</v>
          </cell>
          <cell r="F429" t="str">
            <v>摆台桌花</v>
          </cell>
          <cell r="G429" t="str">
            <v>鲜花，长度150mm内</v>
          </cell>
          <cell r="H429" t="str">
            <v>个</v>
          </cell>
          <cell r="I429">
            <v>360</v>
          </cell>
          <cell r="J429">
            <v>320</v>
          </cell>
          <cell r="K429">
            <v>115</v>
          </cell>
          <cell r="L429">
            <v>115</v>
          </cell>
        </row>
        <row r="430">
          <cell r="A430" t="str">
            <v>25A#431</v>
          </cell>
          <cell r="B430" t="str">
            <v>框架内</v>
          </cell>
          <cell r="C430" t="str">
            <v>搭建制作</v>
          </cell>
          <cell r="D430" t="str">
            <v>家具及电器</v>
          </cell>
          <cell r="E430" t="str">
            <v>绿植</v>
          </cell>
          <cell r="F430" t="str">
            <v>仿真绿植-置景级别</v>
          </cell>
          <cell r="G430" t="str">
            <v>混搭植物</v>
          </cell>
          <cell r="H430" t="str">
            <v>平米</v>
          </cell>
          <cell r="I430">
            <v>500</v>
          </cell>
          <cell r="J430">
            <v>420</v>
          </cell>
          <cell r="K430">
            <v>275</v>
          </cell>
          <cell r="L430">
            <v>275</v>
          </cell>
        </row>
        <row r="431">
          <cell r="A431" t="str">
            <v>25A#432</v>
          </cell>
          <cell r="B431" t="str">
            <v>框架内</v>
          </cell>
          <cell r="C431" t="str">
            <v>搭建制作</v>
          </cell>
          <cell r="D431" t="str">
            <v>家具及电器</v>
          </cell>
          <cell r="E431" t="str">
            <v>绿植</v>
          </cell>
          <cell r="F431" t="str">
            <v>小型绿植（真）-小型景观绿植</v>
          </cell>
          <cell r="G431" t="str">
            <v>高度300mm内（含），租赁价，3天为1展期</v>
          </cell>
          <cell r="H431" t="str">
            <v>个/展期</v>
          </cell>
          <cell r="I431">
            <v>50</v>
          </cell>
          <cell r="J431">
            <v>35</v>
          </cell>
          <cell r="K431">
            <v>21</v>
          </cell>
          <cell r="L431">
            <v>21</v>
          </cell>
        </row>
        <row r="432">
          <cell r="A432" t="str">
            <v>25A#433</v>
          </cell>
          <cell r="B432" t="str">
            <v>框架内</v>
          </cell>
          <cell r="C432" t="str">
            <v>搭建制作</v>
          </cell>
          <cell r="D432" t="str">
            <v>家具及电器</v>
          </cell>
          <cell r="E432" t="str">
            <v>绿植</v>
          </cell>
          <cell r="F432" t="str">
            <v>小型绿植（真）-中型景观绿植</v>
          </cell>
          <cell r="G432" t="str">
            <v>高度30mm-1000mm内（含），租赁价，3天为1展期</v>
          </cell>
          <cell r="H432" t="str">
            <v>个/展期</v>
          </cell>
          <cell r="I432">
            <v>100</v>
          </cell>
          <cell r="J432">
            <v>85</v>
          </cell>
          <cell r="K432">
            <v>55</v>
          </cell>
          <cell r="L432">
            <v>55</v>
          </cell>
        </row>
        <row r="433">
          <cell r="A433" t="str">
            <v>25A#434</v>
          </cell>
          <cell r="B433" t="str">
            <v>框架内</v>
          </cell>
          <cell r="C433" t="str">
            <v>搭建制作</v>
          </cell>
          <cell r="D433" t="str">
            <v>家具及电器</v>
          </cell>
          <cell r="E433" t="str">
            <v>绿植</v>
          </cell>
          <cell r="F433" t="str">
            <v>大型绿植（真）-大型景观绿植</v>
          </cell>
          <cell r="G433" t="str">
            <v>高度1000mm以上，租赁价，3天为1展期</v>
          </cell>
          <cell r="H433" t="str">
            <v>个/展期</v>
          </cell>
          <cell r="I433">
            <v>300</v>
          </cell>
          <cell r="J433">
            <v>220</v>
          </cell>
          <cell r="K433">
            <v>93</v>
          </cell>
          <cell r="L433">
            <v>93</v>
          </cell>
        </row>
        <row r="434">
          <cell r="A434" t="str">
            <v>25A#435</v>
          </cell>
          <cell r="B434" t="str">
            <v>框架内</v>
          </cell>
          <cell r="C434" t="str">
            <v>搭建制作</v>
          </cell>
          <cell r="D434" t="str">
            <v>家具及电器</v>
          </cell>
          <cell r="E434" t="str">
            <v>隔离物</v>
          </cell>
          <cell r="F434" t="str">
            <v>一米栏</v>
          </cell>
          <cell r="G434" t="str">
            <v>租赁价，3天为1展期</v>
          </cell>
          <cell r="H434" t="str">
            <v>个/展期</v>
          </cell>
          <cell r="I434">
            <v>31</v>
          </cell>
          <cell r="J434">
            <v>31</v>
          </cell>
          <cell r="K434">
            <v>25</v>
          </cell>
          <cell r="L434">
            <v>25</v>
          </cell>
        </row>
        <row r="435">
          <cell r="A435" t="str">
            <v>25A#436</v>
          </cell>
          <cell r="B435" t="str">
            <v>框架内</v>
          </cell>
          <cell r="C435" t="str">
            <v>搭建制作</v>
          </cell>
          <cell r="D435" t="str">
            <v>家具及电器</v>
          </cell>
          <cell r="E435" t="str">
            <v>隔离物</v>
          </cell>
          <cell r="F435" t="str">
            <v>铁质护栏</v>
          </cell>
          <cell r="G435" t="str">
            <v>1.5米宽幅内，租赁价，3天为1展期</v>
          </cell>
          <cell r="H435" t="str">
            <v>个/展期</v>
          </cell>
          <cell r="I435">
            <v>50</v>
          </cell>
          <cell r="J435">
            <v>50</v>
          </cell>
          <cell r="K435">
            <v>37</v>
          </cell>
          <cell r="L435">
            <v>37</v>
          </cell>
        </row>
        <row r="436">
          <cell r="A436" t="str">
            <v>25A#437</v>
          </cell>
          <cell r="B436" t="str">
            <v>框架内</v>
          </cell>
          <cell r="C436" t="str">
            <v>搭建制作</v>
          </cell>
          <cell r="D436" t="str">
            <v>家具及电器</v>
          </cell>
          <cell r="E436" t="str">
            <v>隔离物</v>
          </cell>
          <cell r="F436" t="str">
            <v>铁质护栏加重型</v>
          </cell>
          <cell r="G436" t="str">
            <v>40斤一片，2米宽度，租赁价，3天为1展期</v>
          </cell>
          <cell r="H436" t="str">
            <v>个/展期</v>
          </cell>
          <cell r="I436">
            <v>80</v>
          </cell>
          <cell r="J436">
            <v>80</v>
          </cell>
          <cell r="K436">
            <v>57</v>
          </cell>
          <cell r="L436">
            <v>57</v>
          </cell>
        </row>
        <row r="437">
          <cell r="A437" t="str">
            <v>25A#438</v>
          </cell>
          <cell r="B437" t="str">
            <v>框架内</v>
          </cell>
          <cell r="C437" t="str">
            <v>搭建制作</v>
          </cell>
          <cell r="D437" t="str">
            <v>家具及电器</v>
          </cell>
          <cell r="E437" t="str">
            <v>隔离物</v>
          </cell>
          <cell r="F437" t="str">
            <v>防爆铁马</v>
          </cell>
          <cell r="G437" t="str">
            <v>租赁价，3天为1展期</v>
          </cell>
          <cell r="H437" t="str">
            <v>个/展期</v>
          </cell>
          <cell r="I437">
            <v>100</v>
          </cell>
          <cell r="J437">
            <v>100</v>
          </cell>
          <cell r="K437" t="str">
            <v>OK</v>
          </cell>
          <cell r="L437">
            <v>100</v>
          </cell>
        </row>
        <row r="438">
          <cell r="A438" t="str">
            <v>25A#439</v>
          </cell>
          <cell r="B438" t="str">
            <v>框架内</v>
          </cell>
          <cell r="C438" t="str">
            <v>搭建制作</v>
          </cell>
          <cell r="D438" t="str">
            <v>家具及电器</v>
          </cell>
          <cell r="E438" t="str">
            <v>柱头牌</v>
          </cell>
          <cell r="F438" t="str">
            <v>A3柱头牌</v>
          </cell>
          <cell r="G438" t="str">
            <v>含画面，租赁价，3天为1展期</v>
          </cell>
          <cell r="H438" t="str">
            <v>个/展期</v>
          </cell>
          <cell r="I438">
            <v>65</v>
          </cell>
          <cell r="J438">
            <v>65</v>
          </cell>
          <cell r="K438">
            <v>42</v>
          </cell>
          <cell r="L438">
            <v>42</v>
          </cell>
        </row>
        <row r="439">
          <cell r="A439" t="str">
            <v>25A#440</v>
          </cell>
          <cell r="B439" t="str">
            <v>框架内</v>
          </cell>
          <cell r="C439" t="str">
            <v>搭建制作</v>
          </cell>
          <cell r="D439" t="str">
            <v>家具及电器</v>
          </cell>
          <cell r="E439" t="str">
            <v>柱头牌</v>
          </cell>
          <cell r="F439" t="str">
            <v>A4柱头牌</v>
          </cell>
          <cell r="G439" t="str">
            <v>含画面，租赁价，3天为1展期</v>
          </cell>
          <cell r="H439" t="str">
            <v>个/展期</v>
          </cell>
          <cell r="I439">
            <v>52</v>
          </cell>
          <cell r="J439">
            <v>52</v>
          </cell>
          <cell r="K439">
            <v>36</v>
          </cell>
          <cell r="L439">
            <v>36</v>
          </cell>
        </row>
        <row r="440">
          <cell r="A440" t="str">
            <v>25A#441</v>
          </cell>
          <cell r="B440" t="str">
            <v>框架内</v>
          </cell>
          <cell r="C440" t="str">
            <v>搭建制作</v>
          </cell>
          <cell r="D440" t="str">
            <v>家具及电器</v>
          </cell>
          <cell r="E440" t="str">
            <v>其他</v>
          </cell>
          <cell r="F440" t="str">
            <v>天幕单峰</v>
          </cell>
          <cell r="G440" t="str">
            <v>租赁价，3天为1展期</v>
          </cell>
          <cell r="H440" t="str">
            <v>个/展期</v>
          </cell>
          <cell r="I440">
            <v>260</v>
          </cell>
          <cell r="J440">
            <v>220</v>
          </cell>
          <cell r="K440">
            <v>110</v>
          </cell>
          <cell r="L440">
            <v>110</v>
          </cell>
        </row>
        <row r="441">
          <cell r="A441" t="str">
            <v>25A#442</v>
          </cell>
          <cell r="B441" t="str">
            <v>框架内</v>
          </cell>
          <cell r="C441" t="str">
            <v>搭建制作</v>
          </cell>
          <cell r="D441" t="str">
            <v>家具及电器</v>
          </cell>
          <cell r="E441" t="str">
            <v>其他</v>
          </cell>
          <cell r="F441" t="str">
            <v>天幕双峰</v>
          </cell>
          <cell r="G441" t="str">
            <v>租赁价，3天为1展期</v>
          </cell>
          <cell r="H441" t="str">
            <v>个/展期</v>
          </cell>
          <cell r="I441">
            <v>450</v>
          </cell>
          <cell r="J441">
            <v>420</v>
          </cell>
          <cell r="K441">
            <v>190</v>
          </cell>
          <cell r="L441">
            <v>190</v>
          </cell>
        </row>
        <row r="442">
          <cell r="A442" t="str">
            <v>25A#443</v>
          </cell>
          <cell r="B442" t="str">
            <v>框架内</v>
          </cell>
          <cell r="C442" t="str">
            <v>搭建制作</v>
          </cell>
          <cell r="D442" t="str">
            <v>家具及电器</v>
          </cell>
          <cell r="E442" t="str">
            <v>其他</v>
          </cell>
          <cell r="F442" t="str">
            <v>户外阳伞</v>
          </cell>
          <cell r="G442" t="str">
            <v>租赁价，3天为1展期</v>
          </cell>
          <cell r="H442" t="str">
            <v>个/展期</v>
          </cell>
          <cell r="I442">
            <v>550</v>
          </cell>
          <cell r="J442">
            <v>420</v>
          </cell>
          <cell r="K442">
            <v>100</v>
          </cell>
          <cell r="L442">
            <v>100</v>
          </cell>
        </row>
        <row r="443">
          <cell r="A443" t="str">
            <v>25A#444</v>
          </cell>
          <cell r="B443" t="str">
            <v>框架内</v>
          </cell>
          <cell r="C443" t="str">
            <v>搭建制作</v>
          </cell>
          <cell r="D443" t="str">
            <v>家具及电器</v>
          </cell>
          <cell r="E443" t="str">
            <v>其他</v>
          </cell>
          <cell r="F443" t="str">
            <v>简易换衣间</v>
          </cell>
          <cell r="G443" t="str">
            <v>租赁价，3天为1展期</v>
          </cell>
          <cell r="H443" t="str">
            <v>个/展期</v>
          </cell>
          <cell r="I443">
            <v>650</v>
          </cell>
          <cell r="J443">
            <v>550</v>
          </cell>
          <cell r="K443">
            <v>150</v>
          </cell>
          <cell r="L443">
            <v>150</v>
          </cell>
        </row>
        <row r="444">
          <cell r="A444" t="str">
            <v>25A#445</v>
          </cell>
          <cell r="B444" t="str">
            <v>框架内</v>
          </cell>
          <cell r="C444" t="str">
            <v>搭建制作</v>
          </cell>
          <cell r="D444" t="str">
            <v>家具及电器</v>
          </cell>
          <cell r="E444" t="str">
            <v>其他</v>
          </cell>
          <cell r="F444" t="str">
            <v>储物柜</v>
          </cell>
          <cell r="G444" t="str">
            <v>租赁价，3天为1展期</v>
          </cell>
          <cell r="H444" t="str">
            <v>组/展期</v>
          </cell>
          <cell r="I444">
            <v>400</v>
          </cell>
          <cell r="J444">
            <v>380</v>
          </cell>
          <cell r="K444">
            <v>160</v>
          </cell>
          <cell r="L444">
            <v>160</v>
          </cell>
        </row>
        <row r="445">
          <cell r="A445" t="str">
            <v>25A#446</v>
          </cell>
          <cell r="B445" t="str">
            <v>框架内</v>
          </cell>
          <cell r="C445" t="str">
            <v>搭建制作</v>
          </cell>
          <cell r="D445" t="str">
            <v>家具及电器</v>
          </cell>
          <cell r="E445" t="str">
            <v>其他</v>
          </cell>
          <cell r="F445" t="str">
            <v>挂烫机</v>
          </cell>
          <cell r="G445" t="str">
            <v>租赁价，3天为1展期</v>
          </cell>
          <cell r="H445" t="str">
            <v>个/展期</v>
          </cell>
          <cell r="I445">
            <v>250</v>
          </cell>
          <cell r="J445">
            <v>150</v>
          </cell>
          <cell r="K445">
            <v>90</v>
          </cell>
          <cell r="L445">
            <v>90</v>
          </cell>
        </row>
        <row r="446">
          <cell r="A446" t="str">
            <v>25A#447</v>
          </cell>
          <cell r="B446" t="str">
            <v>框架内</v>
          </cell>
          <cell r="C446" t="str">
            <v>搭建制作</v>
          </cell>
          <cell r="D446" t="str">
            <v>家具及电器</v>
          </cell>
          <cell r="E446" t="str">
            <v>其他</v>
          </cell>
          <cell r="F446" t="str">
            <v>屏风</v>
          </cell>
          <cell r="G446" t="str">
            <v>租赁价，3天为1展期</v>
          </cell>
          <cell r="H446" t="str">
            <v>组/展期</v>
          </cell>
          <cell r="I446">
            <v>500</v>
          </cell>
          <cell r="J446">
            <v>450</v>
          </cell>
          <cell r="K446">
            <v>150</v>
          </cell>
          <cell r="L446">
            <v>150</v>
          </cell>
        </row>
        <row r="447">
          <cell r="A447" t="str">
            <v>25A#448</v>
          </cell>
          <cell r="B447" t="str">
            <v>框架内</v>
          </cell>
          <cell r="C447" t="str">
            <v>搭建制作</v>
          </cell>
          <cell r="D447" t="str">
            <v>家具及电器</v>
          </cell>
          <cell r="E447" t="str">
            <v>其他</v>
          </cell>
          <cell r="F447" t="str">
            <v>锥桶路障</v>
          </cell>
          <cell r="G447" t="str">
            <v>租赁价，3天为1展期</v>
          </cell>
          <cell r="H447" t="str">
            <v>个/展期</v>
          </cell>
          <cell r="I447">
            <v>10</v>
          </cell>
          <cell r="J447">
            <v>10</v>
          </cell>
          <cell r="K447" t="str">
            <v>OK</v>
          </cell>
          <cell r="L447">
            <v>10</v>
          </cell>
        </row>
        <row r="448">
          <cell r="A448" t="str">
            <v>25A#449</v>
          </cell>
          <cell r="B448" t="str">
            <v>框架内</v>
          </cell>
          <cell r="C448" t="str">
            <v>搭建制作</v>
          </cell>
          <cell r="D448" t="str">
            <v>家具及电器</v>
          </cell>
          <cell r="E448" t="str">
            <v>其他</v>
          </cell>
          <cell r="F448" t="str">
            <v>货架租赁</v>
          </cell>
          <cell r="G448" t="str">
            <v>租赁价，3天为1展期</v>
          </cell>
          <cell r="H448" t="str">
            <v>个/展期</v>
          </cell>
          <cell r="I448">
            <v>200</v>
          </cell>
          <cell r="J448">
            <v>150</v>
          </cell>
          <cell r="K448">
            <v>100</v>
          </cell>
          <cell r="L448">
            <v>100</v>
          </cell>
        </row>
        <row r="449">
          <cell r="A449" t="str">
            <v>25A#450</v>
          </cell>
          <cell r="B449" t="str">
            <v>框架内</v>
          </cell>
          <cell r="C449" t="str">
            <v>搭建制作</v>
          </cell>
          <cell r="D449" t="str">
            <v>家具及电器</v>
          </cell>
          <cell r="E449" t="str">
            <v>其他</v>
          </cell>
          <cell r="F449" t="str">
            <v>挂衣龙门架</v>
          </cell>
          <cell r="G449" t="str">
            <v>含折旧维护费，租赁价，3天为1展期</v>
          </cell>
          <cell r="H449" t="str">
            <v>个/展期</v>
          </cell>
          <cell r="I449">
            <v>130</v>
          </cell>
          <cell r="J449">
            <v>120</v>
          </cell>
          <cell r="K449">
            <v>40</v>
          </cell>
          <cell r="L449">
            <v>40</v>
          </cell>
        </row>
        <row r="450">
          <cell r="A450" t="str">
            <v>25A#451</v>
          </cell>
          <cell r="B450" t="str">
            <v>框架内</v>
          </cell>
          <cell r="C450" t="str">
            <v>搭建制作</v>
          </cell>
          <cell r="D450" t="str">
            <v>家具及电器</v>
          </cell>
          <cell r="E450" t="str">
            <v>其他</v>
          </cell>
          <cell r="F450" t="str">
            <v>衣架</v>
          </cell>
          <cell r="G450" t="str">
            <v>含折旧维护费，租赁价，3天为1展期</v>
          </cell>
          <cell r="H450" t="str">
            <v>个/展期</v>
          </cell>
          <cell r="I450">
            <v>3</v>
          </cell>
          <cell r="J450">
            <v>2</v>
          </cell>
          <cell r="K450" t="str">
            <v>OK</v>
          </cell>
          <cell r="L450">
            <v>2</v>
          </cell>
        </row>
        <row r="451">
          <cell r="A451" t="str">
            <v>25A#452</v>
          </cell>
          <cell r="B451" t="str">
            <v>框架内</v>
          </cell>
          <cell r="C451" t="str">
            <v>搭建制作</v>
          </cell>
          <cell r="D451" t="str">
            <v>家具及电器</v>
          </cell>
          <cell r="E451" t="str">
            <v>其他</v>
          </cell>
          <cell r="F451" t="str">
            <v>穿衣镜</v>
          </cell>
          <cell r="G451" t="str">
            <v>含折旧维护费，租赁价，3天为1展期</v>
          </cell>
          <cell r="H451" t="str">
            <v>个/展期</v>
          </cell>
          <cell r="I451">
            <v>130</v>
          </cell>
          <cell r="J451">
            <v>130</v>
          </cell>
          <cell r="K451">
            <v>74</v>
          </cell>
          <cell r="L451">
            <v>74</v>
          </cell>
        </row>
        <row r="452">
          <cell r="A452" t="str">
            <v>25A#453</v>
          </cell>
          <cell r="B452" t="str">
            <v>框架内</v>
          </cell>
          <cell r="C452" t="str">
            <v>搭建制作</v>
          </cell>
          <cell r="D452" t="str">
            <v>家具及电器</v>
          </cell>
          <cell r="E452" t="str">
            <v>其他</v>
          </cell>
          <cell r="F452" t="str">
            <v>冷热饮水机</v>
          </cell>
          <cell r="G452" t="str">
            <v>不含桶水，租赁价，3天为1展期</v>
          </cell>
          <cell r="H452" t="str">
            <v>个/展期</v>
          </cell>
          <cell r="I452">
            <v>150</v>
          </cell>
          <cell r="J452">
            <v>120</v>
          </cell>
          <cell r="K452">
            <v>60</v>
          </cell>
          <cell r="L452">
            <v>60</v>
          </cell>
        </row>
        <row r="453">
          <cell r="A453" t="str">
            <v>25A#454</v>
          </cell>
          <cell r="B453" t="str">
            <v>框架内</v>
          </cell>
          <cell r="C453" t="str">
            <v>搭建制作</v>
          </cell>
          <cell r="D453" t="str">
            <v>家具及电器</v>
          </cell>
          <cell r="E453" t="str">
            <v>其他</v>
          </cell>
          <cell r="F453" t="str">
            <v>A4彩色喷墨一体机</v>
          </cell>
          <cell r="G453" t="str">
            <v>理光、佳能等同等级品牌，租赁价，3天为1展期</v>
          </cell>
          <cell r="H453" t="str">
            <v>个/展期</v>
          </cell>
          <cell r="I453">
            <v>400</v>
          </cell>
          <cell r="J453">
            <v>350</v>
          </cell>
          <cell r="K453">
            <v>200</v>
          </cell>
          <cell r="L453">
            <v>200</v>
          </cell>
        </row>
        <row r="454">
          <cell r="A454" t="str">
            <v>25A#455</v>
          </cell>
          <cell r="B454" t="str">
            <v>框架内</v>
          </cell>
          <cell r="C454" t="str">
            <v>搭建制作</v>
          </cell>
          <cell r="D454" t="str">
            <v>家具及电器</v>
          </cell>
          <cell r="E454" t="str">
            <v>其他</v>
          </cell>
          <cell r="F454" t="str">
            <v>A4彩色激光打印机</v>
          </cell>
          <cell r="G454" t="str">
            <v>理光、佳能等同等级品牌，租赁价，3天为1展期</v>
          </cell>
          <cell r="H454" t="str">
            <v>个/展期</v>
          </cell>
          <cell r="I454">
            <v>400</v>
          </cell>
          <cell r="J454">
            <v>400</v>
          </cell>
          <cell r="K454">
            <v>198</v>
          </cell>
          <cell r="L454">
            <v>198</v>
          </cell>
        </row>
        <row r="455">
          <cell r="A455" t="str">
            <v>25A#456</v>
          </cell>
          <cell r="B455" t="str">
            <v>框架内</v>
          </cell>
          <cell r="C455" t="str">
            <v>搭建制作</v>
          </cell>
          <cell r="D455" t="str">
            <v>家具及电器</v>
          </cell>
          <cell r="E455" t="str">
            <v>其他</v>
          </cell>
          <cell r="F455" t="str">
            <v>A3彩色激光一体机</v>
          </cell>
          <cell r="G455" t="str">
            <v>理光、佳能等同等级品牌，租赁价，3天为1展期</v>
          </cell>
          <cell r="H455" t="str">
            <v>个/展期</v>
          </cell>
          <cell r="I455">
            <v>1500</v>
          </cell>
          <cell r="J455">
            <v>1200</v>
          </cell>
          <cell r="K455">
            <v>394</v>
          </cell>
          <cell r="L455">
            <v>394</v>
          </cell>
        </row>
        <row r="456">
          <cell r="A456" t="str">
            <v>25A#457</v>
          </cell>
          <cell r="B456" t="str">
            <v>框架内</v>
          </cell>
          <cell r="C456" t="str">
            <v>搭建制作</v>
          </cell>
          <cell r="D456" t="str">
            <v>家具及电器</v>
          </cell>
          <cell r="E456" t="str">
            <v>其他</v>
          </cell>
          <cell r="F456" t="str">
            <v>移动白板</v>
          </cell>
          <cell r="G456" t="str">
            <v>1200*900mm，租赁价，3天为1展期</v>
          </cell>
          <cell r="H456" t="str">
            <v>个/展期</v>
          </cell>
          <cell r="I456">
            <v>300</v>
          </cell>
          <cell r="J456">
            <v>180</v>
          </cell>
          <cell r="K456">
            <v>55</v>
          </cell>
          <cell r="L456">
            <v>55</v>
          </cell>
        </row>
        <row r="457">
          <cell r="A457" t="str">
            <v>25A#458</v>
          </cell>
          <cell r="B457" t="str">
            <v>框架内</v>
          </cell>
          <cell r="C457" t="str">
            <v>搭建制作</v>
          </cell>
          <cell r="D457" t="str">
            <v>家具及电器</v>
          </cell>
          <cell r="E457" t="str">
            <v>其他</v>
          </cell>
          <cell r="F457" t="str">
            <v>移动白板</v>
          </cell>
          <cell r="G457" t="str">
            <v>1800*900mm，租赁价，3天为1展期</v>
          </cell>
          <cell r="H457" t="str">
            <v>个/展期</v>
          </cell>
          <cell r="I457">
            <v>380</v>
          </cell>
          <cell r="J457">
            <v>180</v>
          </cell>
          <cell r="K457">
            <v>80</v>
          </cell>
          <cell r="L457">
            <v>80</v>
          </cell>
        </row>
        <row r="458">
          <cell r="A458" t="str">
            <v>25A#459</v>
          </cell>
          <cell r="B458" t="str">
            <v>框架内</v>
          </cell>
          <cell r="C458" t="str">
            <v>搭建制作</v>
          </cell>
          <cell r="D458" t="str">
            <v>家具及电器</v>
          </cell>
          <cell r="E458" t="str">
            <v>其他</v>
          </cell>
          <cell r="F458" t="str">
            <v>插线板</v>
          </cell>
          <cell r="G458" t="str">
            <v>3米，公牛/小米等同级品牌，租赁价，3天为1展期</v>
          </cell>
          <cell r="H458" t="str">
            <v>个/展期</v>
          </cell>
          <cell r="I458">
            <v>30</v>
          </cell>
          <cell r="J458">
            <v>20</v>
          </cell>
          <cell r="K458" t="str">
            <v>OK</v>
          </cell>
          <cell r="L458">
            <v>20</v>
          </cell>
        </row>
        <row r="459">
          <cell r="A459" t="str">
            <v>25A#460</v>
          </cell>
          <cell r="B459" t="str">
            <v>框架内</v>
          </cell>
          <cell r="C459" t="str">
            <v>搭建制作</v>
          </cell>
          <cell r="D459" t="str">
            <v>家具及电器</v>
          </cell>
          <cell r="E459" t="str">
            <v>其他</v>
          </cell>
          <cell r="F459" t="str">
            <v>假人模特</v>
          </cell>
          <cell r="G459" t="str">
            <v>全身关节可调节，租赁价，3天为1展期</v>
          </cell>
          <cell r="H459" t="str">
            <v>个/展期</v>
          </cell>
          <cell r="I459">
            <v>1000</v>
          </cell>
          <cell r="J459">
            <v>550</v>
          </cell>
          <cell r="K459">
            <v>110</v>
          </cell>
          <cell r="L459">
            <v>110</v>
          </cell>
        </row>
        <row r="460">
          <cell r="A460" t="str">
            <v>25A#461</v>
          </cell>
          <cell r="B460" t="str">
            <v>框架内</v>
          </cell>
          <cell r="C460" t="str">
            <v>搭建制作</v>
          </cell>
          <cell r="D460" t="str">
            <v>家具及电器</v>
          </cell>
          <cell r="E460" t="str">
            <v>其他</v>
          </cell>
          <cell r="F460" t="str">
            <v>亚克力发光柱</v>
          </cell>
          <cell r="G460" t="str">
            <v>用于现场发布，可灯光编程，含运输和搬运人力，租赁价，3天为1展期</v>
          </cell>
          <cell r="H460" t="str">
            <v>个/展期</v>
          </cell>
          <cell r="I460">
            <v>1000</v>
          </cell>
          <cell r="J460">
            <v>600</v>
          </cell>
          <cell r="K460">
            <v>175</v>
          </cell>
          <cell r="L460">
            <v>175</v>
          </cell>
        </row>
        <row r="461">
          <cell r="A461" t="str">
            <v>25A#462</v>
          </cell>
          <cell r="B461" t="str">
            <v>框架内</v>
          </cell>
          <cell r="C461" t="str">
            <v>搭建制作</v>
          </cell>
          <cell r="D461" t="str">
            <v>家具及电器</v>
          </cell>
          <cell r="E461" t="str">
            <v>其他</v>
          </cell>
          <cell r="F461" t="str">
            <v>启动道具</v>
          </cell>
          <cell r="G461" t="str">
            <v>冰屏启动台，含运输、安装、调试人员费用，含标准固定外框或底座，租赁价，3天为1展期</v>
          </cell>
          <cell r="H461" t="str">
            <v>延米</v>
          </cell>
          <cell r="I461">
            <v>1000</v>
          </cell>
          <cell r="J461">
            <v>800</v>
          </cell>
          <cell r="K461">
            <v>700</v>
          </cell>
          <cell r="L461">
            <v>700</v>
          </cell>
        </row>
        <row r="462">
          <cell r="A462" t="str">
            <v>25A#463</v>
          </cell>
          <cell r="B462" t="str">
            <v>框架内</v>
          </cell>
          <cell r="C462" t="str">
            <v>搭建制作</v>
          </cell>
          <cell r="D462" t="str">
            <v>家具及电器</v>
          </cell>
          <cell r="E462" t="str">
            <v>电器</v>
          </cell>
          <cell r="F462" t="str">
            <v>工业风扇</v>
          </cell>
          <cell r="G462" t="str">
            <v>租赁价，3天为1展期</v>
          </cell>
          <cell r="H462" t="str">
            <v>台/展期</v>
          </cell>
          <cell r="I462">
            <v>70</v>
          </cell>
          <cell r="J462">
            <v>70</v>
          </cell>
          <cell r="K462" t="str">
            <v>OK</v>
          </cell>
          <cell r="L462">
            <v>70</v>
          </cell>
        </row>
        <row r="463">
          <cell r="A463" t="str">
            <v>25A#464</v>
          </cell>
          <cell r="B463" t="str">
            <v>框架内</v>
          </cell>
          <cell r="C463" t="str">
            <v>搭建制作</v>
          </cell>
          <cell r="D463" t="str">
            <v>家具及电器</v>
          </cell>
          <cell r="E463" t="str">
            <v>电器</v>
          </cell>
          <cell r="F463" t="str">
            <v>水雾风扇</v>
          </cell>
          <cell r="G463" t="str">
            <v>租赁价，3天为1展期</v>
          </cell>
          <cell r="H463" t="str">
            <v>台/展期</v>
          </cell>
          <cell r="I463">
            <v>200</v>
          </cell>
          <cell r="J463">
            <v>150</v>
          </cell>
          <cell r="K463" t="str">
            <v>OK</v>
          </cell>
          <cell r="L463">
            <v>150</v>
          </cell>
        </row>
        <row r="464">
          <cell r="A464" t="str">
            <v>25A#465</v>
          </cell>
          <cell r="B464" t="str">
            <v>框架内</v>
          </cell>
          <cell r="C464" t="str">
            <v>搭建制作</v>
          </cell>
          <cell r="D464" t="str">
            <v>家具及电器</v>
          </cell>
          <cell r="E464" t="str">
            <v>电器</v>
          </cell>
          <cell r="F464" t="str">
            <v>冷风机</v>
          </cell>
          <cell r="G464" t="str">
            <v>租赁价，3天为1展期</v>
          </cell>
          <cell r="H464" t="str">
            <v>台/展期</v>
          </cell>
          <cell r="I464">
            <v>650</v>
          </cell>
          <cell r="J464">
            <v>550</v>
          </cell>
          <cell r="K464">
            <v>300</v>
          </cell>
          <cell r="L464">
            <v>300</v>
          </cell>
        </row>
        <row r="465">
          <cell r="A465" t="str">
            <v>25A#466</v>
          </cell>
          <cell r="B465" t="str">
            <v>框架内</v>
          </cell>
          <cell r="C465" t="str">
            <v>搭建制作</v>
          </cell>
          <cell r="D465" t="str">
            <v>家具及电器</v>
          </cell>
          <cell r="E465" t="str">
            <v>电器</v>
          </cell>
          <cell r="F465" t="str">
            <v>空气净化器</v>
          </cell>
          <cell r="G465" t="str">
            <v>租赁价，3天为1展期</v>
          </cell>
          <cell r="H465" t="str">
            <v>台/展期</v>
          </cell>
          <cell r="I465">
            <v>260</v>
          </cell>
          <cell r="J465">
            <v>220</v>
          </cell>
          <cell r="K465">
            <v>150</v>
          </cell>
          <cell r="L465">
            <v>150</v>
          </cell>
        </row>
        <row r="466">
          <cell r="A466" t="str">
            <v>25A#467</v>
          </cell>
          <cell r="B466" t="str">
            <v>框架内</v>
          </cell>
          <cell r="C466" t="str">
            <v>搭建制作</v>
          </cell>
          <cell r="D466" t="str">
            <v>家具及电器</v>
          </cell>
          <cell r="E466" t="str">
            <v>电器</v>
          </cell>
          <cell r="F466" t="str">
            <v>冰箱2开门</v>
          </cell>
          <cell r="G466" t="str">
            <v>180L内，租赁价，3天为1展期</v>
          </cell>
          <cell r="H466" t="str">
            <v>台/展期</v>
          </cell>
          <cell r="I466">
            <v>1000</v>
          </cell>
          <cell r="J466">
            <v>850</v>
          </cell>
          <cell r="K466">
            <v>400</v>
          </cell>
          <cell r="L466">
            <v>400</v>
          </cell>
        </row>
        <row r="467">
          <cell r="A467" t="str">
            <v>25A#468</v>
          </cell>
          <cell r="B467" t="str">
            <v>框架内</v>
          </cell>
          <cell r="C467" t="str">
            <v>搭建制作</v>
          </cell>
          <cell r="D467" t="str">
            <v>家具及电器</v>
          </cell>
          <cell r="E467" t="str">
            <v>电器</v>
          </cell>
          <cell r="F467" t="str">
            <v>冰箱单开门</v>
          </cell>
          <cell r="G467" t="str">
            <v>90L内，租赁价，3天为1展期</v>
          </cell>
          <cell r="H467" t="str">
            <v>台/展期</v>
          </cell>
          <cell r="I467">
            <v>400</v>
          </cell>
          <cell r="J467">
            <v>380</v>
          </cell>
          <cell r="K467">
            <v>280</v>
          </cell>
          <cell r="L467">
            <v>280</v>
          </cell>
        </row>
        <row r="468">
          <cell r="A468" t="str">
            <v>25A#469</v>
          </cell>
          <cell r="B468" t="str">
            <v>框架内</v>
          </cell>
          <cell r="C468" t="str">
            <v>搭建制作</v>
          </cell>
          <cell r="D468" t="str">
            <v>家具及电器</v>
          </cell>
          <cell r="E468" t="str">
            <v>电器</v>
          </cell>
          <cell r="F468" t="str">
            <v>空调</v>
          </cell>
          <cell r="G468" t="str">
            <v>2匹，格力、美的、奥克斯、海尔、小米等同级品牌，租赁价，3天为1展期</v>
          </cell>
          <cell r="H468" t="str">
            <v>台/展期</v>
          </cell>
          <cell r="I468">
            <v>1500</v>
          </cell>
          <cell r="J468">
            <v>1300</v>
          </cell>
          <cell r="K468">
            <v>646</v>
          </cell>
          <cell r="L468">
            <v>646</v>
          </cell>
        </row>
        <row r="469">
          <cell r="A469" t="str">
            <v>25A#470</v>
          </cell>
          <cell r="B469" t="str">
            <v>框架内</v>
          </cell>
          <cell r="C469" t="str">
            <v>搭建制作</v>
          </cell>
          <cell r="D469" t="str">
            <v>家具及电器</v>
          </cell>
          <cell r="E469" t="str">
            <v>电器</v>
          </cell>
          <cell r="F469" t="str">
            <v>空调</v>
          </cell>
          <cell r="G469" t="str">
            <v>3匹，格力、美的、奥克斯、海尔、小米等同级品牌，租赁价，3天为1展期</v>
          </cell>
          <cell r="H469" t="str">
            <v>台/展期</v>
          </cell>
          <cell r="I469">
            <v>2400</v>
          </cell>
          <cell r="J469">
            <v>2200</v>
          </cell>
          <cell r="K469">
            <v>800</v>
          </cell>
          <cell r="L469">
            <v>800</v>
          </cell>
        </row>
        <row r="470">
          <cell r="A470" t="str">
            <v>25A#471</v>
          </cell>
          <cell r="B470" t="str">
            <v>框架内</v>
          </cell>
          <cell r="C470" t="str">
            <v>搭建制作</v>
          </cell>
          <cell r="D470" t="str">
            <v>家具及电器</v>
          </cell>
          <cell r="E470" t="str">
            <v>电器</v>
          </cell>
          <cell r="F470" t="str">
            <v>空调</v>
          </cell>
          <cell r="G470" t="str">
            <v>5匹，格力、美的、奥克斯、海尔、小米等同级品牌，租赁价，3天为1展期</v>
          </cell>
          <cell r="H470" t="str">
            <v>台/展期</v>
          </cell>
          <cell r="I470">
            <v>2500</v>
          </cell>
          <cell r="J470">
            <v>2300</v>
          </cell>
          <cell r="K470">
            <v>1128</v>
          </cell>
          <cell r="L470">
            <v>1128</v>
          </cell>
        </row>
        <row r="471">
          <cell r="A471" t="str">
            <v>25A#472</v>
          </cell>
          <cell r="B471" t="str">
            <v>框架内</v>
          </cell>
          <cell r="C471" t="str">
            <v>搭建制作</v>
          </cell>
          <cell r="D471" t="str">
            <v>家具及电器</v>
          </cell>
          <cell r="E471" t="str">
            <v>电器</v>
          </cell>
          <cell r="F471" t="str">
            <v>配电箱</v>
          </cell>
          <cell r="G471" t="str">
            <v>单相，32A，施耐德等同级品牌，租赁价，3天为1展期</v>
          </cell>
          <cell r="H471" t="str">
            <v>台/展期</v>
          </cell>
          <cell r="I471">
            <v>600</v>
          </cell>
          <cell r="J471">
            <v>150</v>
          </cell>
          <cell r="K471" t="str">
            <v>OK</v>
          </cell>
          <cell r="L471">
            <v>150</v>
          </cell>
        </row>
        <row r="472">
          <cell r="A472" t="str">
            <v>25A#473</v>
          </cell>
          <cell r="B472" t="str">
            <v>框架内</v>
          </cell>
          <cell r="C472" t="str">
            <v>搭建制作</v>
          </cell>
          <cell r="D472" t="str">
            <v>家具及电器</v>
          </cell>
          <cell r="E472" t="str">
            <v>电器</v>
          </cell>
          <cell r="F472" t="str">
            <v>配电箱</v>
          </cell>
          <cell r="G472" t="str">
            <v>单相，60A，施耐德等同级品牌，租赁价，3天为1展期</v>
          </cell>
          <cell r="H472" t="str">
            <v>台/展期</v>
          </cell>
          <cell r="I472">
            <v>1000</v>
          </cell>
          <cell r="J472">
            <v>400</v>
          </cell>
          <cell r="K472">
            <v>250</v>
          </cell>
          <cell r="L472">
            <v>250</v>
          </cell>
        </row>
        <row r="473">
          <cell r="A473" t="str">
            <v>25A#474</v>
          </cell>
          <cell r="B473" t="str">
            <v>框架内</v>
          </cell>
          <cell r="C473" t="str">
            <v>搭建制作</v>
          </cell>
          <cell r="D473" t="str">
            <v>家具及电器</v>
          </cell>
          <cell r="E473" t="str">
            <v>电器</v>
          </cell>
          <cell r="F473" t="str">
            <v>二级配电柜</v>
          </cell>
          <cell r="G473" t="str">
            <v>200A，租赁价，3天为1展期</v>
          </cell>
          <cell r="H473" t="str">
            <v>台/展期</v>
          </cell>
          <cell r="I473">
            <v>600</v>
          </cell>
          <cell r="J473">
            <v>400</v>
          </cell>
          <cell r="K473">
            <v>180</v>
          </cell>
          <cell r="L473">
            <v>180</v>
          </cell>
        </row>
        <row r="474">
          <cell r="A474" t="str">
            <v>25A#475</v>
          </cell>
          <cell r="B474" t="str">
            <v>框架内</v>
          </cell>
          <cell r="C474" t="str">
            <v>搭建制作</v>
          </cell>
          <cell r="D474" t="str">
            <v>家具及电器</v>
          </cell>
          <cell r="E474" t="str">
            <v>电器</v>
          </cell>
          <cell r="F474" t="str">
            <v>二级配电柜</v>
          </cell>
          <cell r="G474" t="str">
            <v>400A，租赁价，3天为1展期</v>
          </cell>
          <cell r="H474" t="str">
            <v>台/展期</v>
          </cell>
          <cell r="I474">
            <v>1000</v>
          </cell>
          <cell r="J474">
            <v>400</v>
          </cell>
          <cell r="K474">
            <v>275</v>
          </cell>
          <cell r="L474">
            <v>275</v>
          </cell>
        </row>
        <row r="475">
          <cell r="A475" t="str">
            <v>25A#489</v>
          </cell>
          <cell r="B475" t="str">
            <v>框架内</v>
          </cell>
          <cell r="C475" t="str">
            <v>搭建制作</v>
          </cell>
          <cell r="D475" t="str">
            <v>其他搭建制作</v>
          </cell>
          <cell r="E475" t="str">
            <v>演讲台</v>
          </cell>
          <cell r="F475" t="str">
            <v>演讲台</v>
          </cell>
          <cell r="G475" t="str">
            <v>木结构，不含饰面，高度1.2米内</v>
          </cell>
          <cell r="H475" t="str">
            <v>个</v>
          </cell>
          <cell r="I475">
            <v>800</v>
          </cell>
          <cell r="J475">
            <v>750</v>
          </cell>
          <cell r="K475">
            <v>175</v>
          </cell>
          <cell r="L475">
            <v>175</v>
          </cell>
        </row>
        <row r="476">
          <cell r="A476" t="str">
            <v>25A#490</v>
          </cell>
          <cell r="B476" t="str">
            <v>框架内</v>
          </cell>
          <cell r="C476" t="str">
            <v>搭建制作</v>
          </cell>
          <cell r="D476" t="str">
            <v>其他搭建制作</v>
          </cell>
          <cell r="E476" t="str">
            <v>演讲台</v>
          </cell>
          <cell r="F476" t="str">
            <v>演讲台</v>
          </cell>
          <cell r="G476" t="str">
            <v>木结构，含饰面乳胶漆，高度1.2米内</v>
          </cell>
          <cell r="H476" t="str">
            <v>个</v>
          </cell>
          <cell r="I476">
            <v>800</v>
          </cell>
          <cell r="J476">
            <v>750</v>
          </cell>
          <cell r="K476">
            <v>375</v>
          </cell>
          <cell r="L476">
            <v>375</v>
          </cell>
        </row>
        <row r="477">
          <cell r="A477" t="str">
            <v>25A#491</v>
          </cell>
          <cell r="B477" t="str">
            <v>框架内</v>
          </cell>
          <cell r="C477" t="str">
            <v>搭建制作</v>
          </cell>
          <cell r="D477" t="str">
            <v>其他搭建制作</v>
          </cell>
          <cell r="E477" t="str">
            <v>演讲台</v>
          </cell>
          <cell r="F477" t="str">
            <v>演讲台</v>
          </cell>
          <cell r="G477" t="str">
            <v>木结构，含饰面喷漆，高度1.2米内</v>
          </cell>
          <cell r="H477" t="str">
            <v>个</v>
          </cell>
          <cell r="I477">
            <v>1000</v>
          </cell>
          <cell r="J477">
            <v>900</v>
          </cell>
          <cell r="K477">
            <v>600</v>
          </cell>
          <cell r="L477">
            <v>600</v>
          </cell>
        </row>
        <row r="478">
          <cell r="A478" t="str">
            <v>25A#492</v>
          </cell>
          <cell r="B478" t="str">
            <v>框架内</v>
          </cell>
          <cell r="C478" t="str">
            <v>搭建制作</v>
          </cell>
          <cell r="D478" t="str">
            <v>其他搭建制作</v>
          </cell>
          <cell r="E478" t="str">
            <v>演讲台</v>
          </cell>
          <cell r="F478" t="str">
            <v>演讲台</v>
          </cell>
          <cell r="G478" t="str">
            <v>木结构，含饰面烤漆，高度1.2米内</v>
          </cell>
          <cell r="H478" t="str">
            <v>个</v>
          </cell>
          <cell r="I478">
            <v>1100</v>
          </cell>
          <cell r="J478">
            <v>1000</v>
          </cell>
          <cell r="K478">
            <v>800</v>
          </cell>
          <cell r="L478">
            <v>800</v>
          </cell>
        </row>
        <row r="479">
          <cell r="A479" t="str">
            <v>25A#493</v>
          </cell>
          <cell r="B479" t="str">
            <v>框架内</v>
          </cell>
          <cell r="C479" t="str">
            <v>搭建制作</v>
          </cell>
          <cell r="D479" t="str">
            <v>其他搭建制作</v>
          </cell>
          <cell r="E479" t="str">
            <v>过桥板</v>
          </cell>
          <cell r="F479" t="str">
            <v>过桥板</v>
          </cell>
          <cell r="G479" t="str">
            <v>橡胶过桥板</v>
          </cell>
          <cell r="H479" t="str">
            <v>个</v>
          </cell>
          <cell r="I479">
            <v>40</v>
          </cell>
          <cell r="J479">
            <v>28</v>
          </cell>
          <cell r="K479">
            <v>11</v>
          </cell>
          <cell r="L479">
            <v>11</v>
          </cell>
        </row>
        <row r="480">
          <cell r="A480" t="str">
            <v>25A#494</v>
          </cell>
          <cell r="B480" t="str">
            <v>框架内</v>
          </cell>
          <cell r="C480" t="str">
            <v>搭建制作</v>
          </cell>
          <cell r="D480" t="str">
            <v>其他搭建制作</v>
          </cell>
          <cell r="E480" t="str">
            <v>抽奖箱</v>
          </cell>
          <cell r="F480" t="str">
            <v>亚克力材料</v>
          </cell>
          <cell r="G480" t="str">
            <v>50*50*50cm，含画面</v>
          </cell>
          <cell r="H480" t="str">
            <v>个</v>
          </cell>
          <cell r="I480">
            <v>7</v>
          </cell>
          <cell r="J480">
            <v>7</v>
          </cell>
          <cell r="K480" t="str">
            <v>OK</v>
          </cell>
          <cell r="L480">
            <v>7</v>
          </cell>
        </row>
        <row r="481">
          <cell r="A481" t="str">
            <v>25A#495</v>
          </cell>
          <cell r="B481" t="str">
            <v>框架内</v>
          </cell>
          <cell r="C481" t="str">
            <v>搭建制作</v>
          </cell>
          <cell r="D481" t="str">
            <v>其他搭建制作</v>
          </cell>
          <cell r="E481" t="str">
            <v>抽奖箱</v>
          </cell>
          <cell r="F481" t="str">
            <v>kt板材料</v>
          </cell>
          <cell r="G481" t="str">
            <v>50*50*50cm，含画面</v>
          </cell>
          <cell r="H481" t="str">
            <v>个</v>
          </cell>
          <cell r="I481">
            <v>4</v>
          </cell>
          <cell r="J481">
            <v>4</v>
          </cell>
          <cell r="K481" t="str">
            <v>OK</v>
          </cell>
          <cell r="L481">
            <v>4</v>
          </cell>
        </row>
        <row r="482">
          <cell r="A482" t="str">
            <v>25A#503</v>
          </cell>
          <cell r="B482" t="str">
            <v>框架内</v>
          </cell>
          <cell r="C482" t="str">
            <v>搭建制作</v>
          </cell>
          <cell r="D482" t="str">
            <v>安装及运输</v>
          </cell>
          <cell r="E482" t="str">
            <v>货车</v>
          </cell>
          <cell r="F482" t="str">
            <v>市内运输</v>
          </cell>
          <cell r="G482" t="str">
            <v>金杯车运输，含司机劳务，含油费及过路费，不计空返</v>
          </cell>
          <cell r="H482" t="str">
            <v>车次</v>
          </cell>
          <cell r="I482">
            <v>500</v>
          </cell>
          <cell r="J482">
            <v>500</v>
          </cell>
          <cell r="K482">
            <v>325</v>
          </cell>
          <cell r="L482">
            <v>325</v>
          </cell>
        </row>
        <row r="483">
          <cell r="A483" t="str">
            <v>25A#504</v>
          </cell>
          <cell r="B483" t="str">
            <v>框架内</v>
          </cell>
          <cell r="C483" t="str">
            <v>搭建制作</v>
          </cell>
          <cell r="D483" t="str">
            <v>安装及运输</v>
          </cell>
          <cell r="E483" t="str">
            <v>货车</v>
          </cell>
          <cell r="F483" t="str">
            <v>市内运输</v>
          </cell>
          <cell r="G483" t="str">
            <v>4.2m货车，含司机劳务，含油费及过路费，不计空返</v>
          </cell>
          <cell r="H483" t="str">
            <v>车次</v>
          </cell>
          <cell r="I483">
            <v>800</v>
          </cell>
          <cell r="J483">
            <v>800</v>
          </cell>
          <cell r="K483">
            <v>560</v>
          </cell>
          <cell r="L483">
            <v>560</v>
          </cell>
        </row>
        <row r="484">
          <cell r="A484" t="str">
            <v>25A#505</v>
          </cell>
          <cell r="B484" t="str">
            <v>框架内</v>
          </cell>
          <cell r="C484" t="str">
            <v>搭建制作</v>
          </cell>
          <cell r="D484" t="str">
            <v>安装及运输</v>
          </cell>
          <cell r="E484" t="str">
            <v>货车</v>
          </cell>
          <cell r="F484" t="str">
            <v>市内运输</v>
          </cell>
          <cell r="G484" t="str">
            <v>6.2m货车，含司机劳务，含油费及过路费，不计空返</v>
          </cell>
          <cell r="H484" t="str">
            <v>车次</v>
          </cell>
          <cell r="I484">
            <v>1300</v>
          </cell>
          <cell r="J484">
            <v>1300</v>
          </cell>
          <cell r="K484">
            <v>825</v>
          </cell>
          <cell r="L484">
            <v>825</v>
          </cell>
        </row>
        <row r="485">
          <cell r="A485" t="str">
            <v>25A#506</v>
          </cell>
          <cell r="B485" t="str">
            <v>框架内</v>
          </cell>
          <cell r="C485" t="str">
            <v>搭建制作</v>
          </cell>
          <cell r="D485" t="str">
            <v>安装及运输</v>
          </cell>
          <cell r="E485" t="str">
            <v>货车</v>
          </cell>
          <cell r="F485" t="str">
            <v>市内运输</v>
          </cell>
          <cell r="G485" t="str">
            <v>6.8m~7.2m货车，含司机劳务，含油费及过路费，不计空返</v>
          </cell>
          <cell r="H485" t="str">
            <v>车次</v>
          </cell>
          <cell r="I485">
            <v>1500</v>
          </cell>
          <cell r="J485">
            <v>1500</v>
          </cell>
          <cell r="K485">
            <v>1000</v>
          </cell>
          <cell r="L485">
            <v>1000</v>
          </cell>
        </row>
        <row r="486">
          <cell r="A486" t="str">
            <v>25A#507</v>
          </cell>
          <cell r="B486" t="str">
            <v>框架内</v>
          </cell>
          <cell r="C486" t="str">
            <v>搭建制作</v>
          </cell>
          <cell r="D486" t="str">
            <v>安装及运输</v>
          </cell>
          <cell r="E486" t="str">
            <v>货车</v>
          </cell>
          <cell r="F486" t="str">
            <v>市内运输</v>
          </cell>
          <cell r="G486" t="str">
            <v>9.6m货车，含司机劳务，含油费及过路费，不计空返</v>
          </cell>
          <cell r="H486" t="str">
            <v>车次</v>
          </cell>
          <cell r="I486">
            <v>1500</v>
          </cell>
          <cell r="J486">
            <v>1500</v>
          </cell>
          <cell r="K486">
            <v>1200</v>
          </cell>
          <cell r="L486">
            <v>1200</v>
          </cell>
        </row>
        <row r="487">
          <cell r="A487" t="str">
            <v>25A#508</v>
          </cell>
          <cell r="B487" t="str">
            <v>框架内</v>
          </cell>
          <cell r="C487" t="str">
            <v>搭建制作</v>
          </cell>
          <cell r="D487" t="str">
            <v>安装及运输</v>
          </cell>
          <cell r="E487" t="str">
            <v>货车</v>
          </cell>
          <cell r="F487" t="str">
            <v>市内运输</v>
          </cell>
          <cell r="G487" t="str">
            <v>12.5m货车，含司机劳务，含油费及过路费，不计空返</v>
          </cell>
          <cell r="H487" t="str">
            <v>车次</v>
          </cell>
          <cell r="I487">
            <v>2000</v>
          </cell>
          <cell r="J487">
            <v>2000</v>
          </cell>
          <cell r="K487">
            <v>1550</v>
          </cell>
          <cell r="L487">
            <v>1550</v>
          </cell>
        </row>
        <row r="488">
          <cell r="A488" t="str">
            <v>25A#509</v>
          </cell>
          <cell r="B488" t="str">
            <v>框架内</v>
          </cell>
          <cell r="C488" t="str">
            <v>搭建制作</v>
          </cell>
          <cell r="D488" t="str">
            <v>安装及运输</v>
          </cell>
          <cell r="E488" t="str">
            <v>货车</v>
          </cell>
          <cell r="F488" t="str">
            <v>市内运输</v>
          </cell>
          <cell r="G488" t="str">
            <v>15m货车，含司机劳务，含油费及过路费，不计空返</v>
          </cell>
          <cell r="H488" t="str">
            <v>车次</v>
          </cell>
          <cell r="I488">
            <v>2600</v>
          </cell>
          <cell r="J488">
            <v>2600</v>
          </cell>
          <cell r="K488">
            <v>1800</v>
          </cell>
          <cell r="L488">
            <v>1800</v>
          </cell>
        </row>
        <row r="489">
          <cell r="A489" t="str">
            <v>25A#510</v>
          </cell>
          <cell r="B489" t="str">
            <v>框架内</v>
          </cell>
          <cell r="C489" t="str">
            <v>搭建制作</v>
          </cell>
          <cell r="D489" t="str">
            <v>安装及运输</v>
          </cell>
          <cell r="E489" t="str">
            <v>货车</v>
          </cell>
          <cell r="F489" t="str">
            <v>市内运输</v>
          </cell>
          <cell r="G489" t="str">
            <v>17.5m货车，含司机劳务，含油费及过路费，不计空返</v>
          </cell>
          <cell r="H489" t="str">
            <v>车次</v>
          </cell>
          <cell r="I489">
            <v>3200</v>
          </cell>
          <cell r="J489">
            <v>3200</v>
          </cell>
          <cell r="K489">
            <v>2500</v>
          </cell>
          <cell r="L489">
            <v>2500</v>
          </cell>
        </row>
        <row r="490">
          <cell r="A490" t="str">
            <v>25A#511</v>
          </cell>
          <cell r="B490" t="str">
            <v>框架内</v>
          </cell>
          <cell r="C490" t="str">
            <v>搭建制作</v>
          </cell>
          <cell r="D490" t="str">
            <v>安装及运输</v>
          </cell>
          <cell r="E490" t="str">
            <v>货车</v>
          </cell>
          <cell r="F490" t="str">
            <v>城际运输</v>
          </cell>
          <cell r="G490" t="str">
            <v>金杯车运输，含司机劳务，含油费及过路费，不计空返</v>
          </cell>
          <cell r="H490" t="str">
            <v>车/公里</v>
          </cell>
          <cell r="I490">
            <v>8</v>
          </cell>
          <cell r="J490">
            <v>8</v>
          </cell>
          <cell r="K490">
            <v>6</v>
          </cell>
          <cell r="L490">
            <v>6</v>
          </cell>
        </row>
        <row r="491">
          <cell r="A491" t="str">
            <v>25A#512</v>
          </cell>
          <cell r="B491" t="str">
            <v>框架内</v>
          </cell>
          <cell r="C491" t="str">
            <v>搭建制作</v>
          </cell>
          <cell r="D491" t="str">
            <v>安装及运输</v>
          </cell>
          <cell r="E491" t="str">
            <v>货车</v>
          </cell>
          <cell r="F491" t="str">
            <v>城际运输</v>
          </cell>
          <cell r="G491" t="str">
            <v>4.2m货车，含司机劳务，含油费及过路费，不计空返</v>
          </cell>
          <cell r="H491" t="str">
            <v>车/公里</v>
          </cell>
          <cell r="I491">
            <v>8</v>
          </cell>
          <cell r="J491">
            <v>8</v>
          </cell>
          <cell r="K491" t="str">
            <v>OK</v>
          </cell>
          <cell r="L491">
            <v>8</v>
          </cell>
        </row>
        <row r="492">
          <cell r="A492" t="str">
            <v>25A#513</v>
          </cell>
          <cell r="B492" t="str">
            <v>框架内</v>
          </cell>
          <cell r="C492" t="str">
            <v>搭建制作</v>
          </cell>
          <cell r="D492" t="str">
            <v>安装及运输</v>
          </cell>
          <cell r="E492" t="str">
            <v>货车</v>
          </cell>
          <cell r="F492" t="str">
            <v>城际运输</v>
          </cell>
          <cell r="G492" t="str">
            <v>6.2m货车，含司机劳务，含油费及过路费，不计空返</v>
          </cell>
          <cell r="H492" t="str">
            <v>车/公里</v>
          </cell>
          <cell r="I492">
            <v>9</v>
          </cell>
          <cell r="J492">
            <v>9</v>
          </cell>
          <cell r="K492" t="str">
            <v>OK</v>
          </cell>
          <cell r="L492">
            <v>9</v>
          </cell>
        </row>
        <row r="493">
          <cell r="A493" t="str">
            <v>25A#514</v>
          </cell>
          <cell r="B493" t="str">
            <v>框架内</v>
          </cell>
          <cell r="C493" t="str">
            <v>搭建制作</v>
          </cell>
          <cell r="D493" t="str">
            <v>安装及运输</v>
          </cell>
          <cell r="E493" t="str">
            <v>货车</v>
          </cell>
          <cell r="F493" t="str">
            <v>城际运输</v>
          </cell>
          <cell r="G493" t="str">
            <v>6.8m~7.2m货车，含司机劳务，含油费及过路费，不计空返</v>
          </cell>
          <cell r="H493" t="str">
            <v>车/公里</v>
          </cell>
          <cell r="I493">
            <v>10</v>
          </cell>
          <cell r="J493">
            <v>10</v>
          </cell>
          <cell r="K493">
            <v>9.3</v>
          </cell>
          <cell r="L493">
            <v>9.3</v>
          </cell>
        </row>
        <row r="494">
          <cell r="A494" t="str">
            <v>25A#515</v>
          </cell>
          <cell r="B494" t="str">
            <v>框架内</v>
          </cell>
          <cell r="C494" t="str">
            <v>搭建制作</v>
          </cell>
          <cell r="D494" t="str">
            <v>安装及运输</v>
          </cell>
          <cell r="E494" t="str">
            <v>货车</v>
          </cell>
          <cell r="F494" t="str">
            <v>城际运输</v>
          </cell>
          <cell r="G494" t="str">
            <v>9.6m货车，含司机劳务，含油费及过路费，不计空返</v>
          </cell>
          <cell r="H494" t="str">
            <v>车/公里</v>
          </cell>
          <cell r="I494">
            <v>10</v>
          </cell>
          <cell r="J494">
            <v>10</v>
          </cell>
          <cell r="K494" t="str">
            <v>OK</v>
          </cell>
          <cell r="L494">
            <v>10</v>
          </cell>
        </row>
        <row r="495">
          <cell r="A495" t="str">
            <v>25A#516</v>
          </cell>
          <cell r="B495" t="str">
            <v>框架内</v>
          </cell>
          <cell r="C495" t="str">
            <v>搭建制作</v>
          </cell>
          <cell r="D495" t="str">
            <v>安装及运输</v>
          </cell>
          <cell r="E495" t="str">
            <v>货车</v>
          </cell>
          <cell r="F495" t="str">
            <v>城际运输</v>
          </cell>
          <cell r="G495" t="str">
            <v>12.5m货车，含司机劳务，含油费及过路费，不计空返</v>
          </cell>
          <cell r="H495" t="str">
            <v>车/公里</v>
          </cell>
          <cell r="I495">
            <v>15</v>
          </cell>
          <cell r="J495">
            <v>15</v>
          </cell>
          <cell r="K495">
            <v>13</v>
          </cell>
          <cell r="L495">
            <v>13</v>
          </cell>
        </row>
        <row r="496">
          <cell r="A496" t="str">
            <v>25A#517</v>
          </cell>
          <cell r="B496" t="str">
            <v>框架内</v>
          </cell>
          <cell r="C496" t="str">
            <v>搭建制作</v>
          </cell>
          <cell r="D496" t="str">
            <v>安装及运输</v>
          </cell>
          <cell r="E496" t="str">
            <v>货车</v>
          </cell>
          <cell r="F496" t="str">
            <v>城际运输</v>
          </cell>
          <cell r="G496" t="str">
            <v>17.5m货车，含司机劳务，含油费及过路费，不计空返</v>
          </cell>
          <cell r="H496" t="str">
            <v>车/公里</v>
          </cell>
          <cell r="I496">
            <v>18</v>
          </cell>
          <cell r="J496">
            <v>18</v>
          </cell>
          <cell r="K496">
            <v>16</v>
          </cell>
          <cell r="L496">
            <v>16</v>
          </cell>
        </row>
        <row r="497">
          <cell r="A497" t="str">
            <v>25B#001</v>
          </cell>
          <cell r="B497" t="str">
            <v>框架内</v>
          </cell>
          <cell r="C497" t="str">
            <v>AVL设备</v>
          </cell>
          <cell r="D497" t="str">
            <v>视频设备</v>
          </cell>
          <cell r="E497" t="str">
            <v>LED</v>
          </cell>
          <cell r="F497" t="str">
            <v>P1.8/1.9室内显示屏</v>
          </cell>
          <cell r="G497" t="str">
            <v>光翔、利亚德、太龙、洲明、艾比森、德彩等同级别品牌
3天为1个展期</v>
          </cell>
          <cell r="H497" t="str">
            <v>平米/展期</v>
          </cell>
          <cell r="I497">
            <v>1000</v>
          </cell>
          <cell r="J497">
            <v>850</v>
          </cell>
          <cell r="K497">
            <v>600</v>
          </cell>
          <cell r="L497">
            <v>600</v>
          </cell>
        </row>
        <row r="498">
          <cell r="A498" t="str">
            <v>25B#002</v>
          </cell>
          <cell r="B498" t="str">
            <v>框架内</v>
          </cell>
          <cell r="C498" t="str">
            <v>AVL设备</v>
          </cell>
          <cell r="D498" t="str">
            <v>视频设备</v>
          </cell>
          <cell r="E498" t="str">
            <v>LED</v>
          </cell>
          <cell r="F498" t="str">
            <v>P2.5/P2.6室内显示屏</v>
          </cell>
          <cell r="G498" t="str">
            <v>光翔、利亚德、太龙、洲明、艾比森、德彩等同级别品牌
3天为1个展期</v>
          </cell>
          <cell r="H498" t="str">
            <v>平米/展期</v>
          </cell>
          <cell r="I498">
            <v>700</v>
          </cell>
          <cell r="J498">
            <v>700</v>
          </cell>
          <cell r="K498">
            <v>395</v>
          </cell>
          <cell r="L498">
            <v>395</v>
          </cell>
        </row>
        <row r="499">
          <cell r="A499" t="str">
            <v>25B#003</v>
          </cell>
          <cell r="B499" t="str">
            <v>框架内</v>
          </cell>
          <cell r="C499" t="str">
            <v>AVL设备</v>
          </cell>
          <cell r="D499" t="str">
            <v>视频设备</v>
          </cell>
          <cell r="E499" t="str">
            <v>LED</v>
          </cell>
          <cell r="F499" t="str">
            <v>P2.9室内显示屏</v>
          </cell>
          <cell r="G499" t="str">
            <v>光翔、利亚德、太龙、洲明、艾比森、德彩等同级别品牌
3天为1个展期</v>
          </cell>
          <cell r="H499" t="str">
            <v>平米/展期</v>
          </cell>
          <cell r="I499">
            <v>600</v>
          </cell>
          <cell r="J499">
            <v>600</v>
          </cell>
          <cell r="K499">
            <v>350</v>
          </cell>
          <cell r="L499">
            <v>350</v>
          </cell>
        </row>
        <row r="500">
          <cell r="A500" t="str">
            <v>25B#004</v>
          </cell>
          <cell r="B500" t="str">
            <v>框架内</v>
          </cell>
          <cell r="C500" t="str">
            <v>AVL设备</v>
          </cell>
          <cell r="D500" t="str">
            <v>视频设备</v>
          </cell>
          <cell r="E500" t="str">
            <v>LED</v>
          </cell>
          <cell r="F500" t="str">
            <v>P3.9透明防水屏/冰屏</v>
          </cell>
          <cell r="G500" t="str">
            <v>威特姆、光翔、洲明、德彩等同级别品牌
3天为1个展期</v>
          </cell>
          <cell r="H500" t="str">
            <v>平米/展期</v>
          </cell>
          <cell r="I500">
            <v>700</v>
          </cell>
          <cell r="J500">
            <v>550</v>
          </cell>
          <cell r="K500">
            <v>400</v>
          </cell>
          <cell r="L500">
            <v>400</v>
          </cell>
        </row>
        <row r="501">
          <cell r="A501" t="str">
            <v>25B#005</v>
          </cell>
          <cell r="B501" t="str">
            <v>框架内</v>
          </cell>
          <cell r="C501" t="str">
            <v>AVL设备</v>
          </cell>
          <cell r="D501" t="str">
            <v>视频设备</v>
          </cell>
          <cell r="E501" t="str">
            <v>LED</v>
          </cell>
          <cell r="F501" t="str">
            <v>P2.5地屏</v>
          </cell>
          <cell r="G501" t="str">
            <v>光翔、利亚德、太龙、洲明、艾比森、雷凌等同级别品牌
3天为1个展期</v>
          </cell>
          <cell r="H501" t="str">
            <v>平米/展期</v>
          </cell>
          <cell r="I501">
            <v>800</v>
          </cell>
          <cell r="J501">
            <v>800</v>
          </cell>
          <cell r="K501">
            <v>450</v>
          </cell>
          <cell r="L501">
            <v>450</v>
          </cell>
        </row>
        <row r="502">
          <cell r="A502" t="str">
            <v>25B#006</v>
          </cell>
          <cell r="B502" t="str">
            <v>框架内</v>
          </cell>
          <cell r="C502" t="str">
            <v>AVL设备</v>
          </cell>
          <cell r="D502" t="str">
            <v>视频设备</v>
          </cell>
          <cell r="E502" t="str">
            <v>LED</v>
          </cell>
          <cell r="F502" t="str">
            <v>P2.6地屏</v>
          </cell>
          <cell r="G502" t="str">
            <v>光翔、利亚德、太龙、洲明、艾比森、雷凌等同级别品牌
3天为1个展期</v>
          </cell>
          <cell r="H502" t="str">
            <v>平米/展期</v>
          </cell>
          <cell r="I502">
            <v>700</v>
          </cell>
          <cell r="J502">
            <v>700</v>
          </cell>
          <cell r="K502">
            <v>425</v>
          </cell>
          <cell r="L502">
            <v>425</v>
          </cell>
        </row>
        <row r="503">
          <cell r="A503" t="str">
            <v>25B#007</v>
          </cell>
          <cell r="B503" t="str">
            <v>框架内</v>
          </cell>
          <cell r="C503" t="str">
            <v>AVL设备</v>
          </cell>
          <cell r="D503" t="str">
            <v>视频设备</v>
          </cell>
          <cell r="E503" t="str">
            <v>LED</v>
          </cell>
          <cell r="F503" t="str">
            <v>P2.9地屏</v>
          </cell>
          <cell r="G503" t="str">
            <v>光翔、利亚德、太龙、洲明、艾比森、雷凌等同级别品牌
3天为1个展期</v>
          </cell>
          <cell r="H503" t="str">
            <v>平米/展期</v>
          </cell>
          <cell r="I503">
            <v>600</v>
          </cell>
          <cell r="J503">
            <v>600</v>
          </cell>
          <cell r="K503">
            <v>451</v>
          </cell>
          <cell r="L503">
            <v>451</v>
          </cell>
        </row>
        <row r="504">
          <cell r="A504" t="str">
            <v>25B#011</v>
          </cell>
          <cell r="B504" t="str">
            <v>框架内</v>
          </cell>
          <cell r="C504" t="str">
            <v>AVL设备</v>
          </cell>
          <cell r="D504" t="str">
            <v>视频设备</v>
          </cell>
          <cell r="E504" t="str">
            <v>LED</v>
          </cell>
          <cell r="F504" t="str">
            <v>P3.9户外防水屏</v>
          </cell>
          <cell r="G504" t="str">
            <v>光翔、利亚德、太龙、洲明、艾比森、雷凌等同级别品牌
3天为1个展期</v>
          </cell>
          <cell r="H504" t="str">
            <v>平米/展期</v>
          </cell>
          <cell r="I504">
            <v>500</v>
          </cell>
          <cell r="J504">
            <v>450</v>
          </cell>
          <cell r="K504">
            <v>375</v>
          </cell>
          <cell r="L504">
            <v>375</v>
          </cell>
        </row>
        <row r="505">
          <cell r="A505" t="str">
            <v>25B#012</v>
          </cell>
          <cell r="B505" t="str">
            <v>框架内</v>
          </cell>
          <cell r="C505" t="str">
            <v>AVL设备</v>
          </cell>
          <cell r="D505" t="str">
            <v>视频设备</v>
          </cell>
          <cell r="E505" t="str">
            <v>LED处理器</v>
          </cell>
          <cell r="F505" t="str">
            <v>国产LED/LEC处理器</v>
          </cell>
          <cell r="G505" t="str">
            <v>3天为1个展期</v>
          </cell>
          <cell r="H505" t="str">
            <v>台/展期</v>
          </cell>
          <cell r="I505">
            <v>800</v>
          </cell>
          <cell r="J505">
            <v>650</v>
          </cell>
          <cell r="K505">
            <v>351</v>
          </cell>
          <cell r="L505">
            <v>351</v>
          </cell>
        </row>
        <row r="506">
          <cell r="A506" t="str">
            <v>25B#013</v>
          </cell>
          <cell r="B506" t="str">
            <v>框架内</v>
          </cell>
          <cell r="C506" t="str">
            <v>AVL设备</v>
          </cell>
          <cell r="D506" t="str">
            <v>视频设备</v>
          </cell>
          <cell r="E506" t="str">
            <v>进口投影</v>
          </cell>
          <cell r="F506" t="str">
            <v>激光投影机12000流明以下</v>
          </cell>
          <cell r="G506" t="str">
            <v>Barco、Panasonic同等级高端激光投影机 
3天为1个展期</v>
          </cell>
          <cell r="H506" t="str">
            <v>台/展期</v>
          </cell>
          <cell r="I506">
            <v>8000</v>
          </cell>
          <cell r="J506">
            <v>4800</v>
          </cell>
          <cell r="K506">
            <v>2000</v>
          </cell>
          <cell r="L506">
            <v>2000</v>
          </cell>
        </row>
        <row r="507">
          <cell r="A507" t="str">
            <v>25B#014</v>
          </cell>
          <cell r="B507" t="str">
            <v>框架内</v>
          </cell>
          <cell r="C507" t="str">
            <v>AVL设备</v>
          </cell>
          <cell r="D507" t="str">
            <v>视频设备</v>
          </cell>
          <cell r="E507" t="str">
            <v>进口投影</v>
          </cell>
          <cell r="F507" t="str">
            <v>激光投影机18000-22000流明</v>
          </cell>
          <cell r="G507" t="str">
            <v>Barco、Panasonic同等级高端激光投影机
3天为1个展期</v>
          </cell>
          <cell r="H507" t="str">
            <v>台/展期</v>
          </cell>
          <cell r="I507">
            <v>12000</v>
          </cell>
          <cell r="J507">
            <v>7500</v>
          </cell>
          <cell r="K507">
            <v>4000</v>
          </cell>
          <cell r="L507">
            <v>4000</v>
          </cell>
        </row>
        <row r="508">
          <cell r="A508" t="str">
            <v>25B#015</v>
          </cell>
          <cell r="B508" t="str">
            <v>框架内</v>
          </cell>
          <cell r="C508" t="str">
            <v>AVL设备</v>
          </cell>
          <cell r="D508" t="str">
            <v>视频设备</v>
          </cell>
          <cell r="E508" t="str">
            <v>进口投影</v>
          </cell>
          <cell r="F508" t="str">
            <v>激光投影机18000-22000流明（4K）</v>
          </cell>
          <cell r="G508" t="str">
            <v>Barco、Panasonic同等级高端4K激光投影机
3天为1个展期</v>
          </cell>
          <cell r="H508" t="str">
            <v>台/展期</v>
          </cell>
          <cell r="I508">
            <v>15000</v>
          </cell>
          <cell r="J508">
            <v>9000</v>
          </cell>
          <cell r="K508">
            <v>4000</v>
          </cell>
          <cell r="L508">
            <v>4000</v>
          </cell>
        </row>
        <row r="509">
          <cell r="A509" t="str">
            <v>25B#016</v>
          </cell>
          <cell r="B509" t="str">
            <v>框架内</v>
          </cell>
          <cell r="C509" t="str">
            <v>AVL设备</v>
          </cell>
          <cell r="D509" t="str">
            <v>视频设备</v>
          </cell>
          <cell r="E509" t="str">
            <v>进口投影</v>
          </cell>
          <cell r="F509" t="str">
            <v>激光投影机25000-32500流明</v>
          </cell>
          <cell r="G509" t="str">
            <v>Barco、Panasonic同等级高端激光投影机
3天为1个展期</v>
          </cell>
          <cell r="H509" t="str">
            <v>台/展期</v>
          </cell>
          <cell r="I509">
            <v>20000</v>
          </cell>
          <cell r="J509">
            <v>12000</v>
          </cell>
          <cell r="K509">
            <v>5500</v>
          </cell>
          <cell r="L509">
            <v>5500</v>
          </cell>
        </row>
        <row r="510">
          <cell r="A510" t="str">
            <v>25B#017</v>
          </cell>
          <cell r="B510" t="str">
            <v>框架内</v>
          </cell>
          <cell r="C510" t="str">
            <v>AVL设备</v>
          </cell>
          <cell r="D510" t="str">
            <v>视频设备</v>
          </cell>
          <cell r="E510" t="str">
            <v>进口投影</v>
          </cell>
          <cell r="F510" t="str">
            <v>激光投影机25000-32500流明（4K）</v>
          </cell>
          <cell r="G510" t="str">
            <v>Barco、Panasonic同等级高端4K激光投影机
3天为1个展期</v>
          </cell>
          <cell r="H510" t="str">
            <v>台/展期</v>
          </cell>
          <cell r="I510">
            <v>22000</v>
          </cell>
          <cell r="J510">
            <v>15000</v>
          </cell>
          <cell r="K510">
            <v>8000</v>
          </cell>
          <cell r="L510">
            <v>8000</v>
          </cell>
        </row>
        <row r="511">
          <cell r="A511" t="str">
            <v>25B#018</v>
          </cell>
          <cell r="B511" t="str">
            <v>框架内</v>
          </cell>
          <cell r="C511" t="str">
            <v>AVL设备</v>
          </cell>
          <cell r="D511" t="str">
            <v>视频设备</v>
          </cell>
          <cell r="E511" t="str">
            <v>进口投影</v>
          </cell>
          <cell r="F511" t="str">
            <v>激光投影机35000流明</v>
          </cell>
          <cell r="G511" t="str">
            <v>Barco、Panasonic同等级高端激光投影机
3天为1个展期</v>
          </cell>
          <cell r="H511" t="str">
            <v>台/展期</v>
          </cell>
          <cell r="I511">
            <v>22000</v>
          </cell>
          <cell r="J511">
            <v>16000</v>
          </cell>
          <cell r="K511">
            <v>9000</v>
          </cell>
          <cell r="L511">
            <v>9000</v>
          </cell>
        </row>
        <row r="512">
          <cell r="A512" t="str">
            <v>25B#019</v>
          </cell>
          <cell r="B512" t="str">
            <v>框架内</v>
          </cell>
          <cell r="C512" t="str">
            <v>AVL设备</v>
          </cell>
          <cell r="D512" t="str">
            <v>视频设备</v>
          </cell>
          <cell r="E512" t="str">
            <v>进口投影</v>
          </cell>
          <cell r="F512" t="str">
            <v>激光投影机35000-40000流明</v>
          </cell>
          <cell r="G512" t="str">
            <v>Barco、Panasonic同等级高端激光投影机
3天为1个展期</v>
          </cell>
          <cell r="H512" t="str">
            <v>台/展期</v>
          </cell>
          <cell r="I512">
            <v>25000</v>
          </cell>
          <cell r="J512">
            <v>18000</v>
          </cell>
          <cell r="K512">
            <v>12000</v>
          </cell>
          <cell r="L512">
            <v>12000</v>
          </cell>
        </row>
        <row r="513">
          <cell r="A513" t="str">
            <v>25B#020</v>
          </cell>
          <cell r="B513" t="str">
            <v>框架内</v>
          </cell>
          <cell r="C513" t="str">
            <v>AVL设备</v>
          </cell>
          <cell r="D513" t="str">
            <v>视频设备</v>
          </cell>
          <cell r="E513" t="str">
            <v>进口投影</v>
          </cell>
          <cell r="F513" t="str">
            <v>激光投影机45000-52000流明</v>
          </cell>
          <cell r="G513" t="str">
            <v>Barco、Panasonic同等级高端激光投影机
3天为1个展期</v>
          </cell>
          <cell r="H513" t="str">
            <v>台/展期</v>
          </cell>
          <cell r="I513">
            <v>30000</v>
          </cell>
          <cell r="J513">
            <v>22000</v>
          </cell>
          <cell r="K513">
            <v>15000</v>
          </cell>
          <cell r="L513">
            <v>15000</v>
          </cell>
        </row>
        <row r="514">
          <cell r="A514" t="str">
            <v>25B#021</v>
          </cell>
          <cell r="B514" t="str">
            <v>框架内</v>
          </cell>
          <cell r="C514" t="str">
            <v>AVL设备</v>
          </cell>
          <cell r="D514" t="str">
            <v>视频设备</v>
          </cell>
          <cell r="E514" t="str">
            <v>国产投影</v>
          </cell>
          <cell r="F514" t="str">
            <v>投影机6500流明以内</v>
          </cell>
          <cell r="G514" t="str">
            <v>视美乐、海信、鸿合等同等激光投影机
3天为1个展期</v>
          </cell>
          <cell r="H514" t="str">
            <v>台/展期</v>
          </cell>
          <cell r="I514">
            <v>2000</v>
          </cell>
          <cell r="J514">
            <v>1200</v>
          </cell>
          <cell r="K514" t="str">
            <v>OK</v>
          </cell>
          <cell r="L514">
            <v>1200</v>
          </cell>
        </row>
        <row r="515">
          <cell r="A515" t="str">
            <v>25B#022</v>
          </cell>
          <cell r="B515" t="str">
            <v>框架内</v>
          </cell>
          <cell r="C515" t="str">
            <v>AVL设备</v>
          </cell>
          <cell r="D515" t="str">
            <v>视频设备</v>
          </cell>
          <cell r="E515" t="str">
            <v>国产投影</v>
          </cell>
          <cell r="F515" t="str">
            <v>投影机10000流明以内</v>
          </cell>
          <cell r="G515" t="str">
            <v>视美乐、海信、鸿合等同等激光投影机
3天为1个展期</v>
          </cell>
          <cell r="H515" t="str">
            <v>台/展期</v>
          </cell>
          <cell r="I515">
            <v>4000</v>
          </cell>
          <cell r="J515">
            <v>3000</v>
          </cell>
          <cell r="K515">
            <v>2550</v>
          </cell>
          <cell r="L515">
            <v>2550</v>
          </cell>
        </row>
        <row r="516">
          <cell r="A516" t="str">
            <v>25B#023</v>
          </cell>
          <cell r="B516" t="str">
            <v>框架内</v>
          </cell>
          <cell r="C516" t="str">
            <v>AVL设备</v>
          </cell>
          <cell r="D516" t="str">
            <v>视频设备</v>
          </cell>
          <cell r="E516" t="str">
            <v>国产投影</v>
          </cell>
          <cell r="F516" t="str">
            <v>投影机12000流明以内</v>
          </cell>
          <cell r="G516" t="str">
            <v>视美乐、海信、鸿合等同等激光投影机
3天为1个展期</v>
          </cell>
          <cell r="H516" t="str">
            <v>台/展期</v>
          </cell>
          <cell r="I516">
            <v>5000</v>
          </cell>
          <cell r="J516">
            <v>4000</v>
          </cell>
          <cell r="K516">
            <v>2500</v>
          </cell>
          <cell r="L516">
            <v>2500</v>
          </cell>
        </row>
        <row r="517">
          <cell r="A517" t="str">
            <v>25B#024</v>
          </cell>
          <cell r="B517" t="str">
            <v>框架内</v>
          </cell>
          <cell r="C517" t="str">
            <v>AVL设备</v>
          </cell>
          <cell r="D517" t="str">
            <v>视频设备</v>
          </cell>
          <cell r="E517" t="str">
            <v>投影镜头</v>
          </cell>
          <cell r="F517" t="str">
            <v>进口超短焦镜头</v>
          </cell>
          <cell r="G517" t="str">
            <v>Barco TLD+0.37 Ultra Short Throw Len
3天为1个展期</v>
          </cell>
          <cell r="H517" t="str">
            <v>台/展期</v>
          </cell>
          <cell r="I517">
            <v>800</v>
          </cell>
          <cell r="J517">
            <v>700</v>
          </cell>
          <cell r="K517" t="str">
            <v>OK</v>
          </cell>
          <cell r="L517">
            <v>700</v>
          </cell>
        </row>
        <row r="518">
          <cell r="A518" t="str">
            <v>25B#025</v>
          </cell>
          <cell r="B518" t="str">
            <v>框架内</v>
          </cell>
          <cell r="C518" t="str">
            <v>AVL设备</v>
          </cell>
          <cell r="D518" t="str">
            <v>视频设备</v>
          </cell>
          <cell r="E518" t="str">
            <v>投影镜头</v>
          </cell>
          <cell r="F518" t="str">
            <v>进口定焦广角镜头</v>
          </cell>
          <cell r="G518" t="str">
            <v>Barco、Sony等同级别品牌
3天为1个展期</v>
          </cell>
          <cell r="H518" t="str">
            <v>台/展期</v>
          </cell>
          <cell r="I518">
            <v>800</v>
          </cell>
          <cell r="J518">
            <v>700</v>
          </cell>
          <cell r="K518" t="str">
            <v>OK</v>
          </cell>
          <cell r="L518">
            <v>700</v>
          </cell>
        </row>
        <row r="519">
          <cell r="A519" t="str">
            <v>25B#026</v>
          </cell>
          <cell r="B519" t="str">
            <v>框架内</v>
          </cell>
          <cell r="C519" t="str">
            <v>AVL设备</v>
          </cell>
          <cell r="D519" t="str">
            <v>视频设备</v>
          </cell>
          <cell r="E519" t="str">
            <v>投影镜头</v>
          </cell>
          <cell r="F519" t="str">
            <v>进口变焦中长焦镜头</v>
          </cell>
          <cell r="G519" t="str">
            <v>Barco、Sony等同级别品牌
3天为1个展期</v>
          </cell>
          <cell r="H519" t="str">
            <v>台/展期</v>
          </cell>
          <cell r="I519">
            <v>800</v>
          </cell>
          <cell r="J519">
            <v>700</v>
          </cell>
          <cell r="K519" t="str">
            <v>OK</v>
          </cell>
          <cell r="L519">
            <v>700</v>
          </cell>
        </row>
        <row r="520">
          <cell r="A520" t="str">
            <v>25B#027</v>
          </cell>
          <cell r="B520" t="str">
            <v>框架内</v>
          </cell>
          <cell r="C520" t="str">
            <v>AVL设备</v>
          </cell>
          <cell r="D520" t="str">
            <v>视频设备</v>
          </cell>
          <cell r="E520" t="str">
            <v>投影镜头</v>
          </cell>
          <cell r="F520" t="str">
            <v>进口超长焦镜头</v>
          </cell>
          <cell r="G520" t="str">
            <v>Barco、Sony等同级别品牌
3天为1个展期</v>
          </cell>
          <cell r="H520" t="str">
            <v>台/展期</v>
          </cell>
          <cell r="I520">
            <v>800</v>
          </cell>
          <cell r="J520">
            <v>700</v>
          </cell>
          <cell r="K520" t="str">
            <v>OK</v>
          </cell>
          <cell r="L520">
            <v>700</v>
          </cell>
        </row>
        <row r="521">
          <cell r="A521" t="str">
            <v>25B#028</v>
          </cell>
          <cell r="B521" t="str">
            <v>框架内</v>
          </cell>
          <cell r="C521" t="str">
            <v>AVL设备</v>
          </cell>
          <cell r="D521" t="str">
            <v>视频设备</v>
          </cell>
          <cell r="E521" t="str">
            <v>投影幕布</v>
          </cell>
          <cell r="F521" t="str">
            <v>300寸正/背折叠投影幕</v>
          </cell>
          <cell r="G521" t="str">
            <v>3天为1个展期</v>
          </cell>
          <cell r="H521" t="str">
            <v>块/展期</v>
          </cell>
          <cell r="I521">
            <v>800</v>
          </cell>
          <cell r="J521">
            <v>750</v>
          </cell>
          <cell r="K521">
            <v>625</v>
          </cell>
          <cell r="L521">
            <v>625</v>
          </cell>
        </row>
        <row r="522">
          <cell r="A522" t="str">
            <v>25B#029</v>
          </cell>
          <cell r="B522" t="str">
            <v>框架内</v>
          </cell>
          <cell r="C522" t="str">
            <v>AVL设备</v>
          </cell>
          <cell r="D522" t="str">
            <v>视频设备</v>
          </cell>
          <cell r="E522" t="str">
            <v>投影幕布</v>
          </cell>
          <cell r="F522" t="str">
            <v>250寸正/背折叠投影幕</v>
          </cell>
          <cell r="G522" t="str">
            <v>3天为1个展期</v>
          </cell>
          <cell r="H522" t="str">
            <v>块/展期</v>
          </cell>
          <cell r="I522">
            <v>600</v>
          </cell>
          <cell r="J522">
            <v>550</v>
          </cell>
          <cell r="K522">
            <v>450</v>
          </cell>
          <cell r="L522">
            <v>450</v>
          </cell>
        </row>
        <row r="523">
          <cell r="A523" t="str">
            <v>25B#030</v>
          </cell>
          <cell r="B523" t="str">
            <v>框架内</v>
          </cell>
          <cell r="C523" t="str">
            <v>AVL设备</v>
          </cell>
          <cell r="D523" t="str">
            <v>视频设备</v>
          </cell>
          <cell r="E523" t="str">
            <v>投影幕布</v>
          </cell>
          <cell r="F523" t="str">
            <v>200寸正/背折叠投影幕</v>
          </cell>
          <cell r="G523" t="str">
            <v>3天为1个展期</v>
          </cell>
          <cell r="H523" t="str">
            <v>块/展期</v>
          </cell>
          <cell r="I523">
            <v>500</v>
          </cell>
          <cell r="J523">
            <v>480</v>
          </cell>
          <cell r="K523">
            <v>440</v>
          </cell>
          <cell r="L523">
            <v>440</v>
          </cell>
        </row>
        <row r="524">
          <cell r="A524" t="str">
            <v>25B#031</v>
          </cell>
          <cell r="B524" t="str">
            <v>框架内</v>
          </cell>
          <cell r="C524" t="str">
            <v>AVL设备</v>
          </cell>
          <cell r="D524" t="str">
            <v>视频设备</v>
          </cell>
          <cell r="E524" t="str">
            <v>投影幕布</v>
          </cell>
          <cell r="F524" t="str">
            <v>180寸正/背折叠投影幕</v>
          </cell>
          <cell r="G524" t="str">
            <v>3天为1个展期</v>
          </cell>
          <cell r="H524" t="str">
            <v>块/展期</v>
          </cell>
          <cell r="I524">
            <v>400</v>
          </cell>
          <cell r="J524">
            <v>320</v>
          </cell>
          <cell r="K524">
            <v>310</v>
          </cell>
          <cell r="L524">
            <v>310</v>
          </cell>
        </row>
        <row r="525">
          <cell r="A525" t="str">
            <v>25B#032</v>
          </cell>
          <cell r="B525" t="str">
            <v>框架内</v>
          </cell>
          <cell r="C525" t="str">
            <v>AVL设备</v>
          </cell>
          <cell r="D525" t="str">
            <v>视频设备</v>
          </cell>
          <cell r="E525" t="str">
            <v>投影幕布</v>
          </cell>
          <cell r="F525" t="str">
            <v>150寸正/背折叠投影幕</v>
          </cell>
          <cell r="G525" t="str">
            <v>3天为1个展期</v>
          </cell>
          <cell r="H525" t="str">
            <v>块/展期</v>
          </cell>
          <cell r="I525">
            <v>300</v>
          </cell>
          <cell r="J525">
            <v>220</v>
          </cell>
          <cell r="K525" t="str">
            <v>OK</v>
          </cell>
          <cell r="L525">
            <v>220</v>
          </cell>
        </row>
        <row r="526">
          <cell r="A526" t="str">
            <v>25B#033</v>
          </cell>
          <cell r="B526" t="str">
            <v>框架内</v>
          </cell>
          <cell r="C526" t="str">
            <v>AVL设备</v>
          </cell>
          <cell r="D526" t="str">
            <v>视频设备</v>
          </cell>
          <cell r="E526" t="str">
            <v>投影幕布</v>
          </cell>
          <cell r="F526" t="str">
            <v>120寸正/背折叠投影幕</v>
          </cell>
          <cell r="G526" t="str">
            <v>3天为1个展期</v>
          </cell>
          <cell r="H526" t="str">
            <v>块/展期</v>
          </cell>
          <cell r="I526">
            <v>200</v>
          </cell>
          <cell r="J526">
            <v>120</v>
          </cell>
          <cell r="K526" t="str">
            <v>OK</v>
          </cell>
          <cell r="L526">
            <v>120</v>
          </cell>
        </row>
        <row r="527">
          <cell r="A527" t="str">
            <v>25B#034</v>
          </cell>
          <cell r="B527" t="str">
            <v>框架内</v>
          </cell>
          <cell r="C527" t="str">
            <v>AVL设备</v>
          </cell>
          <cell r="D527" t="str">
            <v>视频设备</v>
          </cell>
          <cell r="E527" t="str">
            <v>投影幕布</v>
          </cell>
          <cell r="F527" t="str">
            <v>透明纱幕</v>
          </cell>
          <cell r="G527" t="str">
            <v>含纱幕吊杆结构，定制尺寸</v>
          </cell>
          <cell r="H527" t="str">
            <v>平米</v>
          </cell>
          <cell r="I527">
            <v>300</v>
          </cell>
          <cell r="J527">
            <v>220</v>
          </cell>
          <cell r="K527">
            <v>80</v>
          </cell>
          <cell r="L527">
            <v>80</v>
          </cell>
        </row>
        <row r="528">
          <cell r="A528" t="str">
            <v>25B#037</v>
          </cell>
          <cell r="B528" t="str">
            <v>框架内</v>
          </cell>
          <cell r="C528" t="str">
            <v>AVL设备</v>
          </cell>
          <cell r="D528" t="str">
            <v>视频设备</v>
          </cell>
          <cell r="E528" t="str">
            <v>显示器</v>
          </cell>
          <cell r="F528" t="str">
            <v>19-22寸</v>
          </cell>
          <cell r="G528" t="str">
            <v>小米、红米、LG、三星、索尼、戴尔等同级别品牌，3天为1个展期</v>
          </cell>
          <cell r="H528" t="str">
            <v>台/展期</v>
          </cell>
          <cell r="I528">
            <v>200</v>
          </cell>
          <cell r="J528">
            <v>150</v>
          </cell>
          <cell r="K528">
            <v>115</v>
          </cell>
          <cell r="L528">
            <v>115</v>
          </cell>
        </row>
        <row r="529">
          <cell r="A529" t="str">
            <v>25B#038</v>
          </cell>
          <cell r="B529" t="str">
            <v>框架内</v>
          </cell>
          <cell r="C529" t="str">
            <v>AVL设备</v>
          </cell>
          <cell r="D529" t="str">
            <v>视频设备</v>
          </cell>
          <cell r="E529" t="str">
            <v>显示器</v>
          </cell>
          <cell r="F529" t="str">
            <v>24-27寸</v>
          </cell>
          <cell r="G529" t="str">
            <v>小米、红米、LG、三星、索尼、戴尔等同级别品牌，3天为1个展期</v>
          </cell>
          <cell r="H529" t="str">
            <v>台/展期</v>
          </cell>
          <cell r="I529">
            <v>300</v>
          </cell>
          <cell r="J529">
            <v>220</v>
          </cell>
          <cell r="K529">
            <v>150</v>
          </cell>
          <cell r="L529">
            <v>150</v>
          </cell>
        </row>
        <row r="530">
          <cell r="A530" t="str">
            <v>25B#039</v>
          </cell>
          <cell r="B530" t="str">
            <v>框架内</v>
          </cell>
          <cell r="C530" t="str">
            <v>AVL设备</v>
          </cell>
          <cell r="D530" t="str">
            <v>视频设备</v>
          </cell>
          <cell r="E530" t="str">
            <v>显示器</v>
          </cell>
          <cell r="F530" t="str">
            <v>32寸</v>
          </cell>
          <cell r="G530" t="str">
            <v>小米、创维、TCL、长虹、夏普、飞利浦、三星、海尔、三洋、先锋等同级别品牌，3天为1个展期</v>
          </cell>
          <cell r="H530" t="str">
            <v>台/展期</v>
          </cell>
          <cell r="I530">
            <v>400</v>
          </cell>
          <cell r="J530">
            <v>320</v>
          </cell>
          <cell r="K530">
            <v>200</v>
          </cell>
          <cell r="L530">
            <v>200</v>
          </cell>
        </row>
        <row r="531">
          <cell r="A531" t="str">
            <v>25B#040</v>
          </cell>
          <cell r="B531" t="str">
            <v>框架内</v>
          </cell>
          <cell r="C531" t="str">
            <v>AVL设备</v>
          </cell>
          <cell r="D531" t="str">
            <v>视频设备</v>
          </cell>
          <cell r="E531" t="str">
            <v>显示器</v>
          </cell>
          <cell r="F531" t="str">
            <v>43寸</v>
          </cell>
          <cell r="G531" t="str">
            <v>小米、创维、TCL、长虹、夏普、飞利浦、三星、海尔、三洋、先锋等同级别品牌，3天为1个展期</v>
          </cell>
          <cell r="H531" t="str">
            <v>台/展期</v>
          </cell>
          <cell r="I531">
            <v>500</v>
          </cell>
          <cell r="J531">
            <v>500</v>
          </cell>
          <cell r="K531">
            <v>400</v>
          </cell>
          <cell r="L531">
            <v>400</v>
          </cell>
        </row>
        <row r="532">
          <cell r="A532" t="str">
            <v>25B#041</v>
          </cell>
          <cell r="B532" t="str">
            <v>框架内</v>
          </cell>
          <cell r="C532" t="str">
            <v>AVL设备</v>
          </cell>
          <cell r="D532" t="str">
            <v>视频设备</v>
          </cell>
          <cell r="E532" t="str">
            <v>显示器</v>
          </cell>
          <cell r="F532" t="str">
            <v>55寸</v>
          </cell>
          <cell r="G532" t="str">
            <v>小米、创维、TCL、长虹、夏普、飞利浦、三星、海尔、三洋、先锋等同级别品牌，3天为1个展期</v>
          </cell>
          <cell r="H532" t="str">
            <v>台/展期</v>
          </cell>
          <cell r="I532">
            <v>1200</v>
          </cell>
          <cell r="J532">
            <v>1200</v>
          </cell>
          <cell r="K532">
            <v>600</v>
          </cell>
          <cell r="L532">
            <v>600</v>
          </cell>
        </row>
        <row r="533">
          <cell r="A533" t="str">
            <v>25B#042</v>
          </cell>
          <cell r="B533" t="str">
            <v>框架内</v>
          </cell>
          <cell r="C533" t="str">
            <v>AVL设备</v>
          </cell>
          <cell r="D533" t="str">
            <v>视频设备</v>
          </cell>
          <cell r="E533" t="str">
            <v>显示器</v>
          </cell>
          <cell r="F533" t="str">
            <v>65寸</v>
          </cell>
          <cell r="G533" t="str">
            <v>小米、创维、TCL、长虹、夏普、飞利浦、三星、海尔、三洋、先锋等同级别品牌，3天为1个展期</v>
          </cell>
          <cell r="H533" t="str">
            <v>台/展期</v>
          </cell>
          <cell r="I533">
            <v>1500</v>
          </cell>
          <cell r="J533">
            <v>1500</v>
          </cell>
          <cell r="K533">
            <v>800</v>
          </cell>
          <cell r="L533">
            <v>800</v>
          </cell>
        </row>
        <row r="534">
          <cell r="A534" t="str">
            <v>25B#043</v>
          </cell>
          <cell r="B534" t="str">
            <v>框架内</v>
          </cell>
          <cell r="C534" t="str">
            <v>AVL设备</v>
          </cell>
          <cell r="D534" t="str">
            <v>视频设备</v>
          </cell>
          <cell r="E534" t="str">
            <v>显示器</v>
          </cell>
          <cell r="F534" t="str">
            <v>75寸</v>
          </cell>
          <cell r="G534" t="str">
            <v>小米、创维、TCL、长虹、夏普、飞利浦、三星、海尔、三洋、先锋等同级别品牌，3天为1个展期</v>
          </cell>
          <cell r="H534" t="str">
            <v>台/展期</v>
          </cell>
          <cell r="I534">
            <v>1800</v>
          </cell>
          <cell r="J534">
            <v>1800</v>
          </cell>
          <cell r="K534">
            <v>1160</v>
          </cell>
          <cell r="L534">
            <v>1160</v>
          </cell>
        </row>
        <row r="535">
          <cell r="A535" t="str">
            <v>25B#044</v>
          </cell>
          <cell r="B535" t="str">
            <v>框架内</v>
          </cell>
          <cell r="C535" t="str">
            <v>AVL设备</v>
          </cell>
          <cell r="D535" t="str">
            <v>视频设备</v>
          </cell>
          <cell r="E535" t="str">
            <v>显示器</v>
          </cell>
          <cell r="F535" t="str">
            <v>85寸</v>
          </cell>
          <cell r="G535" t="str">
            <v>小米、创维、TCL、长虹、夏普、飞利浦、三星、海尔、三洋、先锋等同级别品牌，3天为1个展期</v>
          </cell>
          <cell r="H535" t="str">
            <v>台/展期</v>
          </cell>
          <cell r="I535">
            <v>3000</v>
          </cell>
          <cell r="J535">
            <v>2500</v>
          </cell>
          <cell r="K535">
            <v>1350</v>
          </cell>
          <cell r="L535">
            <v>1350</v>
          </cell>
        </row>
        <row r="536">
          <cell r="A536" t="str">
            <v>25B#045</v>
          </cell>
          <cell r="B536" t="str">
            <v>框架内</v>
          </cell>
          <cell r="C536" t="str">
            <v>AVL设备</v>
          </cell>
          <cell r="D536" t="str">
            <v>视频设备</v>
          </cell>
          <cell r="E536" t="str">
            <v>显示器</v>
          </cell>
          <cell r="F536" t="str">
            <v>98寸/100寸</v>
          </cell>
          <cell r="G536" t="str">
            <v>小米、创维、TCL、长虹、夏普、飞利浦、三星、海尔、三洋、先锋等同级别品牌，3天为1个展期</v>
          </cell>
          <cell r="H536" t="str">
            <v>台/展期</v>
          </cell>
          <cell r="I536">
            <v>4200</v>
          </cell>
          <cell r="J536">
            <v>3500</v>
          </cell>
          <cell r="K536">
            <v>2500</v>
          </cell>
          <cell r="L536">
            <v>2500</v>
          </cell>
        </row>
        <row r="537">
          <cell r="A537" t="str">
            <v>25B#046</v>
          </cell>
          <cell r="B537" t="str">
            <v>框架内</v>
          </cell>
          <cell r="C537" t="str">
            <v>AVL设备</v>
          </cell>
          <cell r="D537" t="str">
            <v>视频设备</v>
          </cell>
          <cell r="E537" t="str">
            <v>触摸屏</v>
          </cell>
          <cell r="F537" t="str">
            <v>43寸</v>
          </cell>
          <cell r="G537" t="str">
            <v>西门子、LG、研华等同级别品牌，3天为1个展期</v>
          </cell>
          <cell r="H537" t="str">
            <v>台/展期</v>
          </cell>
          <cell r="I537">
            <v>1000</v>
          </cell>
          <cell r="J537">
            <v>900</v>
          </cell>
          <cell r="K537">
            <v>525</v>
          </cell>
          <cell r="L537">
            <v>525</v>
          </cell>
        </row>
        <row r="538">
          <cell r="A538" t="str">
            <v>25B#047</v>
          </cell>
          <cell r="B538" t="str">
            <v>框架内</v>
          </cell>
          <cell r="C538" t="str">
            <v>AVL设备</v>
          </cell>
          <cell r="D538" t="str">
            <v>视频设备</v>
          </cell>
          <cell r="E538" t="str">
            <v>触摸屏</v>
          </cell>
          <cell r="F538" t="str">
            <v>55寸</v>
          </cell>
          <cell r="G538" t="str">
            <v>西门子、LG、研华等同级别品牌，3天为1个展期</v>
          </cell>
          <cell r="H538" t="str">
            <v>台/展期</v>
          </cell>
          <cell r="I538">
            <v>1500</v>
          </cell>
          <cell r="J538">
            <v>800</v>
          </cell>
          <cell r="K538">
            <v>621</v>
          </cell>
          <cell r="L538">
            <v>621</v>
          </cell>
        </row>
        <row r="539">
          <cell r="A539" t="str">
            <v>25B#048</v>
          </cell>
          <cell r="B539" t="str">
            <v>框架内</v>
          </cell>
          <cell r="C539" t="str">
            <v>AVL设备</v>
          </cell>
          <cell r="D539" t="str">
            <v>视频设备</v>
          </cell>
          <cell r="E539" t="str">
            <v>触摸屏</v>
          </cell>
          <cell r="F539" t="str">
            <v>65寸</v>
          </cell>
          <cell r="G539" t="str">
            <v>西门子、LG、研华等同级别品牌，3天为1个展期</v>
          </cell>
          <cell r="H539" t="str">
            <v>台/展期</v>
          </cell>
          <cell r="I539">
            <v>1800</v>
          </cell>
          <cell r="J539">
            <v>800</v>
          </cell>
          <cell r="K539" t="str">
            <v>OK</v>
          </cell>
          <cell r="L539">
            <v>800</v>
          </cell>
        </row>
        <row r="540">
          <cell r="A540" t="str">
            <v>25B#049</v>
          </cell>
          <cell r="B540" t="str">
            <v>框架内</v>
          </cell>
          <cell r="C540" t="str">
            <v>AVL设备</v>
          </cell>
          <cell r="D540" t="str">
            <v>视频设备</v>
          </cell>
          <cell r="E540" t="str">
            <v>触摸屏</v>
          </cell>
          <cell r="F540" t="str">
            <v>75寸</v>
          </cell>
          <cell r="G540" t="str">
            <v>西门子、LG、研华等同级别品牌，3天为1个展期</v>
          </cell>
          <cell r="H540" t="str">
            <v>台/展期</v>
          </cell>
          <cell r="I540">
            <v>2000</v>
          </cell>
          <cell r="J540">
            <v>1300</v>
          </cell>
          <cell r="K540" t="str">
            <v>OK</v>
          </cell>
          <cell r="L540">
            <v>1300</v>
          </cell>
        </row>
        <row r="541">
          <cell r="A541" t="str">
            <v>25B#050</v>
          </cell>
          <cell r="B541" t="str">
            <v>框架内</v>
          </cell>
          <cell r="C541" t="str">
            <v>AVL设备</v>
          </cell>
          <cell r="D541" t="str">
            <v>视频设备</v>
          </cell>
          <cell r="E541" t="str">
            <v>触摸屏</v>
          </cell>
          <cell r="F541" t="str">
            <v>85寸</v>
          </cell>
          <cell r="G541" t="str">
            <v>西门子、LG、研华等同级别品牌，3天为1个展期</v>
          </cell>
          <cell r="H541" t="str">
            <v>台/展期</v>
          </cell>
          <cell r="I541">
            <v>3500</v>
          </cell>
          <cell r="J541">
            <v>2200</v>
          </cell>
          <cell r="K541" t="str">
            <v>OK</v>
          </cell>
          <cell r="L541">
            <v>2200</v>
          </cell>
        </row>
        <row r="542">
          <cell r="A542" t="str">
            <v>25B#051</v>
          </cell>
          <cell r="B542" t="str">
            <v>框架内</v>
          </cell>
          <cell r="C542" t="str">
            <v>AVL设备</v>
          </cell>
          <cell r="D542" t="str">
            <v>视频设备</v>
          </cell>
          <cell r="E542" t="str">
            <v>触摸屏</v>
          </cell>
          <cell r="F542" t="str">
            <v>98寸</v>
          </cell>
          <cell r="G542" t="str">
            <v>西门子、LG、研华等同级别品牌，3天为1个展期</v>
          </cell>
          <cell r="H542" t="str">
            <v>台/展期</v>
          </cell>
          <cell r="I542">
            <v>5000</v>
          </cell>
          <cell r="J542">
            <v>4500</v>
          </cell>
          <cell r="K542">
            <v>3200</v>
          </cell>
          <cell r="L542">
            <v>3200</v>
          </cell>
        </row>
        <row r="543">
          <cell r="A543" t="str">
            <v>25B#052</v>
          </cell>
          <cell r="B543" t="str">
            <v>框架内</v>
          </cell>
          <cell r="C543" t="str">
            <v>AVL设备</v>
          </cell>
          <cell r="D543" t="str">
            <v>视频设备</v>
          </cell>
          <cell r="E543" t="str">
            <v>拼接屏</v>
          </cell>
          <cell r="F543" t="str">
            <v>46寸</v>
          </cell>
          <cell r="G543" t="str">
            <v>含拼接器，拼缝间隙不高于5mm，HKC G4plus，三星，LG等同级别品牌，3天为1个展期</v>
          </cell>
          <cell r="H543" t="str">
            <v>台/展期</v>
          </cell>
          <cell r="I543">
            <v>1500</v>
          </cell>
          <cell r="J543">
            <v>1300</v>
          </cell>
          <cell r="K543">
            <v>750</v>
          </cell>
          <cell r="L543">
            <v>750</v>
          </cell>
        </row>
        <row r="544">
          <cell r="A544" t="str">
            <v>25B#053</v>
          </cell>
          <cell r="B544" t="str">
            <v>框架内</v>
          </cell>
          <cell r="C544" t="str">
            <v>AVL设备</v>
          </cell>
          <cell r="D544" t="str">
            <v>视频设备</v>
          </cell>
          <cell r="E544" t="str">
            <v>拼接屏</v>
          </cell>
          <cell r="F544" t="str">
            <v>55寸</v>
          </cell>
          <cell r="G544" t="str">
            <v>含拼接器，拼缝间隙不高于5mm，HKC G4plus，三星，LG等同级别品牌，3天为1个展期</v>
          </cell>
          <cell r="H544" t="str">
            <v>台/展期</v>
          </cell>
          <cell r="I544">
            <v>2000</v>
          </cell>
          <cell r="J544">
            <v>1800</v>
          </cell>
          <cell r="K544">
            <v>750</v>
          </cell>
          <cell r="L544">
            <v>750</v>
          </cell>
        </row>
        <row r="545">
          <cell r="A545" t="str">
            <v>25B#054</v>
          </cell>
          <cell r="B545" t="str">
            <v>框架内</v>
          </cell>
          <cell r="C545" t="str">
            <v>AVL设备</v>
          </cell>
          <cell r="D545" t="str">
            <v>视频设备</v>
          </cell>
          <cell r="E545" t="str">
            <v>视频处理器</v>
          </cell>
          <cell r="F545" t="str">
            <v>Barco E2</v>
          </cell>
          <cell r="G545" t="str">
            <v>3天为1个展期</v>
          </cell>
          <cell r="H545" t="str">
            <v>台/展期</v>
          </cell>
          <cell r="I545">
            <v>12000</v>
          </cell>
          <cell r="J545">
            <v>5500</v>
          </cell>
          <cell r="K545">
            <v>4750</v>
          </cell>
          <cell r="L545">
            <v>4750</v>
          </cell>
        </row>
        <row r="546">
          <cell r="A546" t="str">
            <v>25B#055</v>
          </cell>
          <cell r="B546" t="str">
            <v>框架内</v>
          </cell>
          <cell r="C546" t="str">
            <v>AVL设备</v>
          </cell>
          <cell r="D546" t="str">
            <v>视频设备</v>
          </cell>
          <cell r="E546" t="str">
            <v>视频处理器</v>
          </cell>
          <cell r="F546" t="str">
            <v>Barco E2 Gen2 BTO</v>
          </cell>
          <cell r="G546" t="str">
            <v>3天为1个展期</v>
          </cell>
          <cell r="H546" t="str">
            <v>台/展期</v>
          </cell>
          <cell r="I546">
            <v>15000</v>
          </cell>
          <cell r="J546">
            <v>8500</v>
          </cell>
          <cell r="K546">
            <v>4000</v>
          </cell>
          <cell r="L546">
            <v>4000</v>
          </cell>
        </row>
        <row r="547">
          <cell r="A547" t="str">
            <v>25B#056</v>
          </cell>
          <cell r="B547" t="str">
            <v>框架内</v>
          </cell>
          <cell r="C547" t="str">
            <v>AVL设备</v>
          </cell>
          <cell r="D547" t="str">
            <v>视频设备</v>
          </cell>
          <cell r="E547" t="str">
            <v>视频处理器</v>
          </cell>
          <cell r="F547" t="str">
            <v>MAGNIMAGA V6服务器</v>
          </cell>
          <cell r="G547" t="str">
            <v>3天为1个展期</v>
          </cell>
          <cell r="H547" t="str">
            <v>台/展期</v>
          </cell>
          <cell r="I547">
            <v>5000</v>
          </cell>
          <cell r="J547">
            <v>4500</v>
          </cell>
          <cell r="K547">
            <v>3000</v>
          </cell>
          <cell r="L547">
            <v>3000</v>
          </cell>
        </row>
        <row r="548">
          <cell r="A548" t="str">
            <v>25B#057</v>
          </cell>
          <cell r="B548" t="str">
            <v>框架内</v>
          </cell>
          <cell r="C548" t="str">
            <v>AVL设备</v>
          </cell>
          <cell r="D548" t="str">
            <v>视频设备</v>
          </cell>
          <cell r="E548" t="str">
            <v>视频处理器</v>
          </cell>
          <cell r="F548" t="str">
            <v>MAGNIMAGA V8服务器</v>
          </cell>
          <cell r="G548" t="str">
            <v>兼容大中小活动场景，3天为1个展期</v>
          </cell>
          <cell r="H548" t="str">
            <v>台/展期</v>
          </cell>
          <cell r="I548">
            <v>6000</v>
          </cell>
          <cell r="J548">
            <v>4500</v>
          </cell>
          <cell r="K548">
            <v>3750</v>
          </cell>
          <cell r="L548">
            <v>3750</v>
          </cell>
        </row>
        <row r="549">
          <cell r="A549" t="str">
            <v>25B#058</v>
          </cell>
          <cell r="B549" t="str">
            <v>框架内</v>
          </cell>
          <cell r="C549" t="str">
            <v>AVL设备</v>
          </cell>
          <cell r="D549" t="str">
            <v>视频设备</v>
          </cell>
          <cell r="E549" t="str">
            <v>视频处理器</v>
          </cell>
          <cell r="F549" t="str">
            <v>MAGNIMAGA V12服务器</v>
          </cell>
          <cell r="G549" t="str">
            <v>兼容中大型活动场景，3天为1个展期</v>
          </cell>
          <cell r="H549" t="str">
            <v>台/展期</v>
          </cell>
          <cell r="I549">
            <v>8000</v>
          </cell>
          <cell r="J549">
            <v>5000</v>
          </cell>
          <cell r="K549">
            <v>4000</v>
          </cell>
          <cell r="L549">
            <v>4000</v>
          </cell>
        </row>
        <row r="550">
          <cell r="A550" t="str">
            <v>25B#059</v>
          </cell>
          <cell r="B550" t="str">
            <v>框架内</v>
          </cell>
          <cell r="C550" t="str">
            <v>AVL设备</v>
          </cell>
          <cell r="D550" t="str">
            <v>视频设备</v>
          </cell>
          <cell r="E550" t="str">
            <v>视频处理器</v>
          </cell>
          <cell r="F550" t="str">
            <v>MAGNIMAGA V16服务器</v>
          </cell>
          <cell r="G550" t="str">
            <v>兼容中大型活动场景，3天为1个展期</v>
          </cell>
          <cell r="H550" t="str">
            <v>台/展期</v>
          </cell>
          <cell r="I550">
            <v>10000</v>
          </cell>
          <cell r="J550">
            <v>5000</v>
          </cell>
          <cell r="K550" t="str">
            <v>OK</v>
          </cell>
          <cell r="L550">
            <v>5000</v>
          </cell>
        </row>
        <row r="551">
          <cell r="A551" t="str">
            <v>25B#060</v>
          </cell>
          <cell r="B551" t="str">
            <v>框架内</v>
          </cell>
          <cell r="C551" t="str">
            <v>AVL设备</v>
          </cell>
          <cell r="D551" t="str">
            <v>视频设备</v>
          </cell>
          <cell r="E551" t="str">
            <v>视频处理器</v>
          </cell>
          <cell r="F551" t="str">
            <v>NOVASTAR K16服务器</v>
          </cell>
          <cell r="G551" t="str">
            <v>3天为1个展期</v>
          </cell>
          <cell r="H551" t="str">
            <v>台/展期</v>
          </cell>
          <cell r="I551">
            <v>800</v>
          </cell>
          <cell r="J551">
            <v>400</v>
          </cell>
          <cell r="K551" t="str">
            <v>OK</v>
          </cell>
          <cell r="L551">
            <v>400</v>
          </cell>
        </row>
        <row r="552">
          <cell r="A552" t="str">
            <v>25B#061</v>
          </cell>
          <cell r="B552" t="str">
            <v>框架内</v>
          </cell>
          <cell r="C552" t="str">
            <v>AVL设备</v>
          </cell>
          <cell r="D552" t="str">
            <v>视频设备</v>
          </cell>
          <cell r="E552" t="str">
            <v>视频处理器</v>
          </cell>
          <cell r="F552" t="str">
            <v>NOVASTAR D12服务器</v>
          </cell>
          <cell r="G552" t="str">
            <v>兼容大中小活动场景，3天为1个展期</v>
          </cell>
          <cell r="H552" t="str">
            <v>台/展期</v>
          </cell>
          <cell r="I552">
            <v>6000</v>
          </cell>
          <cell r="J552">
            <v>4000</v>
          </cell>
          <cell r="K552">
            <v>3100</v>
          </cell>
          <cell r="L552">
            <v>3100</v>
          </cell>
        </row>
        <row r="553">
          <cell r="A553" t="str">
            <v>25B#062</v>
          </cell>
          <cell r="B553" t="str">
            <v>框架内</v>
          </cell>
          <cell r="C553" t="str">
            <v>AVL设备</v>
          </cell>
          <cell r="D553" t="str">
            <v>视频设备</v>
          </cell>
          <cell r="E553" t="str">
            <v>视频处理器</v>
          </cell>
          <cell r="F553" t="str">
            <v>NOVASTAR D32服务器</v>
          </cell>
          <cell r="G553" t="str">
            <v>兼容中大型活动场景，3天为1个展期</v>
          </cell>
          <cell r="H553" t="str">
            <v>台/展期</v>
          </cell>
          <cell r="I553">
            <v>10000</v>
          </cell>
          <cell r="J553">
            <v>5000</v>
          </cell>
          <cell r="K553">
            <v>3150</v>
          </cell>
          <cell r="L553">
            <v>3150</v>
          </cell>
        </row>
        <row r="554">
          <cell r="A554" t="str">
            <v>25B#063</v>
          </cell>
          <cell r="B554" t="str">
            <v>框架内</v>
          </cell>
          <cell r="C554" t="str">
            <v>AVL设备</v>
          </cell>
          <cell r="D554" t="str">
            <v>视频设备</v>
          </cell>
          <cell r="E554" t="str">
            <v>视频切换器</v>
          </cell>
          <cell r="F554" t="str">
            <v>MAGNIMAGE MIG-590切换器</v>
          </cell>
          <cell r="G554" t="str">
            <v>3天为1个展期</v>
          </cell>
          <cell r="H554" t="str">
            <v>台/展期</v>
          </cell>
          <cell r="I554">
            <v>1000</v>
          </cell>
          <cell r="J554">
            <v>1000</v>
          </cell>
          <cell r="K554">
            <v>740</v>
          </cell>
          <cell r="L554">
            <v>740</v>
          </cell>
        </row>
        <row r="555">
          <cell r="A555" t="str">
            <v>25B#064</v>
          </cell>
          <cell r="B555" t="str">
            <v>框架内</v>
          </cell>
          <cell r="C555" t="str">
            <v>AVL设备</v>
          </cell>
          <cell r="D555" t="str">
            <v>视频设备</v>
          </cell>
          <cell r="E555" t="str">
            <v>视频切换器</v>
          </cell>
          <cell r="F555" t="str">
            <v>MAGNIMAGE MIG-640切换器</v>
          </cell>
          <cell r="G555" t="str">
            <v>3天为1个展期</v>
          </cell>
          <cell r="H555" t="str">
            <v>台/展期</v>
          </cell>
          <cell r="I555">
            <v>1500</v>
          </cell>
          <cell r="J555">
            <v>1500</v>
          </cell>
          <cell r="K555">
            <v>1125</v>
          </cell>
          <cell r="L555">
            <v>1125</v>
          </cell>
        </row>
        <row r="556">
          <cell r="A556" t="str">
            <v>25B#065</v>
          </cell>
          <cell r="B556" t="str">
            <v>框架内</v>
          </cell>
          <cell r="C556" t="str">
            <v>AVL设备</v>
          </cell>
          <cell r="D556" t="str">
            <v>视频设备</v>
          </cell>
          <cell r="E556" t="str">
            <v>视频切换器</v>
          </cell>
          <cell r="F556" t="str">
            <v>MAGNIMAGE MIG-680切换器</v>
          </cell>
          <cell r="G556" t="str">
            <v>3天为1个展期</v>
          </cell>
          <cell r="H556" t="str">
            <v>台/展期</v>
          </cell>
          <cell r="I556">
            <v>2000</v>
          </cell>
          <cell r="J556">
            <v>2000</v>
          </cell>
          <cell r="K556">
            <v>1400</v>
          </cell>
          <cell r="L556">
            <v>1400</v>
          </cell>
        </row>
        <row r="557">
          <cell r="A557" t="str">
            <v>25B#066</v>
          </cell>
          <cell r="B557" t="str">
            <v>框架内</v>
          </cell>
          <cell r="C557" t="str">
            <v>AVL设备</v>
          </cell>
          <cell r="D557" t="str">
            <v>视频设备</v>
          </cell>
          <cell r="E557" t="str">
            <v>视频切换器</v>
          </cell>
          <cell r="F557" t="str">
            <v>NOVASTAR N10 切换器</v>
          </cell>
          <cell r="G557" t="str">
            <v>3天为1个展期</v>
          </cell>
          <cell r="H557" t="str">
            <v>台/展期</v>
          </cell>
          <cell r="I557">
            <v>2000</v>
          </cell>
          <cell r="J557">
            <v>1600</v>
          </cell>
          <cell r="K557">
            <v>950</v>
          </cell>
          <cell r="L557">
            <v>950</v>
          </cell>
        </row>
        <row r="558">
          <cell r="A558" t="str">
            <v>25B#067</v>
          </cell>
          <cell r="B558" t="str">
            <v>框架内</v>
          </cell>
          <cell r="C558" t="str">
            <v>AVL设备</v>
          </cell>
          <cell r="D558" t="str">
            <v>视频设备</v>
          </cell>
          <cell r="E558" t="str">
            <v>视频切换器</v>
          </cell>
          <cell r="F558" t="str">
            <v>NOVASTAR C3控制台</v>
          </cell>
          <cell r="G558" t="str">
            <v>中大型控台，3天为1个展期</v>
          </cell>
          <cell r="H558" t="str">
            <v>台/展期</v>
          </cell>
          <cell r="I558">
            <v>3000</v>
          </cell>
          <cell r="J558">
            <v>3000</v>
          </cell>
          <cell r="K558">
            <v>2250</v>
          </cell>
          <cell r="L558">
            <v>2250</v>
          </cell>
        </row>
        <row r="559">
          <cell r="A559" t="str">
            <v>25B#068</v>
          </cell>
          <cell r="B559" t="str">
            <v>框架内</v>
          </cell>
          <cell r="C559" t="str">
            <v>AVL设备</v>
          </cell>
          <cell r="D559" t="str">
            <v>视频设备</v>
          </cell>
          <cell r="E559" t="str">
            <v>视频切换器</v>
          </cell>
          <cell r="F559" t="str">
            <v>NOVASTAR-C5 pro控制台</v>
          </cell>
          <cell r="G559" t="str">
            <v>大型控台，3天为1个展期</v>
          </cell>
          <cell r="H559" t="str">
            <v>台/展期</v>
          </cell>
          <cell r="I559">
            <v>5000</v>
          </cell>
          <cell r="J559">
            <v>4000</v>
          </cell>
          <cell r="K559">
            <v>3250</v>
          </cell>
          <cell r="L559">
            <v>3250</v>
          </cell>
        </row>
        <row r="560">
          <cell r="A560" t="str">
            <v>25B#069</v>
          </cell>
          <cell r="B560" t="str">
            <v>框架内</v>
          </cell>
          <cell r="C560" t="str">
            <v>AVL设备</v>
          </cell>
          <cell r="D560" t="str">
            <v>视频设备</v>
          </cell>
          <cell r="E560" t="str">
            <v>视频切换器</v>
          </cell>
          <cell r="F560" t="str">
            <v>MAGNIMAGA H6控制台</v>
          </cell>
          <cell r="G560" t="str">
            <v>中小型控台，3天为1个展期</v>
          </cell>
          <cell r="H560" t="str">
            <v>台/展期</v>
          </cell>
          <cell r="I560">
            <v>3000</v>
          </cell>
          <cell r="J560">
            <v>3000</v>
          </cell>
          <cell r="K560">
            <v>2200</v>
          </cell>
          <cell r="L560">
            <v>2200</v>
          </cell>
        </row>
        <row r="561">
          <cell r="A561" t="str">
            <v>25B#070</v>
          </cell>
          <cell r="B561" t="str">
            <v>框架内</v>
          </cell>
          <cell r="C561" t="str">
            <v>AVL设备</v>
          </cell>
          <cell r="D561" t="str">
            <v>视频设备</v>
          </cell>
          <cell r="E561" t="str">
            <v>视频切换器</v>
          </cell>
          <cell r="F561" t="str">
            <v>MAGNIMAGA H8控制台</v>
          </cell>
          <cell r="G561" t="str">
            <v>中大型控台，3天为1个展期</v>
          </cell>
          <cell r="H561" t="str">
            <v>台/展期</v>
          </cell>
          <cell r="I561">
            <v>4000</v>
          </cell>
          <cell r="J561">
            <v>4000</v>
          </cell>
          <cell r="K561">
            <v>2750</v>
          </cell>
          <cell r="L561">
            <v>2750</v>
          </cell>
        </row>
        <row r="562">
          <cell r="A562" t="str">
            <v>25B#071</v>
          </cell>
          <cell r="B562" t="str">
            <v>框架内</v>
          </cell>
          <cell r="C562" t="str">
            <v>AVL设备</v>
          </cell>
          <cell r="D562" t="str">
            <v>视频设备</v>
          </cell>
          <cell r="E562" t="str">
            <v>视频切换器</v>
          </cell>
          <cell r="F562" t="str">
            <v>MAGNIMAGA H9控制台</v>
          </cell>
          <cell r="G562" t="str">
            <v>中大型控台，3天为1个展期</v>
          </cell>
          <cell r="H562" t="str">
            <v>台/展期</v>
          </cell>
          <cell r="I562">
            <v>5000</v>
          </cell>
          <cell r="J562">
            <v>5000</v>
          </cell>
          <cell r="K562">
            <v>4750</v>
          </cell>
          <cell r="L562">
            <v>4750</v>
          </cell>
        </row>
        <row r="563">
          <cell r="A563" t="str">
            <v>25B#072</v>
          </cell>
          <cell r="B563" t="str">
            <v>框架内</v>
          </cell>
          <cell r="C563" t="str">
            <v>AVL设备</v>
          </cell>
          <cell r="D563" t="str">
            <v>视频设备</v>
          </cell>
          <cell r="E563" t="str">
            <v>视频切换器</v>
          </cell>
          <cell r="F563" t="str">
            <v>BARCO EC50控制台</v>
          </cell>
          <cell r="G563" t="str">
            <v>兼容中小活动场景，3天为1个展期</v>
          </cell>
          <cell r="H563" t="str">
            <v>台/展期</v>
          </cell>
          <cell r="I563">
            <v>3000</v>
          </cell>
          <cell r="J563">
            <v>3000</v>
          </cell>
          <cell r="K563" t="str">
            <v>OK</v>
          </cell>
          <cell r="L563">
            <v>3000</v>
          </cell>
        </row>
        <row r="564">
          <cell r="A564" t="str">
            <v>25B#073</v>
          </cell>
          <cell r="B564" t="str">
            <v>框架内</v>
          </cell>
          <cell r="C564" t="str">
            <v>AVL设备</v>
          </cell>
          <cell r="D564" t="str">
            <v>视频设备</v>
          </cell>
          <cell r="E564" t="str">
            <v>视频切换器</v>
          </cell>
          <cell r="F564" t="str">
            <v>BARCO EC200控制台</v>
          </cell>
          <cell r="G564" t="str">
            <v>中大型视频控制器控台，3天为1个展期</v>
          </cell>
          <cell r="H564" t="str">
            <v>台/展期</v>
          </cell>
          <cell r="I564">
            <v>6000</v>
          </cell>
          <cell r="J564">
            <v>5500</v>
          </cell>
          <cell r="K564">
            <v>3000</v>
          </cell>
          <cell r="L564">
            <v>3000</v>
          </cell>
        </row>
        <row r="565">
          <cell r="A565" t="str">
            <v>25B#074</v>
          </cell>
          <cell r="B565" t="str">
            <v>框架内</v>
          </cell>
          <cell r="C565" t="str">
            <v>AVL设备</v>
          </cell>
          <cell r="D565" t="str">
            <v>视频设备</v>
          </cell>
          <cell r="E565" t="str">
            <v>视频切换器</v>
          </cell>
          <cell r="F565" t="str">
            <v>BarcoEC-210控制台</v>
          </cell>
          <cell r="G565" t="str">
            <v>兼容大中小活动场景，3天为1个展期</v>
          </cell>
          <cell r="H565" t="str">
            <v>台/展期</v>
          </cell>
          <cell r="I565">
            <v>8000</v>
          </cell>
          <cell r="J565">
            <v>7000</v>
          </cell>
          <cell r="K565">
            <v>4500</v>
          </cell>
          <cell r="L565">
            <v>4500</v>
          </cell>
        </row>
        <row r="566">
          <cell r="A566" t="str">
            <v>25B#075</v>
          </cell>
          <cell r="B566" t="str">
            <v>框架内</v>
          </cell>
          <cell r="C566" t="str">
            <v>AVL设备</v>
          </cell>
          <cell r="D566" t="str">
            <v>视频设备</v>
          </cell>
          <cell r="E566" t="str">
            <v>视频播放器</v>
          </cell>
          <cell r="F566" t="str">
            <v>D3 4*4控制台</v>
          </cell>
          <cell r="G566" t="str">
            <v>Disguise等同级品牌媒体播控服务器，3天为1个展期</v>
          </cell>
          <cell r="H566" t="str">
            <v>台/展期</v>
          </cell>
          <cell r="I566">
            <v>15000</v>
          </cell>
          <cell r="J566">
            <v>10000</v>
          </cell>
          <cell r="K566">
            <v>2250</v>
          </cell>
          <cell r="L566">
            <v>2250</v>
          </cell>
        </row>
        <row r="567">
          <cell r="A567" t="str">
            <v>25B#076</v>
          </cell>
          <cell r="B567" t="str">
            <v>框架内</v>
          </cell>
          <cell r="C567" t="str">
            <v>AVL设备</v>
          </cell>
          <cell r="D567" t="str">
            <v>视频设备</v>
          </cell>
          <cell r="E567" t="str">
            <v>视频播放器</v>
          </cell>
          <cell r="F567" t="str">
            <v>D3 4*4Pro控制台</v>
          </cell>
          <cell r="G567" t="str">
            <v>Disguise等同级别品牌媒体播控服务器，3天为1个展期</v>
          </cell>
          <cell r="H567" t="str">
            <v>台/展期</v>
          </cell>
          <cell r="I567">
            <v>20000</v>
          </cell>
          <cell r="J567">
            <v>12000</v>
          </cell>
          <cell r="K567">
            <v>2250</v>
          </cell>
          <cell r="L567">
            <v>2250</v>
          </cell>
        </row>
        <row r="568">
          <cell r="A568" t="str">
            <v>25B#077</v>
          </cell>
          <cell r="B568" t="str">
            <v>框架内</v>
          </cell>
          <cell r="C568" t="str">
            <v>AVL设备</v>
          </cell>
          <cell r="D568" t="str">
            <v>视频设备</v>
          </cell>
          <cell r="E568" t="str">
            <v>视频播放器</v>
          </cell>
          <cell r="F568" t="str">
            <v>Green Hippo Hippotizer V4</v>
          </cell>
          <cell r="G568" t="str">
            <v>含加密狗， 3天为1个展期</v>
          </cell>
          <cell r="H568" t="str">
            <v>台/展期</v>
          </cell>
          <cell r="I568">
            <v>3000</v>
          </cell>
          <cell r="J568">
            <v>2500</v>
          </cell>
          <cell r="K568">
            <v>1800</v>
          </cell>
          <cell r="L568">
            <v>1800</v>
          </cell>
        </row>
        <row r="569">
          <cell r="A569" t="str">
            <v>25B#078</v>
          </cell>
          <cell r="B569" t="str">
            <v>框架内</v>
          </cell>
          <cell r="C569" t="str">
            <v>AVL设备</v>
          </cell>
          <cell r="D569" t="str">
            <v>视频设备</v>
          </cell>
          <cell r="E569" t="str">
            <v>视频播放器</v>
          </cell>
          <cell r="F569" t="str">
            <v>T1</v>
          </cell>
          <cell r="G569" t="str">
            <v>含加密狗， 3天为1个展期</v>
          </cell>
          <cell r="H569" t="str">
            <v>台/展期</v>
          </cell>
          <cell r="I569">
            <v>2000</v>
          </cell>
          <cell r="J569">
            <v>1700</v>
          </cell>
          <cell r="K569">
            <v>1349</v>
          </cell>
          <cell r="L569">
            <v>1349</v>
          </cell>
        </row>
        <row r="570">
          <cell r="A570" t="str">
            <v>25B#079</v>
          </cell>
          <cell r="B570" t="str">
            <v>框架内</v>
          </cell>
          <cell r="C570" t="str">
            <v>AVL设备</v>
          </cell>
          <cell r="D570" t="str">
            <v>视频设备</v>
          </cell>
          <cell r="E570" t="str">
            <v>视频播放器</v>
          </cell>
          <cell r="F570" t="str">
            <v>T3</v>
          </cell>
          <cell r="G570" t="str">
            <v>含加密狗， 3天为1个展期</v>
          </cell>
          <cell r="H570" t="str">
            <v>台/展期</v>
          </cell>
          <cell r="I570">
            <v>3000</v>
          </cell>
          <cell r="J570">
            <v>2600</v>
          </cell>
          <cell r="K570">
            <v>1550</v>
          </cell>
          <cell r="L570">
            <v>1550</v>
          </cell>
        </row>
        <row r="571">
          <cell r="A571" t="str">
            <v>25B#080</v>
          </cell>
          <cell r="B571" t="str">
            <v>框架内</v>
          </cell>
          <cell r="C571" t="str">
            <v>AVL设备</v>
          </cell>
          <cell r="D571" t="str">
            <v>视频设备</v>
          </cell>
          <cell r="E571" t="str">
            <v>视频播放器</v>
          </cell>
          <cell r="F571" t="str">
            <v>WATCHOUT主机</v>
          </cell>
          <cell r="G571" t="str">
            <v>含编程、解密单元、显示服务器、拼接同步器，3天为1个展期</v>
          </cell>
          <cell r="H571" t="str">
            <v>台/展期</v>
          </cell>
          <cell r="I571">
            <v>3000</v>
          </cell>
          <cell r="J571">
            <v>2600</v>
          </cell>
          <cell r="K571">
            <v>1500</v>
          </cell>
          <cell r="L571">
            <v>1500</v>
          </cell>
        </row>
        <row r="572">
          <cell r="A572" t="str">
            <v>25B#081</v>
          </cell>
          <cell r="B572" t="str">
            <v>框架内</v>
          </cell>
          <cell r="C572" t="str">
            <v>AVL设备</v>
          </cell>
          <cell r="D572" t="str">
            <v>视频设备</v>
          </cell>
          <cell r="E572" t="str">
            <v>视频播放器</v>
          </cell>
          <cell r="F572" t="str">
            <v>WATCHOUT VP通道</v>
          </cell>
          <cell r="G572" t="str">
            <v>3天为1个展期</v>
          </cell>
          <cell r="H572" t="str">
            <v>通道</v>
          </cell>
          <cell r="I572">
            <v>2000</v>
          </cell>
          <cell r="J572">
            <v>1700</v>
          </cell>
          <cell r="K572">
            <v>1100</v>
          </cell>
          <cell r="L572">
            <v>1100</v>
          </cell>
        </row>
        <row r="573">
          <cell r="A573" t="str">
            <v>25B#082</v>
          </cell>
          <cell r="B573" t="str">
            <v>框架内</v>
          </cell>
          <cell r="C573" t="str">
            <v>AVL设备</v>
          </cell>
          <cell r="D573" t="str">
            <v>视频设备</v>
          </cell>
          <cell r="E573" t="str">
            <v>视频播放器</v>
          </cell>
          <cell r="F573" t="str">
            <v>hirender-S3</v>
          </cell>
          <cell r="G573" t="str">
            <v>hirender媒体播控服务器，3天为1个展期</v>
          </cell>
          <cell r="H573" t="str">
            <v>台/展期</v>
          </cell>
          <cell r="I573">
            <v>2000</v>
          </cell>
          <cell r="J573">
            <v>1700</v>
          </cell>
          <cell r="K573">
            <v>1500</v>
          </cell>
          <cell r="L573">
            <v>1500</v>
          </cell>
        </row>
        <row r="574">
          <cell r="A574" t="str">
            <v>25B#083</v>
          </cell>
          <cell r="B574" t="str">
            <v>框架内</v>
          </cell>
          <cell r="C574" t="str">
            <v>AVL设备</v>
          </cell>
          <cell r="D574" t="str">
            <v>视频设备</v>
          </cell>
          <cell r="E574" t="str">
            <v>视频分配放大器</v>
          </cell>
          <cell r="F574" t="str">
            <v>Extron ADA4
Extron ADA4（DVI/VGA/RGB/HDMI）</v>
          </cell>
          <cell r="G574" t="str">
            <v>3天为1个展期</v>
          </cell>
          <cell r="H574" t="str">
            <v>台/展期</v>
          </cell>
          <cell r="I574">
            <v>500</v>
          </cell>
          <cell r="J574">
            <v>500</v>
          </cell>
          <cell r="K574" t="str">
            <v>OK</v>
          </cell>
          <cell r="L574">
            <v>500</v>
          </cell>
        </row>
        <row r="575">
          <cell r="A575" t="str">
            <v>25B#084</v>
          </cell>
          <cell r="B575" t="str">
            <v>框架内</v>
          </cell>
          <cell r="C575" t="str">
            <v>AVL设备</v>
          </cell>
          <cell r="D575" t="str">
            <v>视频设备</v>
          </cell>
          <cell r="E575" t="str">
            <v>电脑</v>
          </cell>
          <cell r="F575" t="str">
            <v>Apple Notebook笔记本电脑</v>
          </cell>
          <cell r="G575" t="str">
            <v>近两年款机型，3天为1个展期</v>
          </cell>
          <cell r="H575" t="str">
            <v>台/展期</v>
          </cell>
          <cell r="I575">
            <v>400</v>
          </cell>
          <cell r="J575">
            <v>400</v>
          </cell>
          <cell r="K575">
            <v>260</v>
          </cell>
          <cell r="L575">
            <v>260</v>
          </cell>
        </row>
        <row r="576">
          <cell r="A576" t="str">
            <v>25B#085</v>
          </cell>
          <cell r="B576" t="str">
            <v>框架内</v>
          </cell>
          <cell r="C576" t="str">
            <v>AVL设备</v>
          </cell>
          <cell r="D576" t="str">
            <v>视频设备</v>
          </cell>
          <cell r="E576" t="str">
            <v>电脑</v>
          </cell>
          <cell r="F576" t="str">
            <v>Apple Notebook一体机电脑</v>
          </cell>
          <cell r="G576" t="str">
            <v>近两年款机型，3天为1个展期</v>
          </cell>
          <cell r="H576" t="str">
            <v>台/展期</v>
          </cell>
          <cell r="I576">
            <v>700</v>
          </cell>
          <cell r="J576">
            <v>650</v>
          </cell>
          <cell r="K576">
            <v>360</v>
          </cell>
          <cell r="L576">
            <v>360</v>
          </cell>
        </row>
        <row r="577">
          <cell r="A577" t="str">
            <v>25B#086</v>
          </cell>
          <cell r="B577" t="str">
            <v>框架内</v>
          </cell>
          <cell r="C577" t="str">
            <v>AVL设备</v>
          </cell>
          <cell r="D577" t="str">
            <v>视频设备</v>
          </cell>
          <cell r="E577" t="str">
            <v>电脑</v>
          </cell>
          <cell r="F577" t="str">
            <v>Apple Mac Pro台式电脑</v>
          </cell>
          <cell r="G577" t="str">
            <v>近两年款机型，3天为1个展期</v>
          </cell>
          <cell r="H577" t="str">
            <v>台/展期</v>
          </cell>
          <cell r="I577">
            <v>600</v>
          </cell>
          <cell r="J577">
            <v>600</v>
          </cell>
          <cell r="K577">
            <v>330</v>
          </cell>
          <cell r="L577">
            <v>330</v>
          </cell>
        </row>
        <row r="578">
          <cell r="A578" t="str">
            <v>25B#087</v>
          </cell>
          <cell r="B578" t="str">
            <v>框架内</v>
          </cell>
          <cell r="C578" t="str">
            <v>AVL设备</v>
          </cell>
          <cell r="D578" t="str">
            <v>视频设备</v>
          </cell>
          <cell r="E578" t="str">
            <v>电脑</v>
          </cell>
          <cell r="F578" t="str">
            <v>Apple Mac Pro专业级台式工作站</v>
          </cell>
          <cell r="G578" t="str">
            <v>近两年款机型，3天为1个展期</v>
          </cell>
          <cell r="H578" t="str">
            <v>台/展期</v>
          </cell>
          <cell r="I578">
            <v>800</v>
          </cell>
          <cell r="J578">
            <v>800</v>
          </cell>
          <cell r="K578" t="str">
            <v>OK</v>
          </cell>
          <cell r="L578">
            <v>800</v>
          </cell>
        </row>
        <row r="579">
          <cell r="A579" t="str">
            <v>25B#088</v>
          </cell>
          <cell r="B579" t="str">
            <v>框架内</v>
          </cell>
          <cell r="C579" t="str">
            <v>AVL设备</v>
          </cell>
          <cell r="D579" t="str">
            <v>视频设备</v>
          </cell>
          <cell r="E579" t="str">
            <v>电脑</v>
          </cell>
          <cell r="F579" t="str">
            <v>Windows系统笔记本电脑</v>
          </cell>
          <cell r="G579" t="str">
            <v>近两年款机型，3天为1个展期</v>
          </cell>
          <cell r="H579" t="str">
            <v>台/展期</v>
          </cell>
          <cell r="I579">
            <v>300</v>
          </cell>
          <cell r="J579">
            <v>280</v>
          </cell>
          <cell r="K579">
            <v>180</v>
          </cell>
          <cell r="L579">
            <v>180</v>
          </cell>
        </row>
        <row r="580">
          <cell r="A580" t="str">
            <v>25B#089</v>
          </cell>
          <cell r="B580" t="str">
            <v>框架内</v>
          </cell>
          <cell r="C580" t="str">
            <v>AVL设备</v>
          </cell>
          <cell r="D580" t="str">
            <v>视频设备</v>
          </cell>
          <cell r="E580" t="str">
            <v>翻页器</v>
          </cell>
          <cell r="F580" t="str">
            <v>D′San PC-433-mini无线长距离翻页器</v>
          </cell>
          <cell r="G580" t="str">
            <v>3天为1个展期</v>
          </cell>
          <cell r="H580" t="str">
            <v>个/展期</v>
          </cell>
          <cell r="I580">
            <v>400</v>
          </cell>
          <cell r="J580">
            <v>400</v>
          </cell>
          <cell r="K580">
            <v>300</v>
          </cell>
          <cell r="L580">
            <v>300</v>
          </cell>
        </row>
        <row r="581">
          <cell r="A581" t="str">
            <v>25B#090</v>
          </cell>
          <cell r="B581" t="str">
            <v>框架内</v>
          </cell>
          <cell r="C581" t="str">
            <v>AVL设备</v>
          </cell>
          <cell r="D581" t="str">
            <v>视频设备</v>
          </cell>
          <cell r="E581" t="str">
            <v>翻页器</v>
          </cell>
          <cell r="F581" t="str">
            <v>专业提示翻页器（一托二）</v>
          </cell>
          <cell r="G581" t="str">
            <v>3天为1个展期</v>
          </cell>
          <cell r="H581" t="str">
            <v>套/展期</v>
          </cell>
          <cell r="I581">
            <v>400</v>
          </cell>
          <cell r="J581">
            <v>400</v>
          </cell>
          <cell r="K581">
            <v>365</v>
          </cell>
          <cell r="L581">
            <v>365</v>
          </cell>
        </row>
        <row r="582">
          <cell r="A582" t="str">
            <v>25B#091</v>
          </cell>
          <cell r="B582" t="str">
            <v>框架内</v>
          </cell>
          <cell r="C582" t="str">
            <v>AVL设备</v>
          </cell>
          <cell r="D582" t="str">
            <v>视频设备</v>
          </cell>
          <cell r="E582" t="str">
            <v>翻页器</v>
          </cell>
          <cell r="F582" t="str">
            <v>专业提示翻页器（一托四）</v>
          </cell>
          <cell r="G582" t="str">
            <v>3天为1个展期</v>
          </cell>
          <cell r="H582" t="str">
            <v>套/展期</v>
          </cell>
          <cell r="I582">
            <v>800</v>
          </cell>
          <cell r="J582">
            <v>700</v>
          </cell>
          <cell r="K582">
            <v>425</v>
          </cell>
          <cell r="L582">
            <v>425</v>
          </cell>
        </row>
        <row r="583">
          <cell r="A583" t="str">
            <v>25B#092</v>
          </cell>
          <cell r="B583" t="str">
            <v>框架内</v>
          </cell>
          <cell r="C583" t="str">
            <v>AVL设备</v>
          </cell>
          <cell r="D583" t="str">
            <v>视频设备</v>
          </cell>
          <cell r="E583" t="str">
            <v>翻页器</v>
          </cell>
          <cell r="F583" t="str">
            <v>专业提示翻页器（一托八）</v>
          </cell>
          <cell r="G583" t="str">
            <v>3天为1个展期</v>
          </cell>
          <cell r="H583" t="str">
            <v>套/展期</v>
          </cell>
          <cell r="I583">
            <v>1200</v>
          </cell>
          <cell r="J583">
            <v>1000</v>
          </cell>
          <cell r="K583">
            <v>625</v>
          </cell>
          <cell r="L583">
            <v>625</v>
          </cell>
        </row>
        <row r="584">
          <cell r="A584" t="str">
            <v>25B#093</v>
          </cell>
          <cell r="B584" t="str">
            <v>框架内</v>
          </cell>
          <cell r="C584" t="str">
            <v>AVL设备</v>
          </cell>
          <cell r="D584" t="str">
            <v>视频设备</v>
          </cell>
          <cell r="E584" t="str">
            <v>翻页器</v>
          </cell>
          <cell r="F584" t="str">
            <v>普通翻页提示器</v>
          </cell>
          <cell r="G584" t="str">
            <v>3天为1个展期</v>
          </cell>
          <cell r="H584" t="str">
            <v>台/展期</v>
          </cell>
          <cell r="I584">
            <v>100</v>
          </cell>
          <cell r="J584">
            <v>85</v>
          </cell>
          <cell r="K584">
            <v>40</v>
          </cell>
          <cell r="L584">
            <v>40</v>
          </cell>
        </row>
        <row r="585">
          <cell r="A585" t="str">
            <v>25B#094</v>
          </cell>
          <cell r="B585" t="str">
            <v>框架内</v>
          </cell>
          <cell r="C585" t="str">
            <v>AVL设备</v>
          </cell>
          <cell r="D585" t="str">
            <v>视频设备</v>
          </cell>
          <cell r="E585" t="str">
            <v>其它视频辅助设备</v>
          </cell>
          <cell r="F585" t="str">
            <v>光纤线</v>
          </cell>
          <cell r="G585" t="str">
            <v>（100m/条，100米内部不计费
大于100米按每条计费）</v>
          </cell>
          <cell r="H585" t="str">
            <v>条/展期</v>
          </cell>
          <cell r="I585">
            <v>400</v>
          </cell>
          <cell r="J585">
            <v>350</v>
          </cell>
          <cell r="K585">
            <v>100</v>
          </cell>
          <cell r="L585">
            <v>100</v>
          </cell>
        </row>
        <row r="586">
          <cell r="A586" t="str">
            <v>25B#095</v>
          </cell>
          <cell r="B586" t="str">
            <v>框架内</v>
          </cell>
          <cell r="C586" t="str">
            <v>AVL设备</v>
          </cell>
          <cell r="D586" t="str">
            <v>视频设备</v>
          </cell>
          <cell r="E586" t="str">
            <v>其它视频辅助设备</v>
          </cell>
          <cell r="F586" t="str">
            <v>光纤传输处理器</v>
          </cell>
          <cell r="G586" t="str">
            <v>3天为1个展期</v>
          </cell>
          <cell r="H586" t="str">
            <v>套/展期</v>
          </cell>
          <cell r="I586">
            <v>600</v>
          </cell>
          <cell r="J586">
            <v>500</v>
          </cell>
          <cell r="K586">
            <v>275</v>
          </cell>
          <cell r="L586">
            <v>275</v>
          </cell>
        </row>
        <row r="587">
          <cell r="A587" t="str">
            <v>25B#096</v>
          </cell>
          <cell r="B587" t="str">
            <v>框架内</v>
          </cell>
          <cell r="C587" t="str">
            <v>AVL设备</v>
          </cell>
          <cell r="D587" t="str">
            <v>音频设备</v>
          </cell>
          <cell r="E587" t="str">
            <v>高档音箱</v>
          </cell>
          <cell r="F587" t="str">
            <v>线阵全频音箱</v>
          </cell>
          <cell r="G587" t="str">
            <v>L-acoustics、D&amp;B、Meyersound及同级别品牌
3天为1个展期</v>
          </cell>
          <cell r="H587" t="str">
            <v>台/展期</v>
          </cell>
          <cell r="I587">
            <v>1000</v>
          </cell>
          <cell r="J587">
            <v>1000</v>
          </cell>
          <cell r="K587">
            <v>763</v>
          </cell>
          <cell r="L587">
            <v>763</v>
          </cell>
        </row>
        <row r="588">
          <cell r="A588" t="str">
            <v>25B#097</v>
          </cell>
          <cell r="B588" t="str">
            <v>框架内</v>
          </cell>
          <cell r="C588" t="str">
            <v>AVL设备</v>
          </cell>
          <cell r="D588" t="str">
            <v>音频设备</v>
          </cell>
          <cell r="E588" t="str">
            <v>高档音箱</v>
          </cell>
          <cell r="F588" t="str">
            <v>线阵低音音箱</v>
          </cell>
          <cell r="G588" t="str">
            <v>L-acoustics、D&amp;B、Meyersound及同级别品牌
3天为1个展期</v>
          </cell>
          <cell r="H588" t="str">
            <v>台/展期</v>
          </cell>
          <cell r="I588">
            <v>1000</v>
          </cell>
          <cell r="J588">
            <v>1000</v>
          </cell>
          <cell r="K588">
            <v>700</v>
          </cell>
          <cell r="L588">
            <v>700</v>
          </cell>
        </row>
        <row r="589">
          <cell r="A589" t="str">
            <v>25B#098</v>
          </cell>
          <cell r="B589" t="str">
            <v>框架内</v>
          </cell>
          <cell r="C589" t="str">
            <v>AVL设备</v>
          </cell>
          <cell r="D589" t="str">
            <v>音频设备</v>
          </cell>
          <cell r="E589" t="str">
            <v>高档音箱</v>
          </cell>
          <cell r="F589" t="str">
            <v>线阵返送</v>
          </cell>
          <cell r="G589" t="str">
            <v>L-acoustics、D&amp;B、Meyersound及同级别品牌
3天为1个展期</v>
          </cell>
          <cell r="H589" t="str">
            <v>台/展期</v>
          </cell>
          <cell r="I589">
            <v>800</v>
          </cell>
          <cell r="J589">
            <v>800</v>
          </cell>
          <cell r="K589">
            <v>607</v>
          </cell>
          <cell r="L589">
            <v>607</v>
          </cell>
        </row>
        <row r="590">
          <cell r="A590" t="str">
            <v>25B#099</v>
          </cell>
          <cell r="B590" t="str">
            <v>框架内</v>
          </cell>
          <cell r="C590" t="str">
            <v>AVL设备</v>
          </cell>
          <cell r="D590" t="str">
            <v>音频设备</v>
          </cell>
          <cell r="E590" t="str">
            <v>高档音箱</v>
          </cell>
          <cell r="F590" t="str">
            <v>全频音箱</v>
          </cell>
          <cell r="G590" t="str">
            <v>L-acoustics、D&amp;B、Meyersound及同级别品牌
3天为1个展期</v>
          </cell>
          <cell r="H590" t="str">
            <v>台/展期</v>
          </cell>
          <cell r="I590">
            <v>800</v>
          </cell>
          <cell r="J590">
            <v>800</v>
          </cell>
          <cell r="K590">
            <v>600</v>
          </cell>
          <cell r="L590">
            <v>600</v>
          </cell>
        </row>
        <row r="591">
          <cell r="A591" t="str">
            <v>25B#100</v>
          </cell>
          <cell r="B591" t="str">
            <v>框架内</v>
          </cell>
          <cell r="C591" t="str">
            <v>AVL设备</v>
          </cell>
          <cell r="D591" t="str">
            <v>音频设备</v>
          </cell>
          <cell r="E591" t="str">
            <v>高档音箱</v>
          </cell>
          <cell r="F591" t="str">
            <v>全频低音音箱</v>
          </cell>
          <cell r="G591" t="str">
            <v>L-acoustics、D&amp;B、Meyersound及同级别品牌
3天为1个展期</v>
          </cell>
          <cell r="H591" t="str">
            <v>台/展期</v>
          </cell>
          <cell r="I591">
            <v>800</v>
          </cell>
          <cell r="J591">
            <v>800</v>
          </cell>
          <cell r="K591">
            <v>617</v>
          </cell>
          <cell r="L591">
            <v>617</v>
          </cell>
        </row>
        <row r="592">
          <cell r="A592" t="str">
            <v>25B#101</v>
          </cell>
          <cell r="B592" t="str">
            <v>框架内</v>
          </cell>
          <cell r="C592" t="str">
            <v>AVL设备</v>
          </cell>
          <cell r="D592" t="str">
            <v>音频设备</v>
          </cell>
          <cell r="E592" t="str">
            <v>高档音箱</v>
          </cell>
          <cell r="F592" t="str">
            <v>全频返送</v>
          </cell>
          <cell r="G592" t="str">
            <v>L-acoustics、D&amp;B、Meyersound及同级别品牌
3天为1个展期</v>
          </cell>
          <cell r="H592" t="str">
            <v>台/展期</v>
          </cell>
          <cell r="I592">
            <v>800</v>
          </cell>
          <cell r="J592">
            <v>800</v>
          </cell>
          <cell r="K592">
            <v>590</v>
          </cell>
          <cell r="L592">
            <v>590</v>
          </cell>
        </row>
        <row r="593">
          <cell r="A593" t="str">
            <v>25B#102</v>
          </cell>
          <cell r="B593" t="str">
            <v>框架内</v>
          </cell>
          <cell r="C593" t="str">
            <v>AVL设备</v>
          </cell>
          <cell r="D593" t="str">
            <v>音频设备</v>
          </cell>
          <cell r="E593" t="str">
            <v>普通音箱</v>
          </cell>
          <cell r="F593" t="str">
            <v>线阵音箱</v>
          </cell>
          <cell r="G593" t="str">
            <v>EAW、JBL、力素(NEXO)、JVC、Peavey Electronics及同级别品牌
3天为1个展期</v>
          </cell>
          <cell r="H593" t="str">
            <v>台/展期</v>
          </cell>
          <cell r="I593">
            <v>800</v>
          </cell>
          <cell r="J593">
            <v>800</v>
          </cell>
          <cell r="K593">
            <v>610</v>
          </cell>
          <cell r="L593">
            <v>610</v>
          </cell>
        </row>
        <row r="594">
          <cell r="A594" t="str">
            <v>25B#103</v>
          </cell>
          <cell r="B594" t="str">
            <v>框架内</v>
          </cell>
          <cell r="C594" t="str">
            <v>AVL设备</v>
          </cell>
          <cell r="D594" t="str">
            <v>音频设备</v>
          </cell>
          <cell r="E594" t="str">
            <v>普通音箱</v>
          </cell>
          <cell r="F594" t="str">
            <v>线阵低音音箱</v>
          </cell>
          <cell r="G594" t="str">
            <v>EAW、JBL、力素(NEXO)、JVC、Peavey Electronics及同级别品牌
3天为1个展期</v>
          </cell>
          <cell r="H594" t="str">
            <v>台/展期</v>
          </cell>
          <cell r="I594">
            <v>800</v>
          </cell>
          <cell r="J594">
            <v>800</v>
          </cell>
          <cell r="K594">
            <v>646</v>
          </cell>
          <cell r="L594">
            <v>646</v>
          </cell>
        </row>
        <row r="595">
          <cell r="A595" t="str">
            <v>25B#104</v>
          </cell>
          <cell r="B595" t="str">
            <v>框架内</v>
          </cell>
          <cell r="C595" t="str">
            <v>AVL设备</v>
          </cell>
          <cell r="D595" t="str">
            <v>音频设备</v>
          </cell>
          <cell r="E595" t="str">
            <v>普通音箱</v>
          </cell>
          <cell r="F595" t="str">
            <v>线阵返送</v>
          </cell>
          <cell r="G595" t="str">
            <v>EAW、JBL、力素(NEXO)、JVC、Peavey Electronics及同级别品牌
3天为1个展期</v>
          </cell>
          <cell r="H595" t="str">
            <v>台/展期</v>
          </cell>
          <cell r="I595">
            <v>700</v>
          </cell>
          <cell r="J595">
            <v>700</v>
          </cell>
          <cell r="K595">
            <v>489</v>
          </cell>
          <cell r="L595">
            <v>489</v>
          </cell>
        </row>
        <row r="596">
          <cell r="A596" t="str">
            <v>25B#105</v>
          </cell>
          <cell r="B596" t="str">
            <v>框架内</v>
          </cell>
          <cell r="C596" t="str">
            <v>AVL设备</v>
          </cell>
          <cell r="D596" t="str">
            <v>音频设备</v>
          </cell>
          <cell r="E596" t="str">
            <v>普通音箱</v>
          </cell>
          <cell r="F596" t="str">
            <v>全频音箱</v>
          </cell>
          <cell r="G596" t="str">
            <v>EAW、JBL、力素(NEXO)、JVC、Peavey Electronics及同级别品牌
3天为1个展期</v>
          </cell>
          <cell r="H596" t="str">
            <v>台/展期</v>
          </cell>
          <cell r="I596">
            <v>700</v>
          </cell>
          <cell r="J596">
            <v>700</v>
          </cell>
          <cell r="K596">
            <v>525</v>
          </cell>
          <cell r="L596">
            <v>525</v>
          </cell>
        </row>
        <row r="597">
          <cell r="A597" t="str">
            <v>25B#106</v>
          </cell>
          <cell r="B597" t="str">
            <v>框架内</v>
          </cell>
          <cell r="C597" t="str">
            <v>AVL设备</v>
          </cell>
          <cell r="D597" t="str">
            <v>音频设备</v>
          </cell>
          <cell r="E597" t="str">
            <v>普通音箱</v>
          </cell>
          <cell r="F597" t="str">
            <v>全频低音音箱</v>
          </cell>
          <cell r="G597" t="str">
            <v>EAW、JBL、力素(NEXO)、JVC、Peavey Electronics及同级别品牌
3天为1个展期</v>
          </cell>
          <cell r="H597" t="str">
            <v>台/展期</v>
          </cell>
          <cell r="I597">
            <v>700</v>
          </cell>
          <cell r="J597">
            <v>700</v>
          </cell>
          <cell r="K597">
            <v>600</v>
          </cell>
          <cell r="L597">
            <v>600</v>
          </cell>
        </row>
        <row r="598">
          <cell r="A598" t="str">
            <v>25B#107</v>
          </cell>
          <cell r="B598" t="str">
            <v>框架内</v>
          </cell>
          <cell r="C598" t="str">
            <v>AVL设备</v>
          </cell>
          <cell r="D598" t="str">
            <v>音频设备</v>
          </cell>
          <cell r="E598" t="str">
            <v>普通音箱</v>
          </cell>
          <cell r="F598" t="str">
            <v>全频反送</v>
          </cell>
          <cell r="G598" t="str">
            <v>EAW、JBL、力素(NEXO)、JVC、Peavey Electronics及同级别品牌
3天为1个展期</v>
          </cell>
          <cell r="H598" t="str">
            <v>台/展期</v>
          </cell>
          <cell r="I598">
            <v>700</v>
          </cell>
          <cell r="J598">
            <v>700</v>
          </cell>
          <cell r="K598">
            <v>488</v>
          </cell>
          <cell r="L598">
            <v>488</v>
          </cell>
        </row>
        <row r="599">
          <cell r="A599" t="str">
            <v>25B#108</v>
          </cell>
          <cell r="B599" t="str">
            <v>框架内</v>
          </cell>
          <cell r="C599" t="str">
            <v>AVL设备</v>
          </cell>
          <cell r="D599" t="str">
            <v>音频设备</v>
          </cell>
          <cell r="E599" t="str">
            <v>普通音箱</v>
          </cell>
          <cell r="F599" t="str">
            <v>小音箱</v>
          </cell>
          <cell r="G599" t="str">
            <v>雅马哈、百灵达及同级别品牌
3天为1个展期</v>
          </cell>
          <cell r="H599" t="str">
            <v>台/展期</v>
          </cell>
          <cell r="I599">
            <v>300</v>
          </cell>
          <cell r="J599">
            <v>300</v>
          </cell>
          <cell r="K599" t="str">
            <v>OK</v>
          </cell>
          <cell r="L599">
            <v>300</v>
          </cell>
        </row>
        <row r="600">
          <cell r="A600" t="str">
            <v>25B#109</v>
          </cell>
          <cell r="B600" t="str">
            <v>框架内</v>
          </cell>
          <cell r="C600" t="str">
            <v>AVL设备</v>
          </cell>
          <cell r="D600" t="str">
            <v>音频设备</v>
          </cell>
          <cell r="E600" t="str">
            <v>普通音箱</v>
          </cell>
          <cell r="F600" t="str">
            <v>有源音柱音箱</v>
          </cell>
          <cell r="G600" t="str">
            <v>BOSE、JBL、YAMAHA、力素(NEXO)及同级别品牌，3天为1个展期</v>
          </cell>
          <cell r="H600" t="str">
            <v>台/展期</v>
          </cell>
          <cell r="I600">
            <v>2000</v>
          </cell>
          <cell r="J600">
            <v>1700</v>
          </cell>
          <cell r="K600">
            <v>620</v>
          </cell>
          <cell r="L600">
            <v>620</v>
          </cell>
        </row>
        <row r="601">
          <cell r="A601" t="str">
            <v>25B#110</v>
          </cell>
          <cell r="B601" t="str">
            <v>框架内</v>
          </cell>
          <cell r="C601" t="str">
            <v>AVL设备</v>
          </cell>
          <cell r="D601" t="str">
            <v>音频设备</v>
          </cell>
          <cell r="E601" t="str">
            <v>AMP功放</v>
          </cell>
          <cell r="F601" t="str">
            <v>数字功放</v>
          </cell>
          <cell r="G601" t="str">
            <v>D&amp;B，LA，Meyersound、NEXO、ZSOUND，JBL，BOSE，YAMAHA及同级别品牌
3天为1个展期</v>
          </cell>
          <cell r="H601" t="str">
            <v>台/展期</v>
          </cell>
          <cell r="I601">
            <v>500</v>
          </cell>
          <cell r="J601">
            <v>500</v>
          </cell>
          <cell r="K601">
            <v>300</v>
          </cell>
          <cell r="L601">
            <v>300</v>
          </cell>
        </row>
        <row r="602">
          <cell r="A602" t="str">
            <v>25B#111</v>
          </cell>
          <cell r="B602" t="str">
            <v>框架内</v>
          </cell>
          <cell r="C602" t="str">
            <v>AVL设备</v>
          </cell>
          <cell r="D602" t="str">
            <v>音频设备</v>
          </cell>
          <cell r="E602" t="str">
            <v>调音台</v>
          </cell>
          <cell r="F602" t="str">
            <v>16路数字调音台</v>
          </cell>
          <cell r="G602" t="str">
            <v>YAMAHA及同等品牌，3天为1个展期</v>
          </cell>
          <cell r="H602" t="str">
            <v>台/展期</v>
          </cell>
          <cell r="I602">
            <v>1200</v>
          </cell>
          <cell r="J602">
            <v>1150</v>
          </cell>
          <cell r="K602">
            <v>650</v>
          </cell>
          <cell r="L602">
            <v>650</v>
          </cell>
        </row>
        <row r="603">
          <cell r="A603" t="str">
            <v>25B#112</v>
          </cell>
          <cell r="B603" t="str">
            <v>框架内</v>
          </cell>
          <cell r="C603" t="str">
            <v>AVL设备</v>
          </cell>
          <cell r="D603" t="str">
            <v>音频设备</v>
          </cell>
          <cell r="E603" t="str">
            <v>调音台</v>
          </cell>
          <cell r="F603" t="str">
            <v>32路数字调音台</v>
          </cell>
          <cell r="G603" t="str">
            <v>YAMAHA及同等品牌，3天为1个展期</v>
          </cell>
          <cell r="H603" t="str">
            <v>台/展期</v>
          </cell>
          <cell r="I603">
            <v>2200</v>
          </cell>
          <cell r="J603">
            <v>2100</v>
          </cell>
          <cell r="K603">
            <v>800</v>
          </cell>
          <cell r="L603">
            <v>800</v>
          </cell>
        </row>
        <row r="604">
          <cell r="A604" t="str">
            <v>25B#113</v>
          </cell>
          <cell r="B604" t="str">
            <v>框架内</v>
          </cell>
          <cell r="C604" t="str">
            <v>AVL设备</v>
          </cell>
          <cell r="D604" t="str">
            <v>音频设备</v>
          </cell>
          <cell r="E604" t="str">
            <v>调音台</v>
          </cell>
          <cell r="F604" t="str">
            <v>48路数字调音台</v>
          </cell>
          <cell r="G604" t="str">
            <v>YAMAHA及同等品牌，3天为1个展期</v>
          </cell>
          <cell r="H604" t="str">
            <v>台/展期</v>
          </cell>
          <cell r="I604">
            <v>3000</v>
          </cell>
          <cell r="J604">
            <v>3000</v>
          </cell>
          <cell r="K604">
            <v>1500</v>
          </cell>
          <cell r="L604">
            <v>1500</v>
          </cell>
        </row>
        <row r="605">
          <cell r="A605" t="str">
            <v>25B#119</v>
          </cell>
          <cell r="B605" t="str">
            <v>框架内</v>
          </cell>
          <cell r="C605" t="str">
            <v>AVL设备</v>
          </cell>
          <cell r="D605" t="str">
            <v>音频设备</v>
          </cell>
          <cell r="E605" t="str">
            <v>音频处理系统</v>
          </cell>
          <cell r="F605" t="str">
            <v>音频处理器</v>
          </cell>
          <cell r="G605" t="str">
            <v>NEXO（力素）、L-acoustics、D&amp;B、EAW、Meyersound等同级别品牌
每3天为1个展期</v>
          </cell>
          <cell r="H605" t="str">
            <v>台/展期</v>
          </cell>
          <cell r="I605">
            <v>2600</v>
          </cell>
          <cell r="J605">
            <v>600</v>
          </cell>
          <cell r="K605">
            <v>275</v>
          </cell>
          <cell r="L605">
            <v>275</v>
          </cell>
        </row>
        <row r="606">
          <cell r="A606" t="str">
            <v>25B#120</v>
          </cell>
          <cell r="B606" t="str">
            <v>框架内</v>
          </cell>
          <cell r="C606" t="str">
            <v>AVL设备</v>
          </cell>
          <cell r="D606" t="str">
            <v>音频设备</v>
          </cell>
          <cell r="E606" t="str">
            <v>Digico接口箱</v>
          </cell>
          <cell r="F606" t="str">
            <v>Digico</v>
          </cell>
          <cell r="G606" t="str">
            <v>每3天为1个展期</v>
          </cell>
          <cell r="H606" t="str">
            <v>台/展期</v>
          </cell>
          <cell r="I606">
            <v>800</v>
          </cell>
          <cell r="J606">
            <v>700</v>
          </cell>
          <cell r="K606">
            <v>300</v>
          </cell>
          <cell r="L606">
            <v>300</v>
          </cell>
        </row>
        <row r="607">
          <cell r="A607" t="str">
            <v>25B#121</v>
          </cell>
          <cell r="B607" t="str">
            <v>框架内</v>
          </cell>
          <cell r="C607" t="str">
            <v>AVL设备</v>
          </cell>
          <cell r="D607" t="str">
            <v>音频设备</v>
          </cell>
          <cell r="E607" t="str">
            <v>AVID接口箱</v>
          </cell>
          <cell r="F607" t="str">
            <v>STAGE 64</v>
          </cell>
          <cell r="G607" t="str">
            <v>每3天为1个展期</v>
          </cell>
          <cell r="H607" t="str">
            <v>台/展期</v>
          </cell>
          <cell r="I607">
            <v>600</v>
          </cell>
          <cell r="J607">
            <v>550</v>
          </cell>
          <cell r="K607">
            <v>300</v>
          </cell>
          <cell r="L607">
            <v>300</v>
          </cell>
        </row>
        <row r="608">
          <cell r="A608" t="str">
            <v>25B#122</v>
          </cell>
          <cell r="B608" t="str">
            <v>框架内</v>
          </cell>
          <cell r="C608" t="str">
            <v>AVL设备</v>
          </cell>
          <cell r="D608" t="str">
            <v>音频设备</v>
          </cell>
          <cell r="E608" t="str">
            <v>YAMAHA接口箱</v>
          </cell>
          <cell r="F608" t="str">
            <v>RIO3224D2</v>
          </cell>
          <cell r="G608" t="str">
            <v>每3天为1个展期</v>
          </cell>
          <cell r="H608" t="str">
            <v>台/展期</v>
          </cell>
          <cell r="I608">
            <v>600</v>
          </cell>
          <cell r="J608">
            <v>550</v>
          </cell>
          <cell r="K608">
            <v>240</v>
          </cell>
          <cell r="L608">
            <v>240</v>
          </cell>
        </row>
        <row r="609">
          <cell r="A609" t="str">
            <v>25B#123</v>
          </cell>
          <cell r="B609" t="str">
            <v>框架内</v>
          </cell>
          <cell r="C609" t="str">
            <v>AVL设备</v>
          </cell>
          <cell r="D609" t="str">
            <v>音频设备</v>
          </cell>
          <cell r="E609" t="str">
            <v>声卡</v>
          </cell>
          <cell r="F609" t="str">
            <v>Apollo X16声卡</v>
          </cell>
          <cell r="G609" t="str">
            <v>每3天为1个展期</v>
          </cell>
          <cell r="H609" t="str">
            <v>台/展期</v>
          </cell>
          <cell r="I609">
            <v>600</v>
          </cell>
          <cell r="J609">
            <v>550</v>
          </cell>
          <cell r="K609">
            <v>300</v>
          </cell>
          <cell r="L609">
            <v>300</v>
          </cell>
        </row>
        <row r="610">
          <cell r="A610" t="str">
            <v>25B#124</v>
          </cell>
          <cell r="B610" t="str">
            <v>框架内</v>
          </cell>
          <cell r="C610" t="str">
            <v>AVL设备</v>
          </cell>
          <cell r="D610" t="str">
            <v>音频设备</v>
          </cell>
          <cell r="E610" t="str">
            <v>声卡</v>
          </cell>
          <cell r="F610" t="str">
            <v>Apollo X8声卡</v>
          </cell>
          <cell r="G610" t="str">
            <v>每3天为1个展期</v>
          </cell>
          <cell r="H610" t="str">
            <v>台/展期</v>
          </cell>
          <cell r="I610">
            <v>300</v>
          </cell>
          <cell r="J610">
            <v>300</v>
          </cell>
          <cell r="K610" t="str">
            <v>OK</v>
          </cell>
          <cell r="L610">
            <v>300</v>
          </cell>
        </row>
        <row r="611">
          <cell r="A611" t="str">
            <v>25B#125</v>
          </cell>
          <cell r="B611" t="str">
            <v>框架内</v>
          </cell>
          <cell r="C611" t="str">
            <v>AVL设备</v>
          </cell>
          <cell r="D611" t="str">
            <v>音频设备</v>
          </cell>
          <cell r="E611" t="str">
            <v>监听音箱</v>
          </cell>
          <cell r="F611" t="str">
            <v>Genelec 8351-Genelec</v>
          </cell>
          <cell r="G611" t="str">
            <v>每3天为1个展期</v>
          </cell>
          <cell r="H611" t="str">
            <v>台/展期</v>
          </cell>
          <cell r="I611">
            <v>300</v>
          </cell>
          <cell r="J611">
            <v>300</v>
          </cell>
          <cell r="K611" t="str">
            <v>OK</v>
          </cell>
          <cell r="L611">
            <v>300</v>
          </cell>
        </row>
        <row r="612">
          <cell r="A612" t="str">
            <v>25B#126</v>
          </cell>
          <cell r="B612" t="str">
            <v>框架内</v>
          </cell>
          <cell r="C612" t="str">
            <v>AVL设备</v>
          </cell>
          <cell r="D612" t="str">
            <v>音频设备</v>
          </cell>
          <cell r="E612" t="str">
            <v>监听音箱</v>
          </cell>
          <cell r="F612" t="str">
            <v>Genelec 8330.8340.8350-Genelec</v>
          </cell>
          <cell r="G612" t="str">
            <v>每3天为1个展期</v>
          </cell>
          <cell r="H612" t="str">
            <v>台/展期</v>
          </cell>
          <cell r="I612">
            <v>300</v>
          </cell>
          <cell r="J612">
            <v>300</v>
          </cell>
          <cell r="K612" t="str">
            <v>OK</v>
          </cell>
          <cell r="L612">
            <v>300</v>
          </cell>
        </row>
        <row r="613">
          <cell r="A613" t="str">
            <v>25B#127</v>
          </cell>
          <cell r="B613" t="str">
            <v>框架内</v>
          </cell>
          <cell r="C613" t="str">
            <v>AVL设备</v>
          </cell>
          <cell r="D613" t="str">
            <v>音频设备</v>
          </cell>
          <cell r="E613" t="str">
            <v>监听音箱</v>
          </cell>
          <cell r="F613" t="str">
            <v>Genelec 8030.8040.8050-Genelec</v>
          </cell>
          <cell r="G613" t="str">
            <v>每3天为1个展期</v>
          </cell>
          <cell r="H613" t="str">
            <v>台/展期</v>
          </cell>
          <cell r="I613">
            <v>300</v>
          </cell>
          <cell r="J613">
            <v>300</v>
          </cell>
          <cell r="K613" t="str">
            <v>OK</v>
          </cell>
          <cell r="L613">
            <v>300</v>
          </cell>
        </row>
        <row r="614">
          <cell r="A614" t="str">
            <v>25B#128</v>
          </cell>
          <cell r="B614" t="str">
            <v>框架内</v>
          </cell>
          <cell r="C614" t="str">
            <v>AVL设备</v>
          </cell>
          <cell r="D614" t="str">
            <v>音频设备</v>
          </cell>
          <cell r="E614" t="str">
            <v>话筒</v>
          </cell>
          <cell r="F614" t="str">
            <v>无线头戴话筒（含接收器）</v>
          </cell>
          <cell r="G614" t="str">
            <v>Shure舒尔或Sennheiser森海塞尔，每3天为1个展期</v>
          </cell>
          <cell r="H614" t="str">
            <v>只/展期</v>
          </cell>
          <cell r="I614">
            <v>150</v>
          </cell>
          <cell r="J614">
            <v>150</v>
          </cell>
          <cell r="K614" t="str">
            <v>OK</v>
          </cell>
          <cell r="L614">
            <v>150</v>
          </cell>
        </row>
        <row r="615">
          <cell r="A615" t="str">
            <v>25B#129</v>
          </cell>
          <cell r="B615" t="str">
            <v>框架内</v>
          </cell>
          <cell r="C615" t="str">
            <v>AVL设备</v>
          </cell>
          <cell r="D615" t="str">
            <v>音频设备</v>
          </cell>
          <cell r="E615" t="str">
            <v>话筒</v>
          </cell>
          <cell r="F615" t="str">
            <v>无线领夹话筒（含接收器）</v>
          </cell>
          <cell r="G615" t="str">
            <v>Shure舒尔或Sennheiser森海塞尔，每3天为1个展期</v>
          </cell>
          <cell r="H615" t="str">
            <v>只/展期</v>
          </cell>
          <cell r="I615">
            <v>150</v>
          </cell>
          <cell r="J615">
            <v>150</v>
          </cell>
          <cell r="K615" t="str">
            <v>OK</v>
          </cell>
          <cell r="L615">
            <v>150</v>
          </cell>
        </row>
        <row r="616">
          <cell r="A616" t="str">
            <v>25B#130</v>
          </cell>
          <cell r="B616" t="str">
            <v>框架内</v>
          </cell>
          <cell r="C616" t="str">
            <v>AVL设备</v>
          </cell>
          <cell r="D616" t="str">
            <v>音频设备</v>
          </cell>
          <cell r="E616" t="str">
            <v>话筒</v>
          </cell>
          <cell r="F616" t="str">
            <v>无线手持话筒（含接收器）</v>
          </cell>
          <cell r="G616" t="str">
            <v>Shure舒尔或Sennheiser森海塞尔，每3天为1个展期</v>
          </cell>
          <cell r="H616" t="str">
            <v>只/展期</v>
          </cell>
          <cell r="I616">
            <v>160</v>
          </cell>
          <cell r="J616">
            <v>160</v>
          </cell>
          <cell r="K616">
            <v>155</v>
          </cell>
          <cell r="L616">
            <v>155</v>
          </cell>
        </row>
        <row r="617">
          <cell r="A617" t="str">
            <v>25B#131</v>
          </cell>
          <cell r="B617" t="str">
            <v>框架内</v>
          </cell>
          <cell r="C617" t="str">
            <v>AVL设备</v>
          </cell>
          <cell r="D617" t="str">
            <v>音频设备</v>
          </cell>
          <cell r="E617" t="str">
            <v>话筒</v>
          </cell>
          <cell r="F617" t="str">
            <v>有线鹅颈话筒</v>
          </cell>
          <cell r="G617" t="str">
            <v>铁三角，每3天为1个展期</v>
          </cell>
          <cell r="H617" t="str">
            <v>只/展期</v>
          </cell>
          <cell r="I617">
            <v>180</v>
          </cell>
          <cell r="J617">
            <v>180</v>
          </cell>
          <cell r="K617">
            <v>160</v>
          </cell>
          <cell r="L617">
            <v>160</v>
          </cell>
        </row>
        <row r="618">
          <cell r="A618" t="str">
            <v>25B#132</v>
          </cell>
          <cell r="B618" t="str">
            <v>框架内</v>
          </cell>
          <cell r="C618" t="str">
            <v>AVL设备</v>
          </cell>
          <cell r="D618" t="str">
            <v>音频设备</v>
          </cell>
          <cell r="E618" t="str">
            <v>话筒</v>
          </cell>
          <cell r="F618" t="str">
            <v>无线鹅颈话筒</v>
          </cell>
          <cell r="G618" t="str">
            <v>Shure舒尔或Sennheiser森海塞尔，每3天为1个展期</v>
          </cell>
          <cell r="H618" t="str">
            <v>只/展期</v>
          </cell>
          <cell r="I618">
            <v>180</v>
          </cell>
          <cell r="J618">
            <v>180</v>
          </cell>
          <cell r="K618">
            <v>175</v>
          </cell>
          <cell r="L618">
            <v>175</v>
          </cell>
        </row>
        <row r="619">
          <cell r="A619" t="str">
            <v>25B#133</v>
          </cell>
          <cell r="B619" t="str">
            <v>框架内</v>
          </cell>
          <cell r="C619" t="str">
            <v>AVL设备</v>
          </cell>
          <cell r="D619" t="str">
            <v>音频设备</v>
          </cell>
          <cell r="E619" t="str">
            <v>话筒</v>
          </cell>
          <cell r="F619" t="str">
            <v>有线乐器话筒</v>
          </cell>
          <cell r="G619" t="str">
            <v>Shure舒尔或Sennheiser森海塞尔，每3天为1个展期</v>
          </cell>
          <cell r="H619" t="str">
            <v>只/展期</v>
          </cell>
          <cell r="I619">
            <v>300</v>
          </cell>
          <cell r="J619">
            <v>220</v>
          </cell>
          <cell r="K619">
            <v>155</v>
          </cell>
          <cell r="L619">
            <v>155</v>
          </cell>
        </row>
        <row r="620">
          <cell r="A620" t="str">
            <v>25B#134</v>
          </cell>
          <cell r="B620" t="str">
            <v>框架内</v>
          </cell>
          <cell r="C620" t="str">
            <v>AVL设备</v>
          </cell>
          <cell r="D620" t="str">
            <v>音频设备</v>
          </cell>
          <cell r="E620" t="str">
            <v>话筒</v>
          </cell>
          <cell r="F620" t="str">
            <v>小蜜蜂</v>
          </cell>
          <cell r="G620" t="str">
            <v>SONY等同级别品牌，每3天为1个展期</v>
          </cell>
          <cell r="H620" t="str">
            <v>只/展期</v>
          </cell>
          <cell r="I620">
            <v>150</v>
          </cell>
          <cell r="J620">
            <v>120</v>
          </cell>
          <cell r="K620">
            <v>110</v>
          </cell>
          <cell r="L620">
            <v>110</v>
          </cell>
        </row>
        <row r="621">
          <cell r="A621" t="str">
            <v>25B#135</v>
          </cell>
          <cell r="B621" t="str">
            <v>框架内</v>
          </cell>
          <cell r="C621" t="str">
            <v>AVL设备</v>
          </cell>
          <cell r="D621" t="str">
            <v>音频设备</v>
          </cell>
          <cell r="E621" t="str">
            <v>话筒分配放大器</v>
          </cell>
          <cell r="F621" t="str">
            <v>话筒分配放大器</v>
          </cell>
          <cell r="G621" t="str">
            <v>SHURE舒尔，森海，AMS等同级别品牌
每3天为1个展期</v>
          </cell>
          <cell r="H621" t="str">
            <v>台/展期</v>
          </cell>
          <cell r="I621">
            <v>500</v>
          </cell>
          <cell r="J621">
            <v>350</v>
          </cell>
          <cell r="K621">
            <v>150</v>
          </cell>
          <cell r="L621">
            <v>150</v>
          </cell>
        </row>
        <row r="622">
          <cell r="A622" t="str">
            <v>25B#136</v>
          </cell>
          <cell r="B622" t="str">
            <v>框架内</v>
          </cell>
          <cell r="C622" t="str">
            <v>AVL设备</v>
          </cell>
          <cell r="D622" t="str">
            <v>音频设备</v>
          </cell>
          <cell r="E622" t="str">
            <v>耳返</v>
          </cell>
          <cell r="F622" t="str">
            <v>耳返</v>
          </cell>
          <cell r="G622" t="str">
            <v>Shure舒尔或Sennheiser森海塞尔，每3天为1个展期</v>
          </cell>
          <cell r="H622" t="str">
            <v>台/展期</v>
          </cell>
          <cell r="I622">
            <v>300</v>
          </cell>
          <cell r="J622">
            <v>280</v>
          </cell>
          <cell r="K622">
            <v>175</v>
          </cell>
          <cell r="L622">
            <v>175</v>
          </cell>
        </row>
        <row r="623">
          <cell r="A623" t="str">
            <v>25B#137</v>
          </cell>
          <cell r="B623" t="str">
            <v>框架内</v>
          </cell>
          <cell r="C623" t="str">
            <v>AVL设备</v>
          </cell>
          <cell r="D623" t="str">
            <v>音频设备</v>
          </cell>
          <cell r="E623" t="str">
            <v>实时通话</v>
          </cell>
          <cell r="F623" t="str">
            <v>无线对讲主机</v>
          </cell>
          <cell r="G623" t="str">
            <v>每3天为1个展期</v>
          </cell>
          <cell r="H623" t="str">
            <v>台/展期</v>
          </cell>
          <cell r="I623">
            <v>1000</v>
          </cell>
          <cell r="J623">
            <v>900</v>
          </cell>
          <cell r="K623">
            <v>80</v>
          </cell>
          <cell r="L623">
            <v>80</v>
          </cell>
        </row>
        <row r="624">
          <cell r="A624" t="str">
            <v>25B#138</v>
          </cell>
          <cell r="B624" t="str">
            <v>框架内</v>
          </cell>
          <cell r="C624" t="str">
            <v>AVL设备</v>
          </cell>
          <cell r="D624" t="str">
            <v>音频设备</v>
          </cell>
          <cell r="E624" t="str">
            <v>实时通话</v>
          </cell>
          <cell r="F624" t="str">
            <v>无线对讲耳机/腰包</v>
          </cell>
          <cell r="G624" t="str">
            <v>每3天为1个展期</v>
          </cell>
          <cell r="H624" t="str">
            <v>套/展期</v>
          </cell>
          <cell r="I624">
            <v>300</v>
          </cell>
          <cell r="J624">
            <v>280</v>
          </cell>
          <cell r="K624">
            <v>70</v>
          </cell>
          <cell r="L624">
            <v>70</v>
          </cell>
        </row>
        <row r="625">
          <cell r="A625" t="str">
            <v>25B#139</v>
          </cell>
          <cell r="B625" t="str">
            <v>框架内</v>
          </cell>
          <cell r="C625" t="str">
            <v>AVL设备</v>
          </cell>
          <cell r="D625" t="str">
            <v>音频设备</v>
          </cell>
          <cell r="E625" t="str">
            <v>实时通话</v>
          </cell>
          <cell r="F625" t="str">
            <v>无线监听系统</v>
          </cell>
          <cell r="G625" t="str">
            <v>SENNHEISER森海塞尔同级别品牌，每3天为1个展期</v>
          </cell>
          <cell r="H625" t="str">
            <v>台/展期</v>
          </cell>
          <cell r="I625">
            <v>300</v>
          </cell>
          <cell r="J625">
            <v>280</v>
          </cell>
          <cell r="K625">
            <v>175</v>
          </cell>
          <cell r="L625">
            <v>175</v>
          </cell>
        </row>
        <row r="626">
          <cell r="A626" t="str">
            <v>25B#140</v>
          </cell>
          <cell r="B626" t="str">
            <v>框架内</v>
          </cell>
          <cell r="C626" t="str">
            <v>AVL设备</v>
          </cell>
          <cell r="D626" t="str">
            <v>音频设备</v>
          </cell>
          <cell r="E626" t="str">
            <v>实时通话</v>
          </cell>
          <cell r="F626" t="str">
            <v>Walking-Talkie无线对讲机含耳机</v>
          </cell>
          <cell r="G626" t="str">
            <v>每3天为1个展期</v>
          </cell>
          <cell r="H626" t="str">
            <v>台/展期</v>
          </cell>
          <cell r="I626">
            <v>60</v>
          </cell>
          <cell r="J626">
            <v>55</v>
          </cell>
          <cell r="K626">
            <v>47</v>
          </cell>
          <cell r="L626">
            <v>47</v>
          </cell>
        </row>
        <row r="627">
          <cell r="A627" t="str">
            <v>25B#141</v>
          </cell>
          <cell r="B627" t="str">
            <v>框架内</v>
          </cell>
          <cell r="C627" t="str">
            <v>AVL设备</v>
          </cell>
          <cell r="D627" t="str">
            <v>音频设备</v>
          </cell>
          <cell r="E627" t="str">
            <v>无线即席发言系统</v>
          </cell>
          <cell r="F627" t="str">
            <v>即席系统主机</v>
          </cell>
          <cell r="G627" t="str">
            <v>BOSCH DCN DCS等同级别品牌，每3天为1个展期</v>
          </cell>
          <cell r="H627" t="str">
            <v>台/展期</v>
          </cell>
          <cell r="I627">
            <v>2000</v>
          </cell>
          <cell r="J627">
            <v>1700</v>
          </cell>
          <cell r="K627">
            <v>375</v>
          </cell>
          <cell r="L627">
            <v>375</v>
          </cell>
        </row>
        <row r="628">
          <cell r="A628" t="str">
            <v>25B#142</v>
          </cell>
          <cell r="B628" t="str">
            <v>框架内</v>
          </cell>
          <cell r="C628" t="str">
            <v>AVL设备</v>
          </cell>
          <cell r="D628" t="str">
            <v>音频设备</v>
          </cell>
          <cell r="E628" t="str">
            <v>无线即席发言系统</v>
          </cell>
          <cell r="F628" t="str">
            <v>即席系统麦克风</v>
          </cell>
          <cell r="G628" t="str">
            <v>BOSCH DCN DCS等同级别品牌，每3天为1个展期</v>
          </cell>
          <cell r="H628" t="str">
            <v>台/展期</v>
          </cell>
          <cell r="I628">
            <v>400</v>
          </cell>
          <cell r="J628">
            <v>350</v>
          </cell>
          <cell r="K628">
            <v>100</v>
          </cell>
          <cell r="L628">
            <v>100</v>
          </cell>
        </row>
        <row r="629">
          <cell r="A629" t="str">
            <v>25B#143</v>
          </cell>
          <cell r="B629" t="str">
            <v>框架内</v>
          </cell>
          <cell r="C629" t="str">
            <v>AVL设备</v>
          </cell>
          <cell r="D629" t="str">
            <v>音频设备</v>
          </cell>
          <cell r="E629" t="str">
            <v>同传设备</v>
          </cell>
          <cell r="F629" t="str">
            <v>会议同传系统-主机</v>
          </cell>
          <cell r="G629" t="str">
            <v>Bosch博世</v>
          </cell>
          <cell r="H629" t="str">
            <v>台/天</v>
          </cell>
          <cell r="I629">
            <v>500</v>
          </cell>
          <cell r="J629">
            <v>420</v>
          </cell>
          <cell r="K629" t="str">
            <v>OK</v>
          </cell>
          <cell r="L629">
            <v>420</v>
          </cell>
        </row>
        <row r="630">
          <cell r="A630" t="str">
            <v>25B#144</v>
          </cell>
          <cell r="B630" t="str">
            <v>框架内</v>
          </cell>
          <cell r="C630" t="str">
            <v>AVL设备</v>
          </cell>
          <cell r="D630" t="str">
            <v>音频设备</v>
          </cell>
          <cell r="E630" t="str">
            <v>同传设备</v>
          </cell>
          <cell r="F630" t="str">
            <v>会议同传系统-辐射器</v>
          </cell>
          <cell r="G630" t="str">
            <v>2块为一套，Bosch博世</v>
          </cell>
          <cell r="H630" t="str">
            <v>台/天</v>
          </cell>
          <cell r="I630">
            <v>500</v>
          </cell>
          <cell r="J630">
            <v>420</v>
          </cell>
          <cell r="K630">
            <v>350</v>
          </cell>
          <cell r="L630">
            <v>350</v>
          </cell>
        </row>
        <row r="631">
          <cell r="A631" t="str">
            <v>25B#145</v>
          </cell>
          <cell r="B631" t="str">
            <v>框架内</v>
          </cell>
          <cell r="C631" t="str">
            <v>AVL设备</v>
          </cell>
          <cell r="D631" t="str">
            <v>音频设备</v>
          </cell>
          <cell r="E631" t="str">
            <v>同传设备</v>
          </cell>
          <cell r="F631" t="str">
            <v>会议同传系统-翻译器</v>
          </cell>
          <cell r="G631" t="str">
            <v>每台2路，Bosch博世</v>
          </cell>
          <cell r="H631" t="str">
            <v>台/天</v>
          </cell>
          <cell r="I631">
            <v>250</v>
          </cell>
          <cell r="J631">
            <v>230</v>
          </cell>
          <cell r="K631" t="str">
            <v>OK</v>
          </cell>
          <cell r="L631">
            <v>230</v>
          </cell>
        </row>
        <row r="632">
          <cell r="A632" t="str">
            <v>25B#146</v>
          </cell>
          <cell r="B632" t="str">
            <v>框架内</v>
          </cell>
          <cell r="C632" t="str">
            <v>AVL设备</v>
          </cell>
          <cell r="D632" t="str">
            <v>音频设备</v>
          </cell>
          <cell r="E632" t="str">
            <v>同传设备</v>
          </cell>
          <cell r="F632" t="str">
            <v>音频扩展器</v>
          </cell>
          <cell r="G632" t="str">
            <v>同传音频输出设备，Bosch博世</v>
          </cell>
          <cell r="H632" t="str">
            <v>台/天</v>
          </cell>
          <cell r="I632">
            <v>500</v>
          </cell>
          <cell r="J632">
            <v>480</v>
          </cell>
          <cell r="K632">
            <v>180</v>
          </cell>
          <cell r="L632">
            <v>180</v>
          </cell>
        </row>
        <row r="633">
          <cell r="A633" t="str">
            <v>25B#147</v>
          </cell>
          <cell r="B633" t="str">
            <v>框架内</v>
          </cell>
          <cell r="C633" t="str">
            <v>AVL设备</v>
          </cell>
          <cell r="D633" t="str">
            <v>音频设备</v>
          </cell>
          <cell r="E633" t="str">
            <v>同传设备</v>
          </cell>
          <cell r="F633" t="str">
            <v>会议同传系统-耳机</v>
          </cell>
          <cell r="G633" t="str">
            <v>Bosch博世</v>
          </cell>
          <cell r="H633" t="str">
            <v>台/天</v>
          </cell>
          <cell r="I633">
            <v>25</v>
          </cell>
          <cell r="J633">
            <v>25</v>
          </cell>
          <cell r="K633">
            <v>21</v>
          </cell>
          <cell r="L633">
            <v>21</v>
          </cell>
        </row>
        <row r="634">
          <cell r="A634" t="str">
            <v>25B#148</v>
          </cell>
          <cell r="B634" t="str">
            <v>框架内</v>
          </cell>
          <cell r="C634" t="str">
            <v>AVL设备</v>
          </cell>
          <cell r="D634" t="str">
            <v>音频设备</v>
          </cell>
          <cell r="E634" t="str">
            <v>同传设备</v>
          </cell>
          <cell r="F634" t="str">
            <v>同声传译室(普通级)</v>
          </cell>
          <cell r="G634" t="str">
            <v>Bosch博世</v>
          </cell>
          <cell r="H634" t="str">
            <v>间/天</v>
          </cell>
          <cell r="I634">
            <v>600</v>
          </cell>
          <cell r="J634">
            <v>550</v>
          </cell>
          <cell r="K634" t="str">
            <v>OK</v>
          </cell>
          <cell r="L634">
            <v>550</v>
          </cell>
        </row>
        <row r="635">
          <cell r="A635" t="str">
            <v>25B#154</v>
          </cell>
          <cell r="B635" t="str">
            <v>框架内</v>
          </cell>
          <cell r="C635" t="str">
            <v>AVL设备</v>
          </cell>
          <cell r="D635" t="str">
            <v>灯光设备</v>
          </cell>
          <cell r="E635" t="str">
            <v>电脑灯</v>
          </cell>
          <cell r="F635" t="str">
            <v>多色LOGO片（含可做多色LOGO灯片）</v>
          </cell>
          <cell r="G635" t="str">
            <v>每3天为1个展期</v>
          </cell>
          <cell r="H635" t="str">
            <v>片/展期</v>
          </cell>
          <cell r="I635">
            <v>170</v>
          </cell>
          <cell r="J635">
            <v>170</v>
          </cell>
          <cell r="K635" t="str">
            <v>OK</v>
          </cell>
          <cell r="L635">
            <v>170</v>
          </cell>
        </row>
        <row r="636">
          <cell r="A636" t="str">
            <v>25B#155</v>
          </cell>
          <cell r="B636" t="str">
            <v>框架内</v>
          </cell>
          <cell r="C636" t="str">
            <v>AVL设备</v>
          </cell>
          <cell r="D636" t="str">
            <v>灯光设备</v>
          </cell>
          <cell r="E636" t="str">
            <v>电脑灯</v>
          </cell>
          <cell r="F636" t="str">
            <v>单色LOGO片</v>
          </cell>
          <cell r="G636" t="str">
            <v>每3天为1个展期</v>
          </cell>
          <cell r="H636" t="str">
            <v>片/展期</v>
          </cell>
          <cell r="I636">
            <v>90</v>
          </cell>
          <cell r="J636">
            <v>90</v>
          </cell>
          <cell r="K636" t="str">
            <v>OK</v>
          </cell>
          <cell r="L636">
            <v>90</v>
          </cell>
        </row>
        <row r="637">
          <cell r="A637" t="str">
            <v>25B#156</v>
          </cell>
          <cell r="B637" t="str">
            <v>框架内</v>
          </cell>
          <cell r="C637" t="str">
            <v>AVL设备</v>
          </cell>
          <cell r="D637" t="str">
            <v>灯光设备</v>
          </cell>
          <cell r="E637" t="str">
            <v>电脑灯</v>
          </cell>
          <cell r="F637" t="str">
            <v>摇头染色灯300W</v>
          </cell>
          <cell r="G637" t="str">
            <v>彩熠、鸿彩、ACEM、EK、升龙、浩洋同级别品牌，每3天为1个展期</v>
          </cell>
          <cell r="H637" t="str">
            <v>台/展期</v>
          </cell>
          <cell r="I637">
            <v>300</v>
          </cell>
          <cell r="J637">
            <v>280</v>
          </cell>
          <cell r="K637">
            <v>231</v>
          </cell>
          <cell r="L637">
            <v>231</v>
          </cell>
        </row>
        <row r="638">
          <cell r="A638" t="str">
            <v>25B#157</v>
          </cell>
          <cell r="B638" t="str">
            <v>框架内</v>
          </cell>
          <cell r="C638" t="str">
            <v>AVL设备</v>
          </cell>
          <cell r="D638" t="str">
            <v>灯光设备</v>
          </cell>
          <cell r="E638" t="str">
            <v>电脑灯</v>
          </cell>
          <cell r="F638" t="str">
            <v>摇头染色灯800W</v>
          </cell>
          <cell r="G638" t="str">
            <v>彩熠、鸿彩、ACEM、EK、升龙、浩洋同级别品牌，每3天为1个展期</v>
          </cell>
          <cell r="H638" t="str">
            <v>台/展期</v>
          </cell>
          <cell r="I638">
            <v>400</v>
          </cell>
          <cell r="J638">
            <v>400</v>
          </cell>
          <cell r="K638">
            <v>292</v>
          </cell>
          <cell r="L638">
            <v>292</v>
          </cell>
        </row>
        <row r="639">
          <cell r="A639" t="str">
            <v>25B#158</v>
          </cell>
          <cell r="B639" t="str">
            <v>框架内</v>
          </cell>
          <cell r="C639" t="str">
            <v>AVL设备</v>
          </cell>
          <cell r="D639" t="str">
            <v>灯光设备</v>
          </cell>
          <cell r="E639" t="str">
            <v>电脑灯</v>
          </cell>
          <cell r="F639" t="str">
            <v>摇头染色灯1500W</v>
          </cell>
          <cell r="G639" t="str">
            <v>彩熠、鸿彩、ACEM、EK、升龙、浩洋同级别品牌，每3天为1个展期</v>
          </cell>
          <cell r="H639" t="str">
            <v>台/展期</v>
          </cell>
          <cell r="I639">
            <v>500</v>
          </cell>
          <cell r="J639">
            <v>500</v>
          </cell>
          <cell r="K639">
            <v>414</v>
          </cell>
          <cell r="L639">
            <v>414</v>
          </cell>
        </row>
        <row r="640">
          <cell r="A640" t="str">
            <v>25B#159</v>
          </cell>
          <cell r="B640" t="str">
            <v>框架内</v>
          </cell>
          <cell r="C640" t="str">
            <v>AVL设备</v>
          </cell>
          <cell r="D640" t="str">
            <v>灯光设备</v>
          </cell>
          <cell r="E640" t="str">
            <v>电脑灯</v>
          </cell>
          <cell r="F640" t="str">
            <v>摇头染色灯2000W</v>
          </cell>
          <cell r="G640" t="str">
            <v>彩熠、鸿彩、ACEM、EK、升龙、浩洋同级别品牌，每3天为1个展期</v>
          </cell>
          <cell r="H640" t="str">
            <v>台/展期</v>
          </cell>
          <cell r="I640">
            <v>600</v>
          </cell>
          <cell r="J640">
            <v>550</v>
          </cell>
          <cell r="K640">
            <v>400</v>
          </cell>
          <cell r="L640">
            <v>400</v>
          </cell>
        </row>
        <row r="641">
          <cell r="A641" t="str">
            <v>25B#160</v>
          </cell>
          <cell r="B641" t="str">
            <v>框架内</v>
          </cell>
          <cell r="C641" t="str">
            <v>AVL设备</v>
          </cell>
          <cell r="D641" t="str">
            <v>灯光设备</v>
          </cell>
          <cell r="E641" t="str">
            <v>电脑灯</v>
          </cell>
          <cell r="F641" t="str">
            <v>图案切割灯1200W</v>
          </cell>
          <cell r="G641" t="str">
            <v>彩熠、鸿彩、ACEM、EK、升龙、浩洋同级别品牌，每3天为1个展期</v>
          </cell>
          <cell r="H641" t="str">
            <v>台/展期</v>
          </cell>
          <cell r="I641">
            <v>400</v>
          </cell>
          <cell r="J641">
            <v>400</v>
          </cell>
          <cell r="K641" t="str">
            <v>OK</v>
          </cell>
          <cell r="L641">
            <v>400</v>
          </cell>
        </row>
        <row r="642">
          <cell r="A642" t="str">
            <v>25B#161</v>
          </cell>
          <cell r="B642" t="str">
            <v>框架内</v>
          </cell>
          <cell r="C642" t="str">
            <v>AVL设备</v>
          </cell>
          <cell r="D642" t="str">
            <v>灯光设备</v>
          </cell>
          <cell r="E642" t="str">
            <v>电脑灯</v>
          </cell>
          <cell r="F642" t="str">
            <v>图案切割灯1500W</v>
          </cell>
          <cell r="G642" t="str">
            <v>彩熠、鸿彩、ACEM、EK、升龙、浩洋同级别品牌，每3天为1个展期</v>
          </cell>
          <cell r="H642" t="str">
            <v>台/展期</v>
          </cell>
          <cell r="I642">
            <v>500</v>
          </cell>
          <cell r="J642">
            <v>500</v>
          </cell>
          <cell r="K642">
            <v>410</v>
          </cell>
          <cell r="L642">
            <v>410</v>
          </cell>
        </row>
        <row r="643">
          <cell r="A643" t="str">
            <v>25B#162</v>
          </cell>
          <cell r="B643" t="str">
            <v>框架内</v>
          </cell>
          <cell r="C643" t="str">
            <v>AVL设备</v>
          </cell>
          <cell r="D643" t="str">
            <v>灯光设备</v>
          </cell>
          <cell r="E643" t="str">
            <v>电脑灯</v>
          </cell>
          <cell r="F643" t="str">
            <v>图案切割灯2000W</v>
          </cell>
          <cell r="G643" t="str">
            <v>彩熠、鸿彩、ACEM、EK、升龙、浩洋同级别品牌，每3天为1个展期</v>
          </cell>
          <cell r="H643" t="str">
            <v>台/展期</v>
          </cell>
          <cell r="I643">
            <v>700</v>
          </cell>
          <cell r="J643">
            <v>700</v>
          </cell>
          <cell r="K643">
            <v>475</v>
          </cell>
          <cell r="L643">
            <v>475</v>
          </cell>
        </row>
        <row r="644">
          <cell r="A644" t="str">
            <v>25B#163</v>
          </cell>
          <cell r="B644" t="str">
            <v>框架内</v>
          </cell>
          <cell r="C644" t="str">
            <v>AVL设备</v>
          </cell>
          <cell r="D644" t="str">
            <v>灯光设备</v>
          </cell>
          <cell r="E644" t="str">
            <v>电脑灯</v>
          </cell>
          <cell r="F644" t="str">
            <v>光束灯（三合一）230W</v>
          </cell>
          <cell r="G644" t="str">
            <v>彩熠、鸿彩、ACEM、EK、升龙、浩洋同级别品牌，每3天为1个展期</v>
          </cell>
          <cell r="H644" t="str">
            <v>台/展期</v>
          </cell>
          <cell r="I644">
            <v>300</v>
          </cell>
          <cell r="J644">
            <v>300</v>
          </cell>
          <cell r="K644" t="str">
            <v>OK</v>
          </cell>
          <cell r="L644">
            <v>300</v>
          </cell>
        </row>
        <row r="645">
          <cell r="A645" t="str">
            <v>25B#164</v>
          </cell>
          <cell r="B645" t="str">
            <v>框架内</v>
          </cell>
          <cell r="C645" t="str">
            <v>AVL设备</v>
          </cell>
          <cell r="D645" t="str">
            <v>灯光设备</v>
          </cell>
          <cell r="E645" t="str">
            <v>电脑灯</v>
          </cell>
          <cell r="F645" t="str">
            <v>光束灯（三合一）330W</v>
          </cell>
          <cell r="G645" t="str">
            <v>彩熠、鸿彩、ACEM、EK、升龙、浩洋同级别品牌，每3天为1个展期</v>
          </cell>
          <cell r="H645" t="str">
            <v>台/展期</v>
          </cell>
          <cell r="I645">
            <v>350</v>
          </cell>
          <cell r="J645">
            <v>350</v>
          </cell>
          <cell r="K645">
            <v>280</v>
          </cell>
          <cell r="L645">
            <v>280</v>
          </cell>
        </row>
        <row r="646">
          <cell r="A646" t="str">
            <v>25B#165</v>
          </cell>
          <cell r="B646" t="str">
            <v>框架内</v>
          </cell>
          <cell r="C646" t="str">
            <v>AVL设备</v>
          </cell>
          <cell r="D646" t="str">
            <v>灯光设备</v>
          </cell>
          <cell r="E646" t="str">
            <v>电脑灯</v>
          </cell>
          <cell r="F646" t="str">
            <v>光束灯（三合一）380W</v>
          </cell>
          <cell r="G646" t="str">
            <v>彩熠、鸿彩、ACEM、EK、升龙、浩洋同级别品牌，每3天为1个展期</v>
          </cell>
          <cell r="H646" t="str">
            <v>台/展期</v>
          </cell>
          <cell r="I646">
            <v>400</v>
          </cell>
          <cell r="J646">
            <v>400</v>
          </cell>
          <cell r="K646">
            <v>300</v>
          </cell>
          <cell r="L646">
            <v>300</v>
          </cell>
        </row>
        <row r="647">
          <cell r="A647" t="str">
            <v>25B#166</v>
          </cell>
          <cell r="B647" t="str">
            <v>框架内</v>
          </cell>
          <cell r="C647" t="str">
            <v>AVL设备</v>
          </cell>
          <cell r="D647" t="str">
            <v>灯光设备</v>
          </cell>
          <cell r="E647" t="str">
            <v>电脑灯</v>
          </cell>
          <cell r="F647" t="str">
            <v>光束灯（三合一）470W</v>
          </cell>
          <cell r="G647" t="str">
            <v>彩熠、鸿彩、ACEM、EK、升龙、浩洋同级别品牌，每3天为1个展期</v>
          </cell>
          <cell r="H647" t="str">
            <v>台/展期</v>
          </cell>
          <cell r="I647">
            <v>450</v>
          </cell>
          <cell r="J647">
            <v>450</v>
          </cell>
          <cell r="K647">
            <v>300</v>
          </cell>
          <cell r="L647">
            <v>300</v>
          </cell>
        </row>
        <row r="648">
          <cell r="A648" t="str">
            <v>25B#167</v>
          </cell>
          <cell r="B648" t="str">
            <v>框架内</v>
          </cell>
          <cell r="C648" t="str">
            <v>AVL设备</v>
          </cell>
          <cell r="D648" t="str">
            <v>灯光设备</v>
          </cell>
          <cell r="E648" t="str">
            <v>电脑灯</v>
          </cell>
          <cell r="F648" t="str">
            <v>光束灯（三合一）480W</v>
          </cell>
          <cell r="G648" t="str">
            <v>彩熠、鸿彩、ACEM、EK、升龙、浩洋同级别品牌，每3天为1个展期</v>
          </cell>
          <cell r="H648" t="str">
            <v>台/展期</v>
          </cell>
          <cell r="I648">
            <v>450</v>
          </cell>
          <cell r="J648">
            <v>450</v>
          </cell>
          <cell r="K648">
            <v>360</v>
          </cell>
          <cell r="L648">
            <v>360</v>
          </cell>
        </row>
        <row r="649">
          <cell r="A649" t="str">
            <v>25B#168</v>
          </cell>
          <cell r="B649" t="str">
            <v>框架内</v>
          </cell>
          <cell r="C649" t="str">
            <v>AVL设备</v>
          </cell>
          <cell r="D649" t="str">
            <v>灯光设备</v>
          </cell>
          <cell r="E649" t="str">
            <v>电脑灯</v>
          </cell>
          <cell r="F649" t="str">
            <v>光束灯（三合一）660W</v>
          </cell>
          <cell r="G649" t="str">
            <v>彩熠、鸿彩、ACEM、EK、升龙、浩洋同级别品牌，每3天为1个展期</v>
          </cell>
          <cell r="H649" t="str">
            <v>台/展期</v>
          </cell>
          <cell r="I649">
            <v>500</v>
          </cell>
          <cell r="J649">
            <v>500</v>
          </cell>
          <cell r="K649">
            <v>465</v>
          </cell>
          <cell r="L649">
            <v>465</v>
          </cell>
        </row>
        <row r="650">
          <cell r="A650" t="str">
            <v>25B#169</v>
          </cell>
          <cell r="B650" t="str">
            <v>框架内</v>
          </cell>
          <cell r="C650" t="str">
            <v>AVL设备</v>
          </cell>
          <cell r="D650" t="str">
            <v>灯光设备</v>
          </cell>
          <cell r="E650" t="str">
            <v>电脑灯</v>
          </cell>
          <cell r="F650" t="str">
            <v>光束灯（三合一）1500W</v>
          </cell>
          <cell r="G650" t="str">
            <v>彩熠、鸿彩、ACEM、EK、升龙、浩洋同级别品牌，每3天为1个展期</v>
          </cell>
          <cell r="H650" t="str">
            <v>台/展期</v>
          </cell>
          <cell r="I650">
            <v>600</v>
          </cell>
          <cell r="J650">
            <v>600</v>
          </cell>
          <cell r="K650">
            <v>450</v>
          </cell>
          <cell r="L650">
            <v>450</v>
          </cell>
        </row>
        <row r="651">
          <cell r="A651" t="str">
            <v>25B#170</v>
          </cell>
          <cell r="B651" t="str">
            <v>框架内</v>
          </cell>
          <cell r="C651" t="str">
            <v>AVL设备</v>
          </cell>
          <cell r="D651" t="str">
            <v>灯光设备</v>
          </cell>
          <cell r="E651" t="str">
            <v>电脑灯</v>
          </cell>
          <cell r="F651" t="str">
            <v>LED 蜂眼摇头灯 760W</v>
          </cell>
          <cell r="G651" t="str">
            <v>跃洋或同级别品牌，每3天为1个展期</v>
          </cell>
          <cell r="H651" t="str">
            <v>台/展期</v>
          </cell>
          <cell r="I651">
            <v>400</v>
          </cell>
          <cell r="J651">
            <v>400</v>
          </cell>
          <cell r="K651">
            <v>332</v>
          </cell>
          <cell r="L651">
            <v>332</v>
          </cell>
        </row>
        <row r="652">
          <cell r="A652" t="str">
            <v>25B#171</v>
          </cell>
          <cell r="B652" t="str">
            <v>框架内</v>
          </cell>
          <cell r="C652" t="str">
            <v>AVL设备</v>
          </cell>
          <cell r="D652" t="str">
            <v>灯光设备</v>
          </cell>
          <cell r="E652" t="str">
            <v>电脑灯</v>
          </cell>
          <cell r="F652" t="str">
            <v>LED PAR摇头灯</v>
          </cell>
          <cell r="G652" t="str">
            <v>彩熠、鸿彩、ACEM、EK、升龙、浩洋同级别品牌，每3天为1个展期</v>
          </cell>
          <cell r="H652" t="str">
            <v>台/展期</v>
          </cell>
          <cell r="I652">
            <v>300</v>
          </cell>
          <cell r="J652">
            <v>240</v>
          </cell>
          <cell r="K652">
            <v>150</v>
          </cell>
          <cell r="L652">
            <v>150</v>
          </cell>
        </row>
        <row r="653">
          <cell r="A653" t="str">
            <v>25B#172</v>
          </cell>
          <cell r="B653" t="str">
            <v>框架内</v>
          </cell>
          <cell r="C653" t="str">
            <v>AVL设备</v>
          </cell>
          <cell r="D653" t="str">
            <v>灯光设备</v>
          </cell>
          <cell r="E653" t="str">
            <v>电脑灯</v>
          </cell>
          <cell r="F653" t="str">
            <v>追光灯(1200w)</v>
          </cell>
          <cell r="G653" t="str">
            <v>彩熠、鸿彩、ACEM、EK、升龙、浩洋同级别品牌，每3天为1个展期</v>
          </cell>
          <cell r="H653" t="str">
            <v>只/展期</v>
          </cell>
          <cell r="I653">
            <v>800</v>
          </cell>
          <cell r="J653">
            <v>750</v>
          </cell>
          <cell r="K653">
            <v>500</v>
          </cell>
          <cell r="L653">
            <v>500</v>
          </cell>
        </row>
        <row r="654">
          <cell r="A654" t="str">
            <v>25B#173</v>
          </cell>
          <cell r="B654" t="str">
            <v>框架内</v>
          </cell>
          <cell r="C654" t="str">
            <v>AVL设备</v>
          </cell>
          <cell r="D654" t="str">
            <v>灯光设备</v>
          </cell>
          <cell r="E654" t="str">
            <v>电脑灯</v>
          </cell>
          <cell r="F654" t="str">
            <v>追光灯(2500w)</v>
          </cell>
          <cell r="G654" t="str">
            <v>彩熠、鸿彩、ACEM、EK、升龙、浩洋同级别品牌，每3天为1个展期</v>
          </cell>
          <cell r="H654" t="str">
            <v>台/展期</v>
          </cell>
          <cell r="I654">
            <v>1000</v>
          </cell>
          <cell r="J654">
            <v>900</v>
          </cell>
          <cell r="K654">
            <v>500</v>
          </cell>
          <cell r="L654">
            <v>500</v>
          </cell>
        </row>
        <row r="655">
          <cell r="A655" t="str">
            <v>25B#174</v>
          </cell>
          <cell r="B655" t="str">
            <v>框架内</v>
          </cell>
          <cell r="C655" t="str">
            <v>AVL设备</v>
          </cell>
          <cell r="D655" t="str">
            <v>灯光设备</v>
          </cell>
          <cell r="E655" t="str">
            <v>电脑灯</v>
          </cell>
          <cell r="F655" t="str">
            <v>追光灯(4000w)</v>
          </cell>
          <cell r="G655" t="str">
            <v>彩熠、鸿彩、ACEM、EK、升龙、浩洋同级别品牌，每3天为1个展期</v>
          </cell>
          <cell r="H655" t="str">
            <v>台/展期</v>
          </cell>
          <cell r="I655">
            <v>1500</v>
          </cell>
          <cell r="J655">
            <v>1200</v>
          </cell>
          <cell r="K655">
            <v>909</v>
          </cell>
          <cell r="L655">
            <v>909</v>
          </cell>
        </row>
        <row r="656">
          <cell r="A656" t="str">
            <v>25B#175</v>
          </cell>
          <cell r="B656" t="str">
            <v>框架内</v>
          </cell>
          <cell r="C656" t="str">
            <v>AVL设备</v>
          </cell>
          <cell r="D656" t="str">
            <v>灯光设备</v>
          </cell>
          <cell r="E656" t="str">
            <v>常规灯</v>
          </cell>
          <cell r="F656" t="str">
            <v>四头灯</v>
          </cell>
          <cell r="G656" t="str">
            <v>彩熠、鸿彩、ACEM、EK、升龙、浩洋同级别品牌，每3天为1个展期</v>
          </cell>
          <cell r="H656" t="str">
            <v>只/展期</v>
          </cell>
          <cell r="I656">
            <v>200</v>
          </cell>
          <cell r="J656">
            <v>200</v>
          </cell>
          <cell r="K656">
            <v>180</v>
          </cell>
          <cell r="L656">
            <v>180</v>
          </cell>
        </row>
        <row r="657">
          <cell r="A657" t="str">
            <v>25B#176</v>
          </cell>
          <cell r="B657" t="str">
            <v>框架内</v>
          </cell>
          <cell r="C657" t="str">
            <v>AVL设备</v>
          </cell>
          <cell r="D657" t="str">
            <v>灯光设备</v>
          </cell>
          <cell r="E657" t="str">
            <v>常规灯</v>
          </cell>
          <cell r="F657" t="str">
            <v>八头灯</v>
          </cell>
          <cell r="G657" t="str">
            <v>彩熠、鸿彩、ACEM、EK、升龙、浩洋同级别品牌，每3天为1个展期</v>
          </cell>
          <cell r="H657" t="str">
            <v>只/展期</v>
          </cell>
          <cell r="I657">
            <v>400</v>
          </cell>
          <cell r="J657">
            <v>400</v>
          </cell>
          <cell r="K657">
            <v>282</v>
          </cell>
          <cell r="L657">
            <v>282</v>
          </cell>
        </row>
        <row r="658">
          <cell r="A658" t="str">
            <v>25B#177</v>
          </cell>
          <cell r="B658" t="str">
            <v>框架内</v>
          </cell>
          <cell r="C658" t="str">
            <v>AVL设备</v>
          </cell>
          <cell r="D658" t="str">
            <v>灯光设备</v>
          </cell>
          <cell r="E658" t="str">
            <v>效果灯</v>
          </cell>
          <cell r="F658" t="str">
            <v>ETC Source Four造型灯</v>
          </cell>
          <cell r="G658" t="str">
            <v>彩熠、鸿彩、ACEM、EK、升龙、浩洋同级别品牌，每3天为1个展期</v>
          </cell>
          <cell r="H658" t="str">
            <v>只/展期</v>
          </cell>
          <cell r="I658">
            <v>300</v>
          </cell>
          <cell r="J658">
            <v>280</v>
          </cell>
          <cell r="K658">
            <v>125</v>
          </cell>
          <cell r="L658">
            <v>125</v>
          </cell>
        </row>
        <row r="659">
          <cell r="A659" t="str">
            <v>25B#178</v>
          </cell>
          <cell r="B659" t="str">
            <v>框架内</v>
          </cell>
          <cell r="C659" t="str">
            <v>AVL设备</v>
          </cell>
          <cell r="D659" t="str">
            <v>灯光设备</v>
          </cell>
          <cell r="E659" t="str">
            <v>效果灯</v>
          </cell>
          <cell r="F659" t="str">
            <v>LED调焦染色电脑灯3000W</v>
          </cell>
          <cell r="G659" t="str">
            <v>彩熠、鸿彩、ACEM、EK、升龙、浩洋同级别品牌，每3天为1个展期</v>
          </cell>
          <cell r="H659" t="str">
            <v>台/展期</v>
          </cell>
          <cell r="I659">
            <v>800</v>
          </cell>
          <cell r="J659">
            <v>600</v>
          </cell>
          <cell r="K659">
            <v>270</v>
          </cell>
          <cell r="L659">
            <v>270</v>
          </cell>
        </row>
        <row r="660">
          <cell r="A660" t="str">
            <v>25B#179</v>
          </cell>
          <cell r="B660" t="str">
            <v>框架内</v>
          </cell>
          <cell r="C660" t="str">
            <v>AVL设备</v>
          </cell>
          <cell r="D660" t="str">
            <v>灯光设备</v>
          </cell>
          <cell r="E660" t="str">
            <v>效果灯</v>
          </cell>
          <cell r="F660" t="str">
            <v>LED调焦摇头染色灯</v>
          </cell>
          <cell r="G660" t="str">
            <v>跃洋BO740Z
跃洋或同级别品牌，每3天为1个展期</v>
          </cell>
          <cell r="H660" t="str">
            <v>台/展期</v>
          </cell>
          <cell r="I660">
            <v>300</v>
          </cell>
          <cell r="J660">
            <v>250</v>
          </cell>
          <cell r="K660">
            <v>175</v>
          </cell>
          <cell r="L660">
            <v>175</v>
          </cell>
        </row>
        <row r="661">
          <cell r="A661" t="str">
            <v>25B#180</v>
          </cell>
          <cell r="B661" t="str">
            <v>框架内</v>
          </cell>
          <cell r="C661" t="str">
            <v>AVL设备</v>
          </cell>
          <cell r="D661" t="str">
            <v>灯光设备</v>
          </cell>
          <cell r="E661" t="str">
            <v>效果灯</v>
          </cell>
          <cell r="F661" t="str">
            <v>LED洗墙灯</v>
          </cell>
          <cell r="G661" t="str">
            <v>彩熠、鸿彩、ACEM、EK、升龙、浩洋同级别品牌，每3天为1个展期</v>
          </cell>
          <cell r="H661" t="str">
            <v>台/展期</v>
          </cell>
          <cell r="I661">
            <v>200</v>
          </cell>
          <cell r="J661">
            <v>200</v>
          </cell>
          <cell r="K661">
            <v>120</v>
          </cell>
          <cell r="L661">
            <v>120</v>
          </cell>
        </row>
        <row r="662">
          <cell r="A662" t="str">
            <v>25B#181</v>
          </cell>
          <cell r="B662" t="str">
            <v>框架内</v>
          </cell>
          <cell r="C662" t="str">
            <v>AVL设备</v>
          </cell>
          <cell r="D662" t="str">
            <v>灯光设备</v>
          </cell>
          <cell r="E662" t="str">
            <v>效果灯</v>
          </cell>
          <cell r="F662" t="str">
            <v>LED条形灯，大颗粒灯珠</v>
          </cell>
          <cell r="G662" t="str">
            <v>ACME TB 1060
彩熠、鸿彩、ACEM、EK、升龙、浩洋同级别品牌，每3天为1个展期</v>
          </cell>
          <cell r="H662" t="str">
            <v>台/展期</v>
          </cell>
          <cell r="I662">
            <v>500</v>
          </cell>
          <cell r="J662">
            <v>300</v>
          </cell>
          <cell r="K662">
            <v>150</v>
          </cell>
          <cell r="L662">
            <v>150</v>
          </cell>
        </row>
        <row r="663">
          <cell r="A663" t="str">
            <v>25B#182</v>
          </cell>
          <cell r="B663" t="str">
            <v>框架内</v>
          </cell>
          <cell r="C663" t="str">
            <v>AVL设备</v>
          </cell>
          <cell r="D663" t="str">
            <v>灯光设备</v>
          </cell>
          <cell r="E663" t="str">
            <v>效果灯</v>
          </cell>
          <cell r="F663" t="str">
            <v>LED条形灯，小颗粒灯珠</v>
          </cell>
          <cell r="G663" t="str">
            <v>ACME STRO BE 3 IP
彩熠、鸿彩、ACEM、EK、升龙、浩洋同级别品牌，每3天为1个展期</v>
          </cell>
          <cell r="H663" t="str">
            <v>台/展期</v>
          </cell>
          <cell r="I663">
            <v>300</v>
          </cell>
          <cell r="J663">
            <v>300</v>
          </cell>
          <cell r="K663">
            <v>150</v>
          </cell>
          <cell r="L663">
            <v>150</v>
          </cell>
        </row>
        <row r="664">
          <cell r="A664" t="str">
            <v>25B#183</v>
          </cell>
          <cell r="B664" t="str">
            <v>框架内</v>
          </cell>
          <cell r="C664" t="str">
            <v>AVL设备</v>
          </cell>
          <cell r="D664" t="str">
            <v>灯光设备</v>
          </cell>
          <cell r="E664" t="str">
            <v>效果灯</v>
          </cell>
          <cell r="F664" t="str">
            <v>LED频闪灯</v>
          </cell>
          <cell r="G664" t="str">
            <v>ACME CM 560Z
5头，光束，染色，像素控制以及无极旋转功能于一体
彩熠、鸿彩、ACEM、EK、升龙、浩洋同级别品牌，每3天为1个展期</v>
          </cell>
          <cell r="H664" t="str">
            <v>台/展期</v>
          </cell>
          <cell r="I664">
            <v>400</v>
          </cell>
          <cell r="J664">
            <v>350</v>
          </cell>
          <cell r="K664">
            <v>150</v>
          </cell>
          <cell r="L664">
            <v>150</v>
          </cell>
        </row>
        <row r="665">
          <cell r="A665" t="str">
            <v>25B#184</v>
          </cell>
          <cell r="B665" t="str">
            <v>框架内</v>
          </cell>
          <cell r="C665" t="str">
            <v>AVL设备</v>
          </cell>
          <cell r="D665" t="str">
            <v>灯光设备</v>
          </cell>
          <cell r="E665" t="str">
            <v>效果灯</v>
          </cell>
          <cell r="F665" t="str">
            <v>LED频闪灯</v>
          </cell>
          <cell r="G665" t="str">
            <v>ACME S6
36头，染色、像素效果、星空背景、月花光束等多效果功能于一体，随机频闪和脉冲
彩熠、鸿彩、ACEM、EK、升龙、浩洋同级别品牌，每3天为1个展期</v>
          </cell>
          <cell r="H665" t="str">
            <v>台/展期</v>
          </cell>
          <cell r="I665">
            <v>400</v>
          </cell>
          <cell r="J665">
            <v>400</v>
          </cell>
          <cell r="K665">
            <v>190</v>
          </cell>
          <cell r="L665">
            <v>190</v>
          </cell>
        </row>
        <row r="666">
          <cell r="A666" t="str">
            <v>25B#185</v>
          </cell>
          <cell r="B666" t="str">
            <v>框架内</v>
          </cell>
          <cell r="C666" t="str">
            <v>AVL设备</v>
          </cell>
          <cell r="D666" t="str">
            <v>灯光设备</v>
          </cell>
          <cell r="E666" t="str">
            <v>效果灯</v>
          </cell>
          <cell r="F666" t="str">
            <v>LED频闪灯</v>
          </cell>
          <cell r="G666" t="str">
            <v>ACME STRO BE 5 IP
集频闪、光束、染色效果于一体的多功能频闪灯
彩熠、鸿彩、ACEM、EK、升龙、浩洋同级别品牌，每3天为1个展期</v>
          </cell>
          <cell r="H666" t="str">
            <v>台/展期</v>
          </cell>
          <cell r="I666">
            <v>400</v>
          </cell>
          <cell r="J666">
            <v>400</v>
          </cell>
          <cell r="K666">
            <v>200</v>
          </cell>
          <cell r="L666">
            <v>200</v>
          </cell>
        </row>
        <row r="667">
          <cell r="A667" t="str">
            <v>25B#186</v>
          </cell>
          <cell r="B667" t="str">
            <v>框架内</v>
          </cell>
          <cell r="C667" t="str">
            <v>AVL设备</v>
          </cell>
          <cell r="D667" t="str">
            <v>灯光设备</v>
          </cell>
          <cell r="E667" t="str">
            <v>效果灯</v>
          </cell>
          <cell r="F667" t="str">
            <v>LED频闪灯</v>
          </cell>
          <cell r="G667" t="str">
            <v>ACME BL1000
集频闪、光束、染色效果于一体的多功能频闪灯
彩熠、鸿彩、ACEM、EK、升龙、浩洋同级别品牌，每3天为1个展期</v>
          </cell>
          <cell r="H667" t="str">
            <v>台/展期</v>
          </cell>
          <cell r="I667">
            <v>400</v>
          </cell>
          <cell r="J667">
            <v>400</v>
          </cell>
          <cell r="K667">
            <v>215</v>
          </cell>
          <cell r="L667">
            <v>215</v>
          </cell>
        </row>
        <row r="668">
          <cell r="A668" t="str">
            <v>25B#187</v>
          </cell>
          <cell r="B668" t="str">
            <v>框架内</v>
          </cell>
          <cell r="C668" t="str">
            <v>AVL设备</v>
          </cell>
          <cell r="D668" t="str">
            <v>灯光设备</v>
          </cell>
          <cell r="E668" t="str">
            <v>效果灯</v>
          </cell>
          <cell r="F668" t="str">
            <v>摇头光束频闪染色灯</v>
          </cell>
          <cell r="G668" t="str">
            <v>EK短吻鳄
彩熠、鸿彩、ACEM、EK、升龙、浩洋同级别品牌，每3天为1个展期</v>
          </cell>
          <cell r="H668" t="str">
            <v>台/展期</v>
          </cell>
          <cell r="I668">
            <v>500</v>
          </cell>
          <cell r="J668">
            <v>500</v>
          </cell>
          <cell r="K668">
            <v>325</v>
          </cell>
          <cell r="L668">
            <v>325</v>
          </cell>
        </row>
        <row r="669">
          <cell r="A669" t="str">
            <v>25B#188</v>
          </cell>
          <cell r="B669" t="str">
            <v>框架内</v>
          </cell>
          <cell r="C669" t="str">
            <v>AVL设备</v>
          </cell>
          <cell r="D669" t="str">
            <v>灯光设备</v>
          </cell>
          <cell r="E669" t="str">
            <v>效果灯</v>
          </cell>
          <cell r="F669" t="str">
            <v>LED光束染色频闪多功能条灯</v>
          </cell>
          <cell r="G669" t="str">
            <v>EK响尾蛇
彩熠、鸿彩、ACEM、EK、升龙、浩洋同级别品牌，每3天为1个展期</v>
          </cell>
          <cell r="H669" t="str">
            <v>台/展期</v>
          </cell>
          <cell r="I669">
            <v>500</v>
          </cell>
          <cell r="J669">
            <v>480</v>
          </cell>
          <cell r="K669">
            <v>247</v>
          </cell>
          <cell r="L669">
            <v>247</v>
          </cell>
        </row>
        <row r="670">
          <cell r="A670" t="str">
            <v>25B#189</v>
          </cell>
          <cell r="B670" t="str">
            <v>框架内</v>
          </cell>
          <cell r="C670" t="str">
            <v>AVL设备</v>
          </cell>
          <cell r="D670" t="str">
            <v>灯光设备</v>
          </cell>
          <cell r="E670" t="str">
            <v>效果灯</v>
          </cell>
          <cell r="F670" t="str">
            <v>防水LED全彩频闪条灯</v>
          </cell>
          <cell r="G670" t="str">
            <v>EK COLLIDER
彩熠、鸿彩、ACEM、EK、升龙、浩洋同级别品牌，每3天为1个展期</v>
          </cell>
          <cell r="H670" t="str">
            <v>台/展期</v>
          </cell>
          <cell r="I670">
            <v>300</v>
          </cell>
          <cell r="J670">
            <v>220</v>
          </cell>
          <cell r="K670">
            <v>200</v>
          </cell>
          <cell r="L670">
            <v>200</v>
          </cell>
        </row>
        <row r="671">
          <cell r="A671" t="str">
            <v>25B#190</v>
          </cell>
          <cell r="B671" t="str">
            <v>框架内</v>
          </cell>
          <cell r="C671" t="str">
            <v>AVL设备</v>
          </cell>
          <cell r="D671" t="str">
            <v>灯光设备</v>
          </cell>
          <cell r="E671" t="str">
            <v>效果灯</v>
          </cell>
          <cell r="F671" t="str">
            <v>LED条形灯，龙卷风LED灯珠</v>
          </cell>
          <cell r="G671" t="str">
            <v>ACME STRO BE TP5 IP
彩熠、鸿彩、ACEM、EK、升龙、浩洋同级别品牌，每3天为1个展期</v>
          </cell>
          <cell r="H671" t="str">
            <v>台/展期</v>
          </cell>
          <cell r="I671">
            <v>400</v>
          </cell>
          <cell r="J671">
            <v>400</v>
          </cell>
          <cell r="K671">
            <v>189</v>
          </cell>
          <cell r="L671">
            <v>189</v>
          </cell>
        </row>
        <row r="672">
          <cell r="A672" t="str">
            <v>25B#191</v>
          </cell>
          <cell r="B672" t="str">
            <v>框架内</v>
          </cell>
          <cell r="C672" t="str">
            <v>AVL设备</v>
          </cell>
          <cell r="D672" t="str">
            <v>灯光设备</v>
          </cell>
          <cell r="E672" t="str">
            <v>效果灯</v>
          </cell>
          <cell r="F672" t="str">
            <v>LED矩阵灯</v>
          </cell>
          <cell r="G672" t="str">
            <v>彩熠、鸿彩、ACEM、EK、升龙、浩洋同级别品牌，每3天为1个展期</v>
          </cell>
          <cell r="H672" t="str">
            <v>台/展期</v>
          </cell>
          <cell r="I672">
            <v>500</v>
          </cell>
          <cell r="J672">
            <v>480</v>
          </cell>
          <cell r="K672">
            <v>181</v>
          </cell>
          <cell r="L672">
            <v>181</v>
          </cell>
        </row>
        <row r="673">
          <cell r="A673" t="str">
            <v>25B#192</v>
          </cell>
          <cell r="B673" t="str">
            <v>框架内</v>
          </cell>
          <cell r="C673" t="str">
            <v>AVL设备</v>
          </cell>
          <cell r="D673" t="str">
            <v>灯光设备</v>
          </cell>
          <cell r="E673" t="str">
            <v>效果灯</v>
          </cell>
          <cell r="F673" t="str">
            <v>多功能面光灯（700W）</v>
          </cell>
          <cell r="G673" t="str">
            <v>ETC EA PAR700W
彩熠、鸿彩、ACEM、EK、升龙、浩洋同级别品牌，每3天为1个展期</v>
          </cell>
          <cell r="H673" t="str">
            <v>台/展期</v>
          </cell>
          <cell r="I673">
            <v>300</v>
          </cell>
          <cell r="J673">
            <v>250</v>
          </cell>
          <cell r="K673">
            <v>110</v>
          </cell>
          <cell r="L673">
            <v>110</v>
          </cell>
        </row>
        <row r="674">
          <cell r="A674" t="str">
            <v>25B#193</v>
          </cell>
          <cell r="B674" t="str">
            <v>框架内</v>
          </cell>
          <cell r="C674" t="str">
            <v>AVL设备</v>
          </cell>
          <cell r="D674" t="str">
            <v>灯光设备</v>
          </cell>
          <cell r="E674" t="str">
            <v>效果灯</v>
          </cell>
          <cell r="F674" t="str">
            <v>LED六头条形复古灯</v>
          </cell>
          <cell r="G674" t="str">
            <v>科励TT600LED
彩熠、鸿彩、ACEM、EK、升龙、浩洋同级别品牌，每3天为1个展期</v>
          </cell>
          <cell r="H674" t="str">
            <v>台/展期</v>
          </cell>
          <cell r="I674">
            <v>500</v>
          </cell>
          <cell r="J674">
            <v>450</v>
          </cell>
          <cell r="K674">
            <v>225</v>
          </cell>
          <cell r="L674">
            <v>225</v>
          </cell>
        </row>
        <row r="675">
          <cell r="A675" t="str">
            <v>25B#194</v>
          </cell>
          <cell r="B675" t="str">
            <v>框架内</v>
          </cell>
          <cell r="C675" t="str">
            <v>AVL设备</v>
          </cell>
          <cell r="D675" t="str">
            <v>灯光设备</v>
          </cell>
          <cell r="E675" t="str">
            <v>效果灯</v>
          </cell>
          <cell r="F675" t="str">
            <v>LED七头复古灯</v>
          </cell>
          <cell r="G675" t="str">
            <v>科励TT700RGB
彩熠、鸿彩、ACEM、EK、升龙、浩洋同级别品牌，每3天为1个展期</v>
          </cell>
          <cell r="H675" t="str">
            <v>台/展期</v>
          </cell>
          <cell r="I675">
            <v>600</v>
          </cell>
          <cell r="J675">
            <v>550</v>
          </cell>
          <cell r="K675">
            <v>225</v>
          </cell>
          <cell r="L675">
            <v>225</v>
          </cell>
        </row>
        <row r="676">
          <cell r="A676" t="str">
            <v>25B#195</v>
          </cell>
          <cell r="B676" t="str">
            <v>框架内</v>
          </cell>
          <cell r="C676" t="str">
            <v>AVL设备</v>
          </cell>
          <cell r="D676" t="str">
            <v>灯光设备</v>
          </cell>
          <cell r="E676" t="str">
            <v>效果灯</v>
          </cell>
          <cell r="F676" t="str">
            <v>ACME TORNADO TB 5 IP（龙卷风）
光束端采用5个带XY轴转动灯头, 外圈采用24颗彩光LED, 均可独立控制，光束角度3°-30°，全天候防护等级，具备室外防水功能。
功率935W，可实现多种速度频闪效果2</v>
          </cell>
          <cell r="G676" t="str">
            <v>ACME TORNADO TB 5 IP（龙卷风）
彩熠、鸿彩、ACEM、EK、升龙、浩洋同级别品牌，每3天为1个展期</v>
          </cell>
          <cell r="H676" t="str">
            <v>台/展期</v>
          </cell>
          <cell r="I676">
            <v>500</v>
          </cell>
          <cell r="J676">
            <v>500</v>
          </cell>
          <cell r="K676">
            <v>280</v>
          </cell>
          <cell r="L676">
            <v>280</v>
          </cell>
        </row>
        <row r="677">
          <cell r="A677" t="str">
            <v>25B#196</v>
          </cell>
          <cell r="B677" t="str">
            <v>框架内</v>
          </cell>
          <cell r="C677" t="str">
            <v>AVL设备</v>
          </cell>
          <cell r="D677" t="str">
            <v>灯光设备</v>
          </cell>
          <cell r="E677" t="str">
            <v>效果灯</v>
          </cell>
          <cell r="F677" t="str">
            <v>ACME -PIXEL LINE IP STROBE 3 IP 
含二区域控制，区域一采用672颗RGB LED光引擎，彩光32区可单独控制，区域二采用112颗CW LED光引擎，白光16区可单独控制， 全天候防护等级，具备室外防水功能。功率420W，卓越强劲的频闪功能，可营造多彩艳丽的频闪渲染效果。</v>
          </cell>
          <cell r="G677" t="str">
            <v>ACME -PIXEL LINE IP STROBE 3 IP 
彩熠、鸿彩、ACEM、EK、升龙、浩洋同级别品牌，每3天为1个展期</v>
          </cell>
          <cell r="H677" t="str">
            <v>台/展期</v>
          </cell>
          <cell r="I677">
            <v>500</v>
          </cell>
          <cell r="J677">
            <v>500</v>
          </cell>
          <cell r="K677">
            <v>290</v>
          </cell>
          <cell r="L677">
            <v>290</v>
          </cell>
        </row>
        <row r="678">
          <cell r="A678" t="str">
            <v>25B#197</v>
          </cell>
          <cell r="B678" t="str">
            <v>框架内</v>
          </cell>
          <cell r="C678" t="str">
            <v>AVL设备</v>
          </cell>
          <cell r="D678" t="str">
            <v>灯光设备</v>
          </cell>
          <cell r="E678" t="str">
            <v>激光灯</v>
          </cell>
          <cell r="F678" t="str">
            <v>全彩激光灯40W</v>
          </cell>
          <cell r="G678" t="str">
            <v>彩熠、鸿彩、ACEM、EK、升龙、浩洋同级别品牌，每3天为1个展期</v>
          </cell>
          <cell r="H678" t="str">
            <v>台/展期</v>
          </cell>
          <cell r="I678">
            <v>8000</v>
          </cell>
          <cell r="J678">
            <v>6000</v>
          </cell>
          <cell r="K678">
            <v>1749</v>
          </cell>
          <cell r="L678">
            <v>1749</v>
          </cell>
        </row>
        <row r="679">
          <cell r="A679" t="str">
            <v>25B#198</v>
          </cell>
          <cell r="B679" t="str">
            <v>框架内</v>
          </cell>
          <cell r="C679" t="str">
            <v>AVL设备</v>
          </cell>
          <cell r="D679" t="str">
            <v>灯光设备</v>
          </cell>
          <cell r="E679" t="str">
            <v>激光灯</v>
          </cell>
          <cell r="F679" t="str">
            <v>全彩激光灯30W</v>
          </cell>
          <cell r="G679" t="str">
            <v>彩熠、鸿彩、ACEM、EK、升龙、浩洋同级别品牌，每3天为2个展期</v>
          </cell>
          <cell r="H679" t="str">
            <v>台/展期</v>
          </cell>
          <cell r="I679">
            <v>6000</v>
          </cell>
          <cell r="J679">
            <v>5000</v>
          </cell>
          <cell r="K679">
            <v>1150</v>
          </cell>
          <cell r="L679">
            <v>1150</v>
          </cell>
        </row>
        <row r="680">
          <cell r="A680" t="str">
            <v>25B#199</v>
          </cell>
          <cell r="B680" t="str">
            <v>框架内</v>
          </cell>
          <cell r="C680" t="str">
            <v>AVL设备</v>
          </cell>
          <cell r="D680" t="str">
            <v>灯光设备</v>
          </cell>
          <cell r="E680" t="str">
            <v>激光灯</v>
          </cell>
          <cell r="F680" t="str">
            <v>全彩激光灯20W</v>
          </cell>
          <cell r="G680" t="str">
            <v>彩熠、鸿彩、ACEM、EK、升龙、浩洋同级别品牌，每3天为3个展期</v>
          </cell>
          <cell r="H680" t="str">
            <v>台/展期</v>
          </cell>
          <cell r="I680">
            <v>5000</v>
          </cell>
          <cell r="J680">
            <v>4000</v>
          </cell>
          <cell r="K680">
            <v>600</v>
          </cell>
          <cell r="L680">
            <v>600</v>
          </cell>
        </row>
        <row r="681">
          <cell r="A681" t="str">
            <v>25B#200</v>
          </cell>
          <cell r="B681" t="str">
            <v>框架内</v>
          </cell>
          <cell r="C681" t="str">
            <v>AVL设备</v>
          </cell>
          <cell r="D681" t="str">
            <v>灯光设备</v>
          </cell>
          <cell r="E681" t="str">
            <v>激光灯</v>
          </cell>
          <cell r="F681" t="str">
            <v>全彩激光灯10W</v>
          </cell>
          <cell r="G681" t="str">
            <v>彩熠、鸿彩、ACEM、EK、升龙、浩洋同级别品牌，每3天为4个展期</v>
          </cell>
          <cell r="H681" t="str">
            <v>台/展期</v>
          </cell>
          <cell r="I681">
            <v>3000</v>
          </cell>
          <cell r="J681">
            <v>2400</v>
          </cell>
          <cell r="K681">
            <v>600</v>
          </cell>
          <cell r="L681">
            <v>600</v>
          </cell>
        </row>
        <row r="682">
          <cell r="A682" t="str">
            <v>25B#201</v>
          </cell>
          <cell r="B682" t="str">
            <v>框架内</v>
          </cell>
          <cell r="C682" t="str">
            <v>AVL设备</v>
          </cell>
          <cell r="D682" t="str">
            <v>灯光设备</v>
          </cell>
          <cell r="E682" t="str">
            <v>激光灯</v>
          </cell>
          <cell r="F682" t="str">
            <v>全彩激光灯7W</v>
          </cell>
          <cell r="G682" t="str">
            <v>彩熠、鸿彩、ACEM、EK、升龙、浩洋同级别品牌，每3天为5个展期</v>
          </cell>
          <cell r="H682" t="str">
            <v>台/展期</v>
          </cell>
          <cell r="I682">
            <v>2000</v>
          </cell>
          <cell r="J682">
            <v>1600</v>
          </cell>
          <cell r="K682">
            <v>600</v>
          </cell>
          <cell r="L682">
            <v>600</v>
          </cell>
        </row>
        <row r="683">
          <cell r="A683" t="str">
            <v>25B#202</v>
          </cell>
          <cell r="B683" t="str">
            <v>框架内</v>
          </cell>
          <cell r="C683" t="str">
            <v>AVL设备</v>
          </cell>
          <cell r="D683" t="str">
            <v>灯光设备</v>
          </cell>
          <cell r="E683" t="str">
            <v>激光灯</v>
          </cell>
          <cell r="F683" t="str">
            <v>全彩激光灯5W</v>
          </cell>
          <cell r="G683" t="str">
            <v>彩熠、鸿彩、ACEM、EK、升龙、浩洋同级别品牌，每3天为6个展期</v>
          </cell>
          <cell r="H683" t="str">
            <v>台/展期</v>
          </cell>
          <cell r="I683">
            <v>1500</v>
          </cell>
          <cell r="J683">
            <v>1200</v>
          </cell>
          <cell r="K683">
            <v>600</v>
          </cell>
          <cell r="L683">
            <v>600</v>
          </cell>
        </row>
        <row r="684">
          <cell r="A684" t="str">
            <v>25B#203</v>
          </cell>
          <cell r="B684" t="str">
            <v>框架内</v>
          </cell>
          <cell r="C684" t="str">
            <v>AVL设备</v>
          </cell>
          <cell r="D684" t="str">
            <v>灯光设备</v>
          </cell>
          <cell r="E684" t="str">
            <v>激光灯</v>
          </cell>
          <cell r="F684" t="str">
            <v>单色激光灯5W</v>
          </cell>
          <cell r="G684" t="str">
            <v>彩熠、鸿彩、ACEM、EK、升龙、浩洋同级别品牌，每3天为7个展期</v>
          </cell>
          <cell r="H684" t="str">
            <v>台/展期</v>
          </cell>
          <cell r="I684">
            <v>1000</v>
          </cell>
          <cell r="J684">
            <v>800</v>
          </cell>
          <cell r="K684">
            <v>600</v>
          </cell>
          <cell r="L684">
            <v>600</v>
          </cell>
        </row>
        <row r="685">
          <cell r="A685" t="str">
            <v>25B#204</v>
          </cell>
          <cell r="B685" t="str">
            <v>框架内</v>
          </cell>
          <cell r="C685" t="str">
            <v>AVL设备</v>
          </cell>
          <cell r="D685" t="str">
            <v>灯光设备</v>
          </cell>
          <cell r="E685" t="str">
            <v>激光灯</v>
          </cell>
          <cell r="F685" t="str">
            <v>单色激光灯3W</v>
          </cell>
          <cell r="G685" t="str">
            <v>彩熠、鸿彩、ACEM、EK、升龙、浩洋同级别品牌，每3天为8个展期</v>
          </cell>
          <cell r="H685" t="str">
            <v>台/展期</v>
          </cell>
          <cell r="I685">
            <v>800</v>
          </cell>
          <cell r="J685">
            <v>600</v>
          </cell>
          <cell r="K685">
            <v>500</v>
          </cell>
          <cell r="L685">
            <v>500</v>
          </cell>
        </row>
        <row r="686">
          <cell r="A686" t="str">
            <v>25B#205</v>
          </cell>
          <cell r="B686" t="str">
            <v>框架内</v>
          </cell>
          <cell r="C686" t="str">
            <v>AVL设备</v>
          </cell>
          <cell r="D686" t="str">
            <v>灯光设备</v>
          </cell>
          <cell r="E686" t="str">
            <v>灯光控台</v>
          </cell>
          <cell r="F686" t="str">
            <v>数字调光台</v>
          </cell>
          <cell r="G686" t="str">
            <v>GRAND MA，每3天为1个展期</v>
          </cell>
          <cell r="H686" t="str">
            <v>台/展期</v>
          </cell>
          <cell r="I686">
            <v>2000</v>
          </cell>
          <cell r="J686">
            <v>2000</v>
          </cell>
          <cell r="K686">
            <v>1357</v>
          </cell>
          <cell r="L686">
            <v>1357</v>
          </cell>
        </row>
        <row r="687">
          <cell r="A687" t="str">
            <v>25B#206</v>
          </cell>
          <cell r="B687" t="str">
            <v>框架内</v>
          </cell>
          <cell r="C687" t="str">
            <v>AVL设备</v>
          </cell>
          <cell r="D687" t="str">
            <v>灯光设备</v>
          </cell>
          <cell r="E687" t="str">
            <v>灯光控台</v>
          </cell>
          <cell r="F687" t="str">
            <v>数字调光台</v>
          </cell>
          <cell r="G687" t="str">
            <v>GRAND MA II ，每3天为1个展期</v>
          </cell>
          <cell r="H687" t="str">
            <v>台/展期</v>
          </cell>
          <cell r="I687">
            <v>3000</v>
          </cell>
          <cell r="J687">
            <v>2700</v>
          </cell>
          <cell r="K687">
            <v>1574</v>
          </cell>
          <cell r="L687">
            <v>1574</v>
          </cell>
        </row>
        <row r="688">
          <cell r="A688" t="str">
            <v>25B#207</v>
          </cell>
          <cell r="B688" t="str">
            <v>框架内</v>
          </cell>
          <cell r="C688" t="str">
            <v>AVL设备</v>
          </cell>
          <cell r="D688" t="str">
            <v>灯光设备</v>
          </cell>
          <cell r="E688" t="str">
            <v>灯光控台</v>
          </cell>
          <cell r="F688" t="str">
            <v>MA信号处理器</v>
          </cell>
          <cell r="G688" t="str">
            <v>MA NPU网络处理单元，增加控制单元，每3天为1个展期</v>
          </cell>
          <cell r="H688" t="str">
            <v>台/展期</v>
          </cell>
          <cell r="I688">
            <v>500</v>
          </cell>
          <cell r="J688">
            <v>500</v>
          </cell>
          <cell r="K688">
            <v>370</v>
          </cell>
          <cell r="L688">
            <v>370</v>
          </cell>
        </row>
        <row r="689">
          <cell r="A689" t="str">
            <v>25B#208</v>
          </cell>
          <cell r="B689" t="str">
            <v>框架内</v>
          </cell>
          <cell r="C689" t="str">
            <v>AVL设备</v>
          </cell>
          <cell r="D689" t="str">
            <v>灯光设备</v>
          </cell>
          <cell r="E689" t="str">
            <v>灯光控台</v>
          </cell>
          <cell r="F689" t="str">
            <v>数字调光台</v>
          </cell>
          <cell r="G689" t="str">
            <v>AVOLITES PEARL 珍珠 2008或同品牌规格，每3天为1个展期</v>
          </cell>
          <cell r="H689" t="str">
            <v>台/展期</v>
          </cell>
          <cell r="I689">
            <v>1200</v>
          </cell>
          <cell r="J689">
            <v>1000</v>
          </cell>
          <cell r="K689">
            <v>800</v>
          </cell>
          <cell r="L689">
            <v>800</v>
          </cell>
        </row>
        <row r="690">
          <cell r="A690" t="str">
            <v>25B#209</v>
          </cell>
          <cell r="B690" t="str">
            <v>框架内</v>
          </cell>
          <cell r="C690" t="str">
            <v>AVL设备</v>
          </cell>
          <cell r="D690" t="str">
            <v>灯光设备</v>
          </cell>
          <cell r="E690" t="str">
            <v>灯光控台</v>
          </cell>
          <cell r="F690" t="str">
            <v>数字调光台</v>
          </cell>
          <cell r="G690" t="str">
            <v>AVOLITES PEARL 珍珠2010或同品牌规格，每3天为1个展期</v>
          </cell>
          <cell r="H690" t="str">
            <v>台/展期</v>
          </cell>
          <cell r="I690">
            <v>1500</v>
          </cell>
          <cell r="J690">
            <v>1300</v>
          </cell>
          <cell r="K690">
            <v>850</v>
          </cell>
          <cell r="L690">
            <v>850</v>
          </cell>
        </row>
        <row r="691">
          <cell r="A691" t="str">
            <v>25B#210</v>
          </cell>
          <cell r="B691" t="str">
            <v>框架内</v>
          </cell>
          <cell r="C691" t="str">
            <v>AVL设备</v>
          </cell>
          <cell r="D691" t="str">
            <v>灯光设备</v>
          </cell>
          <cell r="E691" t="str">
            <v>灯光控制系统</v>
          </cell>
          <cell r="F691" t="str">
            <v>信号分配放大器</v>
          </cell>
          <cell r="G691" t="str">
            <v>DMX分配器，每3天为1个展期</v>
          </cell>
          <cell r="H691" t="str">
            <v>台/展期</v>
          </cell>
          <cell r="I691">
            <v>300</v>
          </cell>
          <cell r="J691">
            <v>250</v>
          </cell>
          <cell r="K691">
            <v>90</v>
          </cell>
          <cell r="L691">
            <v>90</v>
          </cell>
        </row>
        <row r="692">
          <cell r="A692" t="str">
            <v>25B#244</v>
          </cell>
          <cell r="B692" t="str">
            <v>框架内</v>
          </cell>
          <cell r="C692" t="str">
            <v>AVL设备</v>
          </cell>
          <cell r="D692" t="str">
            <v>结构搭建</v>
          </cell>
          <cell r="E692" t="str">
            <v>Truss结构</v>
          </cell>
          <cell r="F692" t="str">
            <v>雷亚架，2米/根</v>
          </cell>
          <cell r="G692" t="str">
            <v>/</v>
          </cell>
          <cell r="H692" t="str">
            <v>根/场</v>
          </cell>
          <cell r="I692">
            <v>15</v>
          </cell>
          <cell r="J692">
            <v>15</v>
          </cell>
          <cell r="K692">
            <v>12</v>
          </cell>
          <cell r="L692">
            <v>12</v>
          </cell>
        </row>
        <row r="693">
          <cell r="A693" t="str">
            <v>25B#245</v>
          </cell>
          <cell r="B693" t="str">
            <v>框架内</v>
          </cell>
          <cell r="C693" t="str">
            <v>AVL设备</v>
          </cell>
          <cell r="D693" t="str">
            <v>结构搭建</v>
          </cell>
          <cell r="E693" t="str">
            <v>Truss结构</v>
          </cell>
          <cell r="F693" t="str">
            <v>灯光吊架(300x300毫米)</v>
          </cell>
          <cell r="G693" t="str">
            <v>/</v>
          </cell>
          <cell r="H693" t="str">
            <v>延米/场</v>
          </cell>
          <cell r="I693">
            <v>60</v>
          </cell>
          <cell r="J693">
            <v>60</v>
          </cell>
          <cell r="K693">
            <v>52</v>
          </cell>
          <cell r="L693">
            <v>52</v>
          </cell>
        </row>
        <row r="694">
          <cell r="A694" t="str">
            <v>25B#246</v>
          </cell>
          <cell r="B694" t="str">
            <v>框架内</v>
          </cell>
          <cell r="C694" t="str">
            <v>AVL设备</v>
          </cell>
          <cell r="D694" t="str">
            <v>结构搭建</v>
          </cell>
          <cell r="E694" t="str">
            <v>Truss结构</v>
          </cell>
          <cell r="F694" t="str">
            <v>灯光吊架(300x400毫米)</v>
          </cell>
          <cell r="G694" t="str">
            <v>/</v>
          </cell>
          <cell r="H694" t="str">
            <v>延米/场</v>
          </cell>
          <cell r="I694">
            <v>70</v>
          </cell>
          <cell r="J694">
            <v>70</v>
          </cell>
          <cell r="K694">
            <v>60</v>
          </cell>
          <cell r="L694">
            <v>60</v>
          </cell>
        </row>
        <row r="695">
          <cell r="A695" t="str">
            <v>25B#247</v>
          </cell>
          <cell r="B695" t="str">
            <v>框架内</v>
          </cell>
          <cell r="C695" t="str">
            <v>AVL设备</v>
          </cell>
          <cell r="D695" t="str">
            <v>结构搭建</v>
          </cell>
          <cell r="E695" t="str">
            <v>Truss结构</v>
          </cell>
          <cell r="F695" t="str">
            <v>灯光吊架(400x400毫米)</v>
          </cell>
          <cell r="G695" t="str">
            <v>/</v>
          </cell>
          <cell r="H695" t="str">
            <v>延米/场</v>
          </cell>
          <cell r="I695">
            <v>80</v>
          </cell>
          <cell r="J695">
            <v>80</v>
          </cell>
          <cell r="K695">
            <v>68</v>
          </cell>
          <cell r="L695">
            <v>68</v>
          </cell>
        </row>
        <row r="696">
          <cell r="A696" t="str">
            <v>25B#248</v>
          </cell>
          <cell r="B696" t="str">
            <v>框架内</v>
          </cell>
          <cell r="C696" t="str">
            <v>AVL设备</v>
          </cell>
          <cell r="D696" t="str">
            <v>结构搭建</v>
          </cell>
          <cell r="E696" t="str">
            <v>Truss结构</v>
          </cell>
          <cell r="F696" t="str">
            <v>灯光吊架(400x600毫米)</v>
          </cell>
          <cell r="G696" t="str">
            <v>/</v>
          </cell>
          <cell r="H696" t="str">
            <v>延米/场</v>
          </cell>
          <cell r="I696">
            <v>120</v>
          </cell>
          <cell r="J696">
            <v>120</v>
          </cell>
          <cell r="K696">
            <v>77</v>
          </cell>
          <cell r="L696">
            <v>77</v>
          </cell>
        </row>
        <row r="697">
          <cell r="A697" t="str">
            <v>25B#249</v>
          </cell>
          <cell r="B697" t="str">
            <v>框架内</v>
          </cell>
          <cell r="C697" t="str">
            <v>AVL设备</v>
          </cell>
          <cell r="D697" t="str">
            <v>结构搭建</v>
          </cell>
          <cell r="E697" t="str">
            <v>Truss结构</v>
          </cell>
          <cell r="F697" t="str">
            <v>灯光吊架(520x760毫米)</v>
          </cell>
          <cell r="G697" t="str">
            <v>/</v>
          </cell>
          <cell r="H697" t="str">
            <v>延米/场</v>
          </cell>
          <cell r="I697">
            <v>150</v>
          </cell>
          <cell r="J697">
            <v>150</v>
          </cell>
          <cell r="K697">
            <v>90</v>
          </cell>
          <cell r="L697">
            <v>90</v>
          </cell>
        </row>
        <row r="698">
          <cell r="A698" t="str">
            <v>25B#250</v>
          </cell>
          <cell r="B698" t="str">
            <v>框架内</v>
          </cell>
          <cell r="C698" t="str">
            <v>AVL设备</v>
          </cell>
          <cell r="D698" t="str">
            <v>结构搭建</v>
          </cell>
          <cell r="E698" t="str">
            <v>Truss结构</v>
          </cell>
          <cell r="F698" t="str">
            <v>灯光吊架(600x1200毫米)</v>
          </cell>
          <cell r="G698" t="str">
            <v>/</v>
          </cell>
          <cell r="H698" t="str">
            <v>延米/场</v>
          </cell>
          <cell r="I698">
            <v>300</v>
          </cell>
          <cell r="J698">
            <v>260</v>
          </cell>
          <cell r="K698">
            <v>100</v>
          </cell>
          <cell r="L698">
            <v>100</v>
          </cell>
        </row>
        <row r="699">
          <cell r="A699" t="str">
            <v>25B#251</v>
          </cell>
          <cell r="B699" t="str">
            <v>框架内</v>
          </cell>
          <cell r="C699" t="str">
            <v>AVL设备</v>
          </cell>
          <cell r="D699" t="str">
            <v>结构搭建</v>
          </cell>
          <cell r="E699" t="str">
            <v>Truss结构</v>
          </cell>
          <cell r="F699" t="str">
            <v>灯光吊架(610x1120毫米)</v>
          </cell>
          <cell r="G699" t="str">
            <v>/</v>
          </cell>
          <cell r="H699" t="str">
            <v>延米/场</v>
          </cell>
          <cell r="I699">
            <v>300</v>
          </cell>
          <cell r="J699">
            <v>260</v>
          </cell>
          <cell r="K699">
            <v>102</v>
          </cell>
          <cell r="L699">
            <v>102</v>
          </cell>
        </row>
        <row r="700">
          <cell r="A700" t="str">
            <v>25B#252</v>
          </cell>
          <cell r="B700" t="str">
            <v>框架内</v>
          </cell>
          <cell r="C700" t="str">
            <v>AVL设备</v>
          </cell>
          <cell r="D700" t="str">
            <v>结构搭建</v>
          </cell>
          <cell r="E700" t="str">
            <v>Truss结构</v>
          </cell>
          <cell r="F700" t="str">
            <v>灯光吊架(678x1018毫米)</v>
          </cell>
          <cell r="G700" t="str">
            <v>/</v>
          </cell>
          <cell r="H700" t="str">
            <v>延米/场</v>
          </cell>
          <cell r="I700">
            <v>680</v>
          </cell>
          <cell r="J700">
            <v>420</v>
          </cell>
          <cell r="K700">
            <v>105</v>
          </cell>
          <cell r="L700">
            <v>105</v>
          </cell>
        </row>
        <row r="701">
          <cell r="A701" t="str">
            <v>25B#253</v>
          </cell>
          <cell r="B701" t="str">
            <v>框架内</v>
          </cell>
          <cell r="C701" t="str">
            <v>AVL设备</v>
          </cell>
          <cell r="D701" t="str">
            <v>结构搭建</v>
          </cell>
          <cell r="E701" t="str">
            <v>Truss结构</v>
          </cell>
          <cell r="F701" t="str">
            <v>灯光吊架(1000x1600毫米)</v>
          </cell>
          <cell r="G701" t="str">
            <v>/</v>
          </cell>
          <cell r="H701" t="str">
            <v>延米/场</v>
          </cell>
          <cell r="I701">
            <v>300</v>
          </cell>
          <cell r="J701">
            <v>290</v>
          </cell>
          <cell r="K701">
            <v>110</v>
          </cell>
          <cell r="L701">
            <v>110</v>
          </cell>
        </row>
        <row r="702">
          <cell r="A702" t="str">
            <v>25B#254</v>
          </cell>
          <cell r="B702" t="str">
            <v>框架内</v>
          </cell>
          <cell r="C702" t="str">
            <v>AVL设备</v>
          </cell>
          <cell r="D702" t="str">
            <v>结构搭建</v>
          </cell>
          <cell r="E702" t="str">
            <v>Truss结构</v>
          </cell>
          <cell r="F702" t="str">
            <v>灯光吊架</v>
          </cell>
          <cell r="G702" t="str">
            <v>4m直径圆</v>
          </cell>
          <cell r="H702" t="str">
            <v>套/场</v>
          </cell>
          <cell r="I702">
            <v>1500</v>
          </cell>
          <cell r="J702">
            <v>1300</v>
          </cell>
          <cell r="K702">
            <v>1000</v>
          </cell>
          <cell r="L702">
            <v>1000</v>
          </cell>
        </row>
        <row r="703">
          <cell r="A703" t="str">
            <v>25B#255</v>
          </cell>
          <cell r="B703" t="str">
            <v>框架内</v>
          </cell>
          <cell r="C703" t="str">
            <v>AVL设备</v>
          </cell>
          <cell r="D703" t="str">
            <v>结构搭建</v>
          </cell>
          <cell r="E703" t="str">
            <v>Truss结构</v>
          </cell>
          <cell r="F703" t="str">
            <v>灯光吊架</v>
          </cell>
          <cell r="G703" t="str">
            <v>6m直径圆</v>
          </cell>
          <cell r="H703" t="str">
            <v>套/场</v>
          </cell>
          <cell r="I703">
            <v>2000</v>
          </cell>
          <cell r="J703">
            <v>1700</v>
          </cell>
          <cell r="K703">
            <v>1350</v>
          </cell>
          <cell r="L703">
            <v>1350</v>
          </cell>
        </row>
        <row r="704">
          <cell r="A704" t="str">
            <v>25B#256</v>
          </cell>
          <cell r="B704" t="str">
            <v>框架内</v>
          </cell>
          <cell r="C704" t="str">
            <v>AVL设备</v>
          </cell>
          <cell r="D704" t="str">
            <v>结构搭建</v>
          </cell>
          <cell r="E704" t="str">
            <v>Truss结构</v>
          </cell>
          <cell r="F704" t="str">
            <v>灯光吊架</v>
          </cell>
          <cell r="G704" t="str">
            <v>8m直径圆</v>
          </cell>
          <cell r="H704" t="str">
            <v>套/场</v>
          </cell>
          <cell r="I704">
            <v>2500</v>
          </cell>
          <cell r="J704">
            <v>2200</v>
          </cell>
          <cell r="K704">
            <v>1850</v>
          </cell>
          <cell r="L704">
            <v>1850</v>
          </cell>
        </row>
        <row r="705">
          <cell r="A705" t="str">
            <v>25B#257</v>
          </cell>
          <cell r="B705" t="str">
            <v>框架内</v>
          </cell>
          <cell r="C705" t="str">
            <v>AVL设备</v>
          </cell>
          <cell r="D705" t="str">
            <v>结构搭建</v>
          </cell>
          <cell r="E705" t="str">
            <v>Truss结构</v>
          </cell>
          <cell r="F705" t="str">
            <v>灯光吊架</v>
          </cell>
          <cell r="G705" t="str">
            <v>10m直径圆</v>
          </cell>
          <cell r="H705" t="str">
            <v>套/场</v>
          </cell>
          <cell r="I705">
            <v>3000</v>
          </cell>
          <cell r="J705">
            <v>2500</v>
          </cell>
          <cell r="K705">
            <v>2150</v>
          </cell>
          <cell r="L705">
            <v>2150</v>
          </cell>
        </row>
        <row r="706">
          <cell r="A706" t="str">
            <v>25B#258</v>
          </cell>
          <cell r="B706" t="str">
            <v>框架内</v>
          </cell>
          <cell r="C706" t="str">
            <v>AVL设备</v>
          </cell>
          <cell r="D706" t="str">
            <v>结构搭建</v>
          </cell>
          <cell r="E706" t="str">
            <v>Truss结构</v>
          </cell>
          <cell r="F706" t="str">
            <v>灯光吊架</v>
          </cell>
          <cell r="G706" t="str">
            <v>12m直径圆</v>
          </cell>
          <cell r="H706" t="str">
            <v>套/场</v>
          </cell>
          <cell r="I706">
            <v>3500</v>
          </cell>
          <cell r="J706">
            <v>3000</v>
          </cell>
          <cell r="K706">
            <v>2750</v>
          </cell>
          <cell r="L706">
            <v>2750</v>
          </cell>
        </row>
        <row r="707">
          <cell r="A707" t="str">
            <v>25B#259</v>
          </cell>
          <cell r="B707" t="str">
            <v>框架内</v>
          </cell>
          <cell r="C707" t="str">
            <v>AVL设备</v>
          </cell>
          <cell r="D707" t="str">
            <v>结构搭建</v>
          </cell>
          <cell r="E707" t="str">
            <v>葫芦</v>
          </cell>
          <cell r="F707" t="str">
            <v>进口CM电动葫芦</v>
          </cell>
          <cell r="G707" t="str">
            <v>2吨</v>
          </cell>
          <cell r="H707" t="str">
            <v>台/展期</v>
          </cell>
          <cell r="I707">
            <v>500</v>
          </cell>
          <cell r="J707">
            <v>450</v>
          </cell>
          <cell r="K707">
            <v>290</v>
          </cell>
          <cell r="L707">
            <v>290</v>
          </cell>
        </row>
        <row r="708">
          <cell r="A708" t="str">
            <v>25B#260</v>
          </cell>
          <cell r="B708" t="str">
            <v>框架内</v>
          </cell>
          <cell r="C708" t="str">
            <v>AVL设备</v>
          </cell>
          <cell r="D708" t="str">
            <v>结构搭建</v>
          </cell>
          <cell r="E708" t="str">
            <v>葫芦</v>
          </cell>
          <cell r="F708" t="str">
            <v>进口CM电动葫芦</v>
          </cell>
          <cell r="G708" t="str">
            <v>1吨</v>
          </cell>
          <cell r="H708" t="str">
            <v>台/展期</v>
          </cell>
          <cell r="I708">
            <v>300</v>
          </cell>
          <cell r="J708">
            <v>280</v>
          </cell>
          <cell r="K708">
            <v>240</v>
          </cell>
          <cell r="L708">
            <v>240</v>
          </cell>
        </row>
        <row r="709">
          <cell r="A709" t="str">
            <v>25B#261</v>
          </cell>
          <cell r="B709" t="str">
            <v>框架内</v>
          </cell>
          <cell r="C709" t="str">
            <v>AVL设备</v>
          </cell>
          <cell r="D709" t="str">
            <v>结构搭建</v>
          </cell>
          <cell r="E709" t="str">
            <v>葫芦</v>
          </cell>
          <cell r="F709" t="str">
            <v>国产电动葫芦</v>
          </cell>
          <cell r="G709" t="str">
            <v>2吨</v>
          </cell>
          <cell r="H709" t="str">
            <v>台/展期</v>
          </cell>
          <cell r="I709">
            <v>200</v>
          </cell>
          <cell r="J709">
            <v>180</v>
          </cell>
          <cell r="K709" t="str">
            <v>OK</v>
          </cell>
          <cell r="L709">
            <v>180</v>
          </cell>
        </row>
        <row r="710">
          <cell r="A710" t="str">
            <v>25B#262</v>
          </cell>
          <cell r="B710" t="str">
            <v>框架内</v>
          </cell>
          <cell r="C710" t="str">
            <v>AVL设备</v>
          </cell>
          <cell r="D710" t="str">
            <v>结构搭建</v>
          </cell>
          <cell r="E710" t="str">
            <v>葫芦</v>
          </cell>
          <cell r="F710" t="str">
            <v>国产电动葫芦</v>
          </cell>
          <cell r="G710" t="str">
            <v>1吨</v>
          </cell>
          <cell r="H710" t="str">
            <v>台/展期</v>
          </cell>
          <cell r="I710">
            <v>200</v>
          </cell>
          <cell r="J710">
            <v>180</v>
          </cell>
          <cell r="K710" t="str">
            <v>OK</v>
          </cell>
          <cell r="L710">
            <v>180</v>
          </cell>
        </row>
        <row r="711">
          <cell r="A711" t="str">
            <v>25B#263</v>
          </cell>
          <cell r="B711" t="str">
            <v>框架内</v>
          </cell>
          <cell r="C711" t="str">
            <v>AVL设备</v>
          </cell>
          <cell r="D711" t="str">
            <v>结构搭建</v>
          </cell>
          <cell r="E711" t="str">
            <v>葫芦</v>
          </cell>
          <cell r="F711" t="str">
            <v>电动葫芦控制器</v>
          </cell>
          <cell r="G711" t="str">
            <v>/</v>
          </cell>
          <cell r="H711" t="str">
            <v>台/展期</v>
          </cell>
          <cell r="I711">
            <v>400</v>
          </cell>
          <cell r="J711">
            <v>380</v>
          </cell>
          <cell r="K711">
            <v>215</v>
          </cell>
          <cell r="L711">
            <v>215</v>
          </cell>
        </row>
        <row r="712">
          <cell r="A712" t="str">
            <v>25B#264</v>
          </cell>
          <cell r="B712" t="str">
            <v>框架内</v>
          </cell>
          <cell r="C712" t="str">
            <v>AVL设备</v>
          </cell>
          <cell r="D712" t="str">
            <v>结构搭建</v>
          </cell>
          <cell r="E712" t="str">
            <v>手拉葫芦</v>
          </cell>
          <cell r="F712" t="str">
            <v>手拉葫芦</v>
          </cell>
          <cell r="G712" t="str">
            <v>/</v>
          </cell>
          <cell r="H712" t="str">
            <v>台/展期</v>
          </cell>
          <cell r="I712">
            <v>100</v>
          </cell>
          <cell r="J712">
            <v>90</v>
          </cell>
          <cell r="K712">
            <v>65</v>
          </cell>
          <cell r="L712">
            <v>65</v>
          </cell>
        </row>
        <row r="713">
          <cell r="A713" t="str">
            <v>25B#329</v>
          </cell>
          <cell r="B713" t="str">
            <v>框架内</v>
          </cell>
          <cell r="C713" t="str">
            <v>AVL设备</v>
          </cell>
          <cell r="D713" t="str">
            <v>拍摄设备</v>
          </cell>
          <cell r="E713" t="str">
            <v>拍摄设备</v>
          </cell>
          <cell r="F713" t="str">
            <v>摄像机</v>
          </cell>
          <cell r="G713" t="str">
            <v>SONY FX3</v>
          </cell>
          <cell r="H713" t="str">
            <v>台/天</v>
          </cell>
          <cell r="I713">
            <v>400</v>
          </cell>
          <cell r="J713">
            <v>400</v>
          </cell>
          <cell r="K713">
            <v>350</v>
          </cell>
          <cell r="L713">
            <v>350</v>
          </cell>
        </row>
        <row r="714">
          <cell r="A714" t="str">
            <v>25B#330</v>
          </cell>
          <cell r="B714" t="str">
            <v>框架内</v>
          </cell>
          <cell r="C714" t="str">
            <v>AVL设备</v>
          </cell>
          <cell r="D714" t="str">
            <v>拍摄设备</v>
          </cell>
          <cell r="E714" t="str">
            <v>拍摄设备</v>
          </cell>
          <cell r="F714" t="str">
            <v>摄像机</v>
          </cell>
          <cell r="G714" t="str">
            <v>SONY FX6</v>
          </cell>
          <cell r="H714" t="str">
            <v>台/天</v>
          </cell>
          <cell r="I714">
            <v>500</v>
          </cell>
          <cell r="J714">
            <v>500</v>
          </cell>
          <cell r="K714" t="str">
            <v>OK</v>
          </cell>
          <cell r="L714">
            <v>500</v>
          </cell>
        </row>
        <row r="715">
          <cell r="A715" t="str">
            <v>25B#331</v>
          </cell>
          <cell r="B715" t="str">
            <v>框架内</v>
          </cell>
          <cell r="C715" t="str">
            <v>AVL设备</v>
          </cell>
          <cell r="D715" t="str">
            <v>拍摄设备</v>
          </cell>
          <cell r="E715" t="str">
            <v>拍摄设备</v>
          </cell>
          <cell r="F715" t="str">
            <v>摄像机</v>
          </cell>
          <cell r="G715" t="str">
            <v>SONY FX9</v>
          </cell>
          <cell r="H715" t="str">
            <v>台/天</v>
          </cell>
          <cell r="I715">
            <v>600</v>
          </cell>
          <cell r="J715">
            <v>600</v>
          </cell>
          <cell r="K715" t="str">
            <v>OK</v>
          </cell>
          <cell r="L715">
            <v>600</v>
          </cell>
        </row>
        <row r="716">
          <cell r="A716" t="str">
            <v>25B#332</v>
          </cell>
          <cell r="B716" t="str">
            <v>框架内</v>
          </cell>
          <cell r="C716" t="str">
            <v>AVL设备</v>
          </cell>
          <cell r="D716" t="str">
            <v>拍摄设备</v>
          </cell>
          <cell r="E716" t="str">
            <v>拍摄设备</v>
          </cell>
          <cell r="F716" t="str">
            <v>摄像机</v>
          </cell>
          <cell r="G716" t="str">
            <v>SONY FR7电影机</v>
          </cell>
          <cell r="H716" t="str">
            <v>台/天</v>
          </cell>
          <cell r="I716">
            <v>600</v>
          </cell>
          <cell r="J716">
            <v>600</v>
          </cell>
          <cell r="K716">
            <v>500</v>
          </cell>
          <cell r="L716">
            <v>500</v>
          </cell>
        </row>
        <row r="717">
          <cell r="A717" t="str">
            <v>25B#333</v>
          </cell>
          <cell r="B717" t="str">
            <v>框架内</v>
          </cell>
          <cell r="C717" t="str">
            <v>AVL设备</v>
          </cell>
          <cell r="D717" t="str">
            <v>拍摄设备</v>
          </cell>
          <cell r="E717" t="str">
            <v>拍摄设备</v>
          </cell>
          <cell r="F717" t="str">
            <v>摄像机</v>
          </cell>
          <cell r="G717" t="str">
            <v>SONY A7S3电影机</v>
          </cell>
          <cell r="H717" t="str">
            <v>台/天</v>
          </cell>
          <cell r="I717">
            <v>300</v>
          </cell>
          <cell r="J717">
            <v>300</v>
          </cell>
          <cell r="K717" t="str">
            <v>OK</v>
          </cell>
          <cell r="L717">
            <v>300</v>
          </cell>
        </row>
        <row r="718">
          <cell r="A718" t="str">
            <v>25B#334</v>
          </cell>
          <cell r="B718" t="str">
            <v>框架内</v>
          </cell>
          <cell r="C718" t="str">
            <v>AVL设备</v>
          </cell>
          <cell r="D718" t="str">
            <v>拍摄设备</v>
          </cell>
          <cell r="E718" t="str">
            <v>拍摄设备</v>
          </cell>
          <cell r="F718" t="str">
            <v>摄像机</v>
          </cell>
          <cell r="G718" t="str">
            <v>SONY A7M4电影机</v>
          </cell>
          <cell r="H718" t="str">
            <v>台/天</v>
          </cell>
          <cell r="I718">
            <v>300</v>
          </cell>
          <cell r="J718">
            <v>300</v>
          </cell>
          <cell r="K718" t="str">
            <v>OK</v>
          </cell>
          <cell r="L718">
            <v>300</v>
          </cell>
        </row>
        <row r="719">
          <cell r="A719" t="str">
            <v>25B#335</v>
          </cell>
          <cell r="B719" t="str">
            <v>框架内</v>
          </cell>
          <cell r="C719" t="str">
            <v>AVL设备</v>
          </cell>
          <cell r="D719" t="str">
            <v>拍摄设备</v>
          </cell>
          <cell r="E719" t="str">
            <v>拍摄设备</v>
          </cell>
          <cell r="F719" t="str">
            <v>摄像机</v>
          </cell>
          <cell r="G719" t="str">
            <v>ARRI Alexa35电影机</v>
          </cell>
          <cell r="H719" t="str">
            <v>台/天</v>
          </cell>
          <cell r="I719">
            <v>1800</v>
          </cell>
          <cell r="J719">
            <v>1700</v>
          </cell>
          <cell r="K719">
            <v>1200</v>
          </cell>
          <cell r="L719">
            <v>1200</v>
          </cell>
        </row>
        <row r="720">
          <cell r="A720" t="str">
            <v>25B#336</v>
          </cell>
          <cell r="B720" t="str">
            <v>框架内</v>
          </cell>
          <cell r="C720" t="str">
            <v>AVL设备</v>
          </cell>
          <cell r="D720" t="str">
            <v>拍摄设备</v>
          </cell>
          <cell r="E720" t="str">
            <v>拍摄设备</v>
          </cell>
          <cell r="F720" t="str">
            <v>摄像机</v>
          </cell>
          <cell r="G720" t="str">
            <v>Canon c500电影机</v>
          </cell>
          <cell r="H720" t="str">
            <v>台/天</v>
          </cell>
          <cell r="I720">
            <v>600</v>
          </cell>
          <cell r="J720">
            <v>600</v>
          </cell>
          <cell r="K720" t="str">
            <v>OK</v>
          </cell>
          <cell r="L720">
            <v>600</v>
          </cell>
        </row>
        <row r="721">
          <cell r="A721" t="str">
            <v>25B#337</v>
          </cell>
          <cell r="B721" t="str">
            <v>框架内</v>
          </cell>
          <cell r="C721" t="str">
            <v>AVL设备</v>
          </cell>
          <cell r="D721" t="str">
            <v>拍摄设备</v>
          </cell>
          <cell r="E721" t="str">
            <v>拍摄设备</v>
          </cell>
          <cell r="F721" t="str">
            <v>摄像机</v>
          </cell>
          <cell r="G721" t="str">
            <v>Canon c400摄像机</v>
          </cell>
          <cell r="H721" t="str">
            <v>台/天</v>
          </cell>
          <cell r="I721">
            <v>500</v>
          </cell>
          <cell r="J721">
            <v>500</v>
          </cell>
          <cell r="K721" t="str">
            <v>OK</v>
          </cell>
          <cell r="L721">
            <v>500</v>
          </cell>
        </row>
        <row r="722">
          <cell r="A722" t="str">
            <v>25B#338</v>
          </cell>
          <cell r="B722" t="str">
            <v>框架内</v>
          </cell>
          <cell r="C722" t="str">
            <v>AVL设备</v>
          </cell>
          <cell r="D722" t="str">
            <v>拍摄设备</v>
          </cell>
          <cell r="E722" t="str">
            <v>拍摄设备</v>
          </cell>
          <cell r="F722" t="str">
            <v>摄像机</v>
          </cell>
          <cell r="G722" t="str">
            <v>Canon c80摄像机</v>
          </cell>
          <cell r="H722" t="str">
            <v>台/天</v>
          </cell>
          <cell r="I722">
            <v>400</v>
          </cell>
          <cell r="J722">
            <v>400</v>
          </cell>
          <cell r="K722" t="str">
            <v>OK</v>
          </cell>
          <cell r="L722">
            <v>400</v>
          </cell>
        </row>
        <row r="723">
          <cell r="A723" t="str">
            <v>25B#339</v>
          </cell>
          <cell r="B723" t="str">
            <v>框架内</v>
          </cell>
          <cell r="C723" t="str">
            <v>AVL设备</v>
          </cell>
          <cell r="D723" t="str">
            <v>拍摄设备</v>
          </cell>
          <cell r="E723" t="str">
            <v>拍摄设备</v>
          </cell>
          <cell r="F723" t="str">
            <v>摄像机</v>
          </cell>
          <cell r="G723" t="str">
            <v>Canon R5摄像机</v>
          </cell>
          <cell r="H723" t="str">
            <v>台/天</v>
          </cell>
          <cell r="I723">
            <v>400</v>
          </cell>
          <cell r="J723">
            <v>400</v>
          </cell>
          <cell r="K723" t="str">
            <v>OK</v>
          </cell>
          <cell r="L723">
            <v>400</v>
          </cell>
        </row>
        <row r="724">
          <cell r="A724" t="str">
            <v>25B#340</v>
          </cell>
          <cell r="B724" t="str">
            <v>框架内</v>
          </cell>
          <cell r="C724" t="str">
            <v>AVL设备</v>
          </cell>
          <cell r="D724" t="str">
            <v>拍摄设备</v>
          </cell>
          <cell r="E724" t="str">
            <v>拍摄设备</v>
          </cell>
          <cell r="F724" t="str">
            <v>摄像机镜头</v>
          </cell>
          <cell r="G724" t="str">
            <v>SonyG大师镜头/Canon同级别镜头</v>
          </cell>
          <cell r="H724" t="str">
            <v>台/天</v>
          </cell>
          <cell r="I724">
            <v>200</v>
          </cell>
          <cell r="J724">
            <v>200</v>
          </cell>
          <cell r="K724" t="str">
            <v>OK</v>
          </cell>
          <cell r="L724">
            <v>200</v>
          </cell>
        </row>
        <row r="725">
          <cell r="A725" t="str">
            <v>25B#341</v>
          </cell>
          <cell r="B725" t="str">
            <v>框架内</v>
          </cell>
          <cell r="C725" t="str">
            <v>AVL设备</v>
          </cell>
          <cell r="D725" t="str">
            <v>拍摄设备</v>
          </cell>
          <cell r="E725" t="str">
            <v>拍摄设备</v>
          </cell>
          <cell r="F725" t="str">
            <v>摄像机镜头</v>
          </cell>
          <cell r="G725" t="str">
            <v>Sony/Canon短焦标准镜头</v>
          </cell>
          <cell r="H725" t="str">
            <v>台/天</v>
          </cell>
          <cell r="I725">
            <v>400</v>
          </cell>
          <cell r="J725">
            <v>400</v>
          </cell>
          <cell r="K725">
            <v>300</v>
          </cell>
          <cell r="L725">
            <v>300</v>
          </cell>
        </row>
        <row r="726">
          <cell r="A726" t="str">
            <v>25B#342</v>
          </cell>
          <cell r="B726" t="str">
            <v>框架内</v>
          </cell>
          <cell r="C726" t="str">
            <v>AVL设备</v>
          </cell>
          <cell r="D726" t="str">
            <v>拍摄设备</v>
          </cell>
          <cell r="E726" t="str">
            <v>拍摄设备</v>
          </cell>
          <cell r="F726" t="str">
            <v>摄像机镜头</v>
          </cell>
          <cell r="G726" t="str">
            <v>Sony/Canon长焦镜头</v>
          </cell>
          <cell r="H726" t="str">
            <v>台/天</v>
          </cell>
          <cell r="I726">
            <v>600</v>
          </cell>
          <cell r="J726">
            <v>550</v>
          </cell>
          <cell r="K726">
            <v>300</v>
          </cell>
          <cell r="L726">
            <v>300</v>
          </cell>
        </row>
        <row r="727">
          <cell r="A727" t="str">
            <v>25B#343</v>
          </cell>
          <cell r="B727" t="str">
            <v>框架内</v>
          </cell>
          <cell r="C727" t="str">
            <v>AVL设备</v>
          </cell>
          <cell r="D727" t="str">
            <v>拍摄设备</v>
          </cell>
          <cell r="E727" t="str">
            <v>拍摄设备</v>
          </cell>
          <cell r="F727" t="str">
            <v>摄像机镜头</v>
          </cell>
          <cell r="G727" t="str">
            <v>Sony/Canon超长焦距镜头</v>
          </cell>
          <cell r="H727" t="str">
            <v>台/天</v>
          </cell>
          <cell r="I727">
            <v>1200</v>
          </cell>
          <cell r="J727">
            <v>1100</v>
          </cell>
          <cell r="K727">
            <v>500</v>
          </cell>
          <cell r="L727">
            <v>500</v>
          </cell>
        </row>
        <row r="728">
          <cell r="A728" t="str">
            <v>25B#344</v>
          </cell>
          <cell r="B728" t="str">
            <v>框架内</v>
          </cell>
          <cell r="C728" t="str">
            <v>AVL设备</v>
          </cell>
          <cell r="D728" t="str">
            <v>拍摄设备</v>
          </cell>
          <cell r="E728" t="str">
            <v>拍摄设备</v>
          </cell>
          <cell r="F728" t="str">
            <v>摄像机镜头</v>
          </cell>
          <cell r="G728" t="str">
            <v>Canon/Fuji镜头伺服器含伺服手柄</v>
          </cell>
          <cell r="H728" t="str">
            <v>台/天</v>
          </cell>
          <cell r="I728">
            <v>200</v>
          </cell>
          <cell r="J728">
            <v>200</v>
          </cell>
          <cell r="K728" t="str">
            <v>OK</v>
          </cell>
          <cell r="L728">
            <v>200</v>
          </cell>
        </row>
        <row r="729">
          <cell r="A729" t="str">
            <v>25B#345</v>
          </cell>
          <cell r="B729" t="str">
            <v>框架内</v>
          </cell>
          <cell r="C729" t="str">
            <v>AVL设备</v>
          </cell>
          <cell r="D729" t="str">
            <v>拍摄设备</v>
          </cell>
          <cell r="E729" t="str">
            <v>拍摄设备</v>
          </cell>
          <cell r="F729" t="str">
            <v>摄像机镜头</v>
          </cell>
          <cell r="G729" t="str">
            <v>电影级定焦镜头组</v>
          </cell>
          <cell r="H729" t="str">
            <v>台/天</v>
          </cell>
          <cell r="I729">
            <v>600</v>
          </cell>
          <cell r="J729">
            <v>600</v>
          </cell>
          <cell r="K729" t="str">
            <v>OK</v>
          </cell>
          <cell r="L729">
            <v>600</v>
          </cell>
        </row>
        <row r="730">
          <cell r="A730" t="str">
            <v>25B#346</v>
          </cell>
          <cell r="B730" t="str">
            <v>框架内</v>
          </cell>
          <cell r="C730" t="str">
            <v>AVL设备</v>
          </cell>
          <cell r="D730" t="str">
            <v>拍摄设备</v>
          </cell>
          <cell r="E730" t="str">
            <v>拍摄设备</v>
          </cell>
          <cell r="F730" t="str">
            <v>摄像机镜头</v>
          </cell>
          <cell r="G730" t="str">
            <v>电影级变焦镜头</v>
          </cell>
          <cell r="H730" t="str">
            <v>台/天</v>
          </cell>
          <cell r="I730">
            <v>600</v>
          </cell>
          <cell r="J730">
            <v>600</v>
          </cell>
          <cell r="K730">
            <v>500</v>
          </cell>
          <cell r="L730">
            <v>500</v>
          </cell>
        </row>
        <row r="731">
          <cell r="A731" t="str">
            <v>25B#347</v>
          </cell>
          <cell r="B731" t="str">
            <v>框架内</v>
          </cell>
          <cell r="C731" t="str">
            <v>AVL设备</v>
          </cell>
          <cell r="D731" t="str">
            <v>导播讯道设备</v>
          </cell>
          <cell r="E731" t="str">
            <v>拍摄设备</v>
          </cell>
          <cell r="F731" t="str">
            <v>高清摄像机</v>
          </cell>
          <cell r="G731" t="str">
            <v>索尼及松下同级别品牌</v>
          </cell>
          <cell r="H731" t="str">
            <v>台/天</v>
          </cell>
          <cell r="I731">
            <v>1200</v>
          </cell>
          <cell r="J731">
            <v>1150</v>
          </cell>
          <cell r="K731">
            <v>900</v>
          </cell>
          <cell r="L731">
            <v>900</v>
          </cell>
        </row>
        <row r="732">
          <cell r="A732" t="str">
            <v>25B#348</v>
          </cell>
          <cell r="B732" t="str">
            <v>框架内</v>
          </cell>
          <cell r="C732" t="str">
            <v>AVL设备</v>
          </cell>
          <cell r="D732" t="str">
            <v>导播讯道设备</v>
          </cell>
          <cell r="E732" t="str">
            <v>拍摄设备</v>
          </cell>
          <cell r="F732" t="str">
            <v>4K摄像机</v>
          </cell>
          <cell r="G732" t="str">
            <v>索尼及松下同级别品牌（广播级讯道设备，真讯）</v>
          </cell>
          <cell r="H732" t="str">
            <v>台/天</v>
          </cell>
          <cell r="I732">
            <v>1800</v>
          </cell>
          <cell r="J732">
            <v>1700</v>
          </cell>
          <cell r="K732">
            <v>1500</v>
          </cell>
          <cell r="L732">
            <v>1500</v>
          </cell>
        </row>
        <row r="733">
          <cell r="A733" t="str">
            <v>25B#349</v>
          </cell>
          <cell r="B733" t="str">
            <v>框架内</v>
          </cell>
          <cell r="C733" t="str">
            <v>AVL设备</v>
          </cell>
          <cell r="D733" t="str">
            <v>导播讯道设备</v>
          </cell>
          <cell r="E733" t="str">
            <v>拍摄设备</v>
          </cell>
          <cell r="F733" t="str">
            <v>摄像机镜头</v>
          </cell>
          <cell r="G733" t="str">
            <v>长焦镜头，85倍以上</v>
          </cell>
          <cell r="H733" t="str">
            <v>台/天</v>
          </cell>
          <cell r="I733">
            <v>3000</v>
          </cell>
          <cell r="J733">
            <v>2800</v>
          </cell>
          <cell r="K733">
            <v>1000</v>
          </cell>
          <cell r="L733">
            <v>1000</v>
          </cell>
        </row>
        <row r="734">
          <cell r="A734" t="str">
            <v>25B#350</v>
          </cell>
          <cell r="B734" t="str">
            <v>框架内</v>
          </cell>
          <cell r="C734" t="str">
            <v>AVL设备</v>
          </cell>
          <cell r="D734" t="str">
            <v>导播讯道设备</v>
          </cell>
          <cell r="E734" t="str">
            <v>拍摄设备</v>
          </cell>
          <cell r="F734" t="str">
            <v>摄像机镜头</v>
          </cell>
          <cell r="G734" t="str">
            <v>中焦镜头，35-85倍</v>
          </cell>
          <cell r="H734" t="str">
            <v>台/天</v>
          </cell>
          <cell r="I734">
            <v>2800</v>
          </cell>
          <cell r="J734">
            <v>2600</v>
          </cell>
          <cell r="K734">
            <v>1000</v>
          </cell>
          <cell r="L734">
            <v>1000</v>
          </cell>
        </row>
        <row r="735">
          <cell r="A735" t="str">
            <v>25B#351</v>
          </cell>
          <cell r="B735" t="str">
            <v>框架内</v>
          </cell>
          <cell r="C735" t="str">
            <v>AVL设备</v>
          </cell>
          <cell r="D735" t="str">
            <v>导播讯道设备</v>
          </cell>
          <cell r="E735" t="str">
            <v>拍摄设备</v>
          </cell>
          <cell r="F735" t="str">
            <v>摄像机镜头</v>
          </cell>
          <cell r="G735" t="str">
            <v>广角镜头，35倍以下</v>
          </cell>
          <cell r="H735" t="str">
            <v>台/天</v>
          </cell>
          <cell r="I735">
            <v>1800</v>
          </cell>
          <cell r="J735">
            <v>1700</v>
          </cell>
          <cell r="K735">
            <v>600</v>
          </cell>
          <cell r="L735">
            <v>600</v>
          </cell>
        </row>
        <row r="736">
          <cell r="A736" t="str">
            <v>25C#001</v>
          </cell>
          <cell r="B736" t="str">
            <v>框架内</v>
          </cell>
          <cell r="C736" t="str">
            <v>第三方人员及服务</v>
          </cell>
          <cell r="D736" t="str">
            <v>运营人员</v>
          </cell>
          <cell r="E736" t="str">
            <v>AVL技术人员</v>
          </cell>
          <cell r="F736" t="str">
            <v>现场总控</v>
          </cell>
          <cell r="G736" t="str">
            <v>人员劳务费含餐含当地小交通，不含人员差旅，彩排与活动日价格一致</v>
          </cell>
          <cell r="H736" t="str">
            <v>人/天</v>
          </cell>
          <cell r="I736">
            <v>800</v>
          </cell>
          <cell r="J736">
            <v>800</v>
          </cell>
          <cell r="K736" t="str">
            <v>OK</v>
          </cell>
          <cell r="L736">
            <v>800</v>
          </cell>
        </row>
        <row r="737">
          <cell r="A737" t="str">
            <v>25C#002</v>
          </cell>
          <cell r="B737" t="str">
            <v>框架内</v>
          </cell>
          <cell r="C737" t="str">
            <v>第三方人员及服务</v>
          </cell>
          <cell r="D737" t="str">
            <v>运营人员</v>
          </cell>
          <cell r="E737" t="str">
            <v>AVL技术人员</v>
          </cell>
          <cell r="F737" t="str">
            <v>控台人员</v>
          </cell>
          <cell r="G737" t="str">
            <v>覆盖灯光、音箱、屏幕的基础控台技术人员，人员劳务费含餐含当地小交通，不含人员差旅，彩排与活动日价格一致</v>
          </cell>
          <cell r="H737" t="str">
            <v>人/天</v>
          </cell>
          <cell r="I737">
            <v>600</v>
          </cell>
          <cell r="J737">
            <v>600</v>
          </cell>
          <cell r="K737" t="str">
            <v>OK</v>
          </cell>
          <cell r="L737">
            <v>600</v>
          </cell>
        </row>
        <row r="738">
          <cell r="A738" t="str">
            <v>25C#003</v>
          </cell>
          <cell r="B738" t="str">
            <v>框架内</v>
          </cell>
          <cell r="C738" t="str">
            <v>第三方人员及服务</v>
          </cell>
          <cell r="D738" t="str">
            <v>运营人员</v>
          </cell>
          <cell r="E738" t="str">
            <v>搭建人员</v>
          </cell>
          <cell r="F738" t="str">
            <v>搭建人工</v>
          </cell>
          <cell r="G738" t="str">
            <v>人员劳务费含餐含当地小交通，不含人员差旅，常规工作时间8小时内/工</v>
          </cell>
          <cell r="H738" t="str">
            <v>人/工</v>
          </cell>
          <cell r="I738">
            <v>300</v>
          </cell>
          <cell r="J738">
            <v>300</v>
          </cell>
          <cell r="K738" t="str">
            <v>OK</v>
          </cell>
          <cell r="L738">
            <v>300</v>
          </cell>
        </row>
        <row r="739">
          <cell r="A739" t="str">
            <v>25C#004</v>
          </cell>
          <cell r="B739" t="str">
            <v>框架内</v>
          </cell>
          <cell r="C739" t="str">
            <v>第三方人员及服务</v>
          </cell>
          <cell r="D739" t="str">
            <v>运营人员</v>
          </cell>
          <cell r="E739" t="str">
            <v>搭建人员</v>
          </cell>
          <cell r="F739" t="str">
            <v>高空作业人员</v>
          </cell>
          <cell r="G739" t="str">
            <v>持高空作业资格证专业上岗，人员劳务费含餐含当地小交通，不含人员差旅，常规工作时间8小时内/工</v>
          </cell>
          <cell r="H739" t="str">
            <v>人/工</v>
          </cell>
          <cell r="I739">
            <v>1000</v>
          </cell>
          <cell r="J739">
            <v>1000</v>
          </cell>
          <cell r="K739">
            <v>535</v>
          </cell>
          <cell r="L739">
            <v>535</v>
          </cell>
        </row>
        <row r="740">
          <cell r="A740" t="str">
            <v>25C#005</v>
          </cell>
          <cell r="B740" t="str">
            <v>框架内</v>
          </cell>
          <cell r="C740" t="str">
            <v>第三方人员及服务</v>
          </cell>
          <cell r="D740" t="str">
            <v>运营人员</v>
          </cell>
          <cell r="E740" t="str">
            <v>搭建人员</v>
          </cell>
          <cell r="F740" t="str">
            <v>美工</v>
          </cell>
          <cell r="G740" t="str">
            <v>人员劳务费含餐含当地小交通，不含人员差旅，常规工作时间8小时内/工</v>
          </cell>
          <cell r="H740" t="str">
            <v>人/工</v>
          </cell>
          <cell r="I740">
            <v>600</v>
          </cell>
          <cell r="J740">
            <v>600</v>
          </cell>
          <cell r="K740">
            <v>500</v>
          </cell>
          <cell r="L740">
            <v>500</v>
          </cell>
        </row>
        <row r="741">
          <cell r="A741" t="str">
            <v>25C#006</v>
          </cell>
          <cell r="B741" t="str">
            <v>框架内</v>
          </cell>
          <cell r="C741" t="str">
            <v>第三方人员及服务</v>
          </cell>
          <cell r="D741" t="str">
            <v>运营人员</v>
          </cell>
          <cell r="E741" t="str">
            <v>搭建人员</v>
          </cell>
          <cell r="F741" t="str">
            <v>电工</v>
          </cell>
          <cell r="G741" t="str">
            <v>人员劳务费含餐含当地小交通，不含人员差旅，常规工作时间8小时内/工</v>
          </cell>
          <cell r="H741" t="str">
            <v>人/工</v>
          </cell>
          <cell r="I741">
            <v>400</v>
          </cell>
          <cell r="J741">
            <v>400</v>
          </cell>
          <cell r="K741" t="str">
            <v>OK</v>
          </cell>
          <cell r="L741">
            <v>400</v>
          </cell>
        </row>
        <row r="742">
          <cell r="A742" t="str">
            <v>25C#007</v>
          </cell>
          <cell r="B742" t="str">
            <v>框架内</v>
          </cell>
          <cell r="C742" t="str">
            <v>第三方人员及服务</v>
          </cell>
          <cell r="D742" t="str">
            <v>运营人员</v>
          </cell>
          <cell r="E742" t="str">
            <v>搭建人员</v>
          </cell>
          <cell r="F742" t="str">
            <v>场工</v>
          </cell>
          <cell r="G742" t="str">
            <v>人员劳务费含餐含当地小交通，不含人员差旅，常规工作时间8小时内/工</v>
          </cell>
          <cell r="H742" t="str">
            <v>人/工</v>
          </cell>
          <cell r="I742">
            <v>300</v>
          </cell>
          <cell r="J742">
            <v>300</v>
          </cell>
          <cell r="K742" t="str">
            <v>OK</v>
          </cell>
          <cell r="L742">
            <v>300</v>
          </cell>
        </row>
        <row r="743">
          <cell r="A743" t="str">
            <v>25C#008</v>
          </cell>
          <cell r="B743" t="str">
            <v>框架内</v>
          </cell>
          <cell r="C743" t="str">
            <v>第三方人员及服务</v>
          </cell>
          <cell r="D743" t="str">
            <v>运营人员</v>
          </cell>
          <cell r="E743" t="str">
            <v>服务人员</v>
          </cell>
          <cell r="F743" t="str">
            <v>兼职</v>
          </cell>
          <cell r="G743" t="str">
            <v>含统一着装，人员劳务费含餐含当地小交通，不含人员差旅，常规工作时间8小时内/场，彩排日以4小时内按0.5场计费</v>
          </cell>
          <cell r="H743" t="str">
            <v>人/场</v>
          </cell>
          <cell r="I743">
            <v>300</v>
          </cell>
          <cell r="J743">
            <v>300</v>
          </cell>
          <cell r="K743" t="str">
            <v>OK</v>
          </cell>
          <cell r="L743">
            <v>300</v>
          </cell>
        </row>
        <row r="744">
          <cell r="A744" t="str">
            <v>25C#009</v>
          </cell>
          <cell r="B744" t="str">
            <v>框架内</v>
          </cell>
          <cell r="C744" t="str">
            <v>第三方人员及服务</v>
          </cell>
          <cell r="D744" t="str">
            <v>运营人员</v>
          </cell>
          <cell r="E744" t="str">
            <v>服务人员</v>
          </cell>
          <cell r="F744" t="str">
            <v>普通礼仪</v>
          </cell>
          <cell r="G744" t="str">
            <v>身高不低于165cm，人员劳务费含服装含餐含当地小交通，不含人员差旅，常规工作时间8小时内/场，彩排日以4小时内按0.5场计费</v>
          </cell>
          <cell r="H744" t="str">
            <v>人/场</v>
          </cell>
          <cell r="I744">
            <v>650</v>
          </cell>
          <cell r="J744">
            <v>650</v>
          </cell>
          <cell r="K744">
            <v>600</v>
          </cell>
          <cell r="L744">
            <v>600</v>
          </cell>
        </row>
        <row r="745">
          <cell r="A745" t="str">
            <v>25C#010</v>
          </cell>
          <cell r="B745" t="str">
            <v>框架内</v>
          </cell>
          <cell r="C745" t="str">
            <v>第三方人员及服务</v>
          </cell>
          <cell r="D745" t="str">
            <v>运营人员</v>
          </cell>
          <cell r="E745" t="str">
            <v>服务人员</v>
          </cell>
          <cell r="F745" t="str">
            <v>高级礼仪</v>
          </cell>
          <cell r="G745" t="str">
            <v>身高不低于170cm，有过2年以上大型活动经验，人员劳务费含服装含餐含当地小交通，不含人员差旅，常规工作时间8小时内/场，彩排日以4小时内按0.5场计费</v>
          </cell>
          <cell r="H745" t="str">
            <v>人/场</v>
          </cell>
          <cell r="I745">
            <v>1000</v>
          </cell>
          <cell r="J745">
            <v>1000</v>
          </cell>
          <cell r="K745">
            <v>800</v>
          </cell>
          <cell r="L745">
            <v>800</v>
          </cell>
        </row>
        <row r="746">
          <cell r="A746" t="str">
            <v>25C#011</v>
          </cell>
          <cell r="B746" t="str">
            <v>框架内</v>
          </cell>
          <cell r="C746" t="str">
            <v>第三方人员及服务</v>
          </cell>
          <cell r="D746" t="str">
            <v>运营人员</v>
          </cell>
          <cell r="E746" t="str">
            <v>服务人员</v>
          </cell>
          <cell r="F746" t="str">
            <v>保洁</v>
          </cell>
          <cell r="G746" t="str">
            <v>人员劳务费含餐含当地小交通，不含人员差旅，常规工作时间8小时内/场</v>
          </cell>
          <cell r="H746" t="str">
            <v>人/场</v>
          </cell>
          <cell r="I746">
            <v>450</v>
          </cell>
          <cell r="J746">
            <v>450</v>
          </cell>
          <cell r="K746">
            <v>290</v>
          </cell>
          <cell r="L746">
            <v>290</v>
          </cell>
        </row>
        <row r="747">
          <cell r="A747" t="str">
            <v>25C#012</v>
          </cell>
          <cell r="B747" t="str">
            <v>框架内</v>
          </cell>
          <cell r="C747" t="str">
            <v>第三方人员及服务</v>
          </cell>
          <cell r="D747" t="str">
            <v>运营人员</v>
          </cell>
          <cell r="E747" t="str">
            <v>服务人员</v>
          </cell>
          <cell r="F747" t="str">
            <v>安检员</v>
          </cell>
          <cell r="G747" t="str">
            <v>含手持金属检测器，人员劳务费含餐含当地小交通，不含人员差旅，常规工作时间8小时内/场</v>
          </cell>
          <cell r="H747" t="str">
            <v>人/场</v>
          </cell>
          <cell r="I747">
            <v>500</v>
          </cell>
          <cell r="J747">
            <v>500</v>
          </cell>
          <cell r="K747">
            <v>375</v>
          </cell>
          <cell r="L747">
            <v>375</v>
          </cell>
        </row>
        <row r="748">
          <cell r="A748" t="str">
            <v>25C#013</v>
          </cell>
          <cell r="B748" t="str">
            <v>框架内</v>
          </cell>
          <cell r="C748" t="str">
            <v>第三方人员及服务</v>
          </cell>
          <cell r="D748" t="str">
            <v>运营人员</v>
          </cell>
          <cell r="E748" t="str">
            <v>服务人员</v>
          </cell>
          <cell r="F748" t="str">
            <v>普通保安</v>
          </cell>
          <cell r="G748" t="str">
            <v>搭建、展区、外场用安保，人员劳务费，每场不超过8小时</v>
          </cell>
          <cell r="H748" t="str">
            <v>人/场</v>
          </cell>
          <cell r="I748">
            <v>600</v>
          </cell>
          <cell r="J748">
            <v>600</v>
          </cell>
          <cell r="K748">
            <v>500</v>
          </cell>
          <cell r="L748">
            <v>500</v>
          </cell>
        </row>
        <row r="749">
          <cell r="A749" t="str">
            <v>25C#014</v>
          </cell>
          <cell r="B749" t="str">
            <v>框架内</v>
          </cell>
          <cell r="C749" t="str">
            <v>第三方人员及服务</v>
          </cell>
          <cell r="D749" t="str">
            <v>运营人员</v>
          </cell>
          <cell r="E749" t="str">
            <v>服务人员</v>
          </cell>
          <cell r="F749" t="str">
            <v>高级保安</v>
          </cell>
          <cell r="G749" t="str">
            <v>内场安保（对形象有要求，人员劳务费，每场不超过8小时</v>
          </cell>
          <cell r="H749" t="str">
            <v>人/场</v>
          </cell>
          <cell r="I749">
            <v>800</v>
          </cell>
          <cell r="J749">
            <v>800</v>
          </cell>
          <cell r="K749">
            <v>675</v>
          </cell>
          <cell r="L749">
            <v>675</v>
          </cell>
        </row>
        <row r="750">
          <cell r="A750" t="str">
            <v>25C#015</v>
          </cell>
          <cell r="B750" t="str">
            <v>框架内</v>
          </cell>
          <cell r="C750" t="str">
            <v>第三方人员及服务</v>
          </cell>
          <cell r="D750" t="str">
            <v>运营人员</v>
          </cell>
          <cell r="E750" t="str">
            <v>服务人员</v>
          </cell>
          <cell r="F750" t="str">
            <v>特级保安</v>
          </cell>
          <cell r="G750" t="str">
            <v>负责重要嘉宾/艺人的贴身保卫，人员劳务费含餐含当地小交通，不含人员差旅，常规工作时间8小时内/场</v>
          </cell>
          <cell r="H750" t="str">
            <v>人/场</v>
          </cell>
          <cell r="I750">
            <v>1200</v>
          </cell>
          <cell r="J750">
            <v>1200</v>
          </cell>
          <cell r="K750">
            <v>1100</v>
          </cell>
          <cell r="L750">
            <v>1100</v>
          </cell>
        </row>
        <row r="751">
          <cell r="A751" t="str">
            <v>25C#016</v>
          </cell>
          <cell r="B751" t="str">
            <v>框架内</v>
          </cell>
          <cell r="C751" t="str">
            <v>第三方人员及服务</v>
          </cell>
          <cell r="D751" t="str">
            <v>运营人员</v>
          </cell>
          <cell r="E751" t="str">
            <v>专业人员</v>
          </cell>
          <cell r="F751" t="str">
            <v>云摄影</v>
          </cell>
          <cell r="G751" t="str">
            <v>摄影师，基础修图+平台使用，人员劳务费含拍摄设备，含餐含当地小交通，不含人员差旅，彩排与活动日价格一致</v>
          </cell>
          <cell r="H751" t="str">
            <v>人/天</v>
          </cell>
          <cell r="I751">
            <v>3500</v>
          </cell>
          <cell r="J751">
            <v>3200</v>
          </cell>
          <cell r="K751">
            <v>2350</v>
          </cell>
          <cell r="L751">
            <v>2350</v>
          </cell>
        </row>
        <row r="752">
          <cell r="A752" t="str">
            <v>25C#017</v>
          </cell>
          <cell r="B752" t="str">
            <v>框架内</v>
          </cell>
          <cell r="C752" t="str">
            <v>第三方人员及服务</v>
          </cell>
          <cell r="D752" t="str">
            <v>运营人员</v>
          </cell>
          <cell r="E752" t="str">
            <v>专业人员</v>
          </cell>
          <cell r="F752" t="str">
            <v>云摄影</v>
          </cell>
          <cell r="G752" t="str">
            <v>Ai修图+平台使用，例如VPHOTO</v>
          </cell>
          <cell r="H752" t="str">
            <v>场</v>
          </cell>
          <cell r="I752">
            <v>3500</v>
          </cell>
          <cell r="J752">
            <v>2500</v>
          </cell>
          <cell r="K752">
            <v>1510</v>
          </cell>
          <cell r="L752">
            <v>1510</v>
          </cell>
        </row>
        <row r="753">
          <cell r="A753" t="str">
            <v>25C#018</v>
          </cell>
          <cell r="B753" t="str">
            <v>框架内</v>
          </cell>
          <cell r="C753" t="str">
            <v>第三方人员及服务</v>
          </cell>
          <cell r="D753" t="str">
            <v>运营人员</v>
          </cell>
          <cell r="E753" t="str">
            <v>专业人员</v>
          </cell>
          <cell r="F753" t="str">
            <v>普通模特</v>
          </cell>
          <cell r="G753" t="str">
            <v>身高170cm以上，具有地方品牌发布会或小型商业活动走秀案例，彩排与活动日价格一致，劳务费含餐含当地小交通，不含人员差旅，4小时/场</v>
          </cell>
          <cell r="H753" t="str">
            <v>人/场</v>
          </cell>
          <cell r="I753">
            <v>900</v>
          </cell>
          <cell r="J753">
            <v>900</v>
          </cell>
          <cell r="K753" t="str">
            <v>OK</v>
          </cell>
          <cell r="L753">
            <v>900</v>
          </cell>
        </row>
        <row r="754">
          <cell r="A754" t="str">
            <v>25C#019</v>
          </cell>
          <cell r="B754" t="str">
            <v>框架内</v>
          </cell>
          <cell r="C754" t="str">
            <v>第三方人员及服务</v>
          </cell>
          <cell r="D754" t="str">
            <v>运营人员</v>
          </cell>
          <cell r="E754" t="str">
            <v>专业人员</v>
          </cell>
          <cell r="F754" t="str">
            <v>资深模特</v>
          </cell>
          <cell r="G754" t="str">
            <v>身高175cm以上，具有知名品牌发布会或时装周走秀案例，彩排与活动日价格一致，劳务费含餐含当地小交通，不含人员差旅，4小时/场</v>
          </cell>
          <cell r="H754" t="str">
            <v>人/场</v>
          </cell>
          <cell r="I754">
            <v>1500</v>
          </cell>
          <cell r="J754">
            <v>1500</v>
          </cell>
          <cell r="K754">
            <v>1400</v>
          </cell>
          <cell r="L754">
            <v>1400</v>
          </cell>
        </row>
        <row r="755">
          <cell r="A755" t="str">
            <v>25C#020</v>
          </cell>
          <cell r="B755" t="str">
            <v>框架内</v>
          </cell>
          <cell r="C755" t="str">
            <v>第三方人员及服务</v>
          </cell>
          <cell r="D755" t="str">
            <v>运营人员</v>
          </cell>
          <cell r="E755" t="str">
            <v>专业人员</v>
          </cell>
          <cell r="F755" t="str">
            <v>模特（外籍）</v>
          </cell>
          <cell r="G755" t="str">
            <v>不少于5年工作经验，女模170cm以上，男模180cm以上，彩排与活动日价格一致，含餐含当地交通，不含人员差旅，4小时内/场</v>
          </cell>
          <cell r="H755" t="str">
            <v>人/场</v>
          </cell>
          <cell r="I755">
            <v>3500</v>
          </cell>
          <cell r="J755">
            <v>3500</v>
          </cell>
          <cell r="K755">
            <v>2250</v>
          </cell>
          <cell r="L755">
            <v>2250</v>
          </cell>
        </row>
        <row r="756">
          <cell r="A756" t="str">
            <v>25C#021</v>
          </cell>
          <cell r="B756" t="str">
            <v>框架内</v>
          </cell>
          <cell r="C756" t="str">
            <v>第三方人员及服务</v>
          </cell>
          <cell r="D756" t="str">
            <v>运营人员</v>
          </cell>
          <cell r="E756" t="str">
            <v>专业人员</v>
          </cell>
          <cell r="F756" t="str">
            <v>主持人（商演级别）</v>
          </cell>
          <cell r="G756" t="str">
            <v>彩排与活动日价格一致，含妆发服装含餐含当地小交通，不含人员差旅</v>
          </cell>
          <cell r="H756" t="str">
            <v>人/天</v>
          </cell>
          <cell r="I756">
            <v>2000</v>
          </cell>
          <cell r="J756">
            <v>2000</v>
          </cell>
          <cell r="K756" t="str">
            <v>OK</v>
          </cell>
          <cell r="L756">
            <v>2000</v>
          </cell>
        </row>
        <row r="757">
          <cell r="A757" t="str">
            <v>25C#022</v>
          </cell>
          <cell r="B757" t="str">
            <v>框架内</v>
          </cell>
          <cell r="C757" t="str">
            <v>第三方人员及服务</v>
          </cell>
          <cell r="D757" t="str">
            <v>运营人员</v>
          </cell>
          <cell r="E757" t="str">
            <v>专业人员</v>
          </cell>
          <cell r="F757" t="str">
            <v>主持人（广播电台级别）</v>
          </cell>
          <cell r="G757" t="str">
            <v>彩排与活动日价格一致，含妆发服装含餐含当地小交通，不含人员差旅</v>
          </cell>
          <cell r="H757" t="str">
            <v>人/天</v>
          </cell>
          <cell r="I757">
            <v>8000</v>
          </cell>
          <cell r="J757">
            <v>5000</v>
          </cell>
          <cell r="K757">
            <v>3550</v>
          </cell>
          <cell r="L757">
            <v>3550</v>
          </cell>
        </row>
        <row r="758">
          <cell r="A758" t="str">
            <v>25C#023</v>
          </cell>
          <cell r="B758" t="str">
            <v>框架内</v>
          </cell>
          <cell r="C758" t="str">
            <v>第三方人员及服务</v>
          </cell>
          <cell r="D758" t="str">
            <v>运营人员</v>
          </cell>
          <cell r="E758" t="str">
            <v>专业人员</v>
          </cell>
          <cell r="F758" t="str">
            <v>主持人（省市电视台级别）</v>
          </cell>
          <cell r="G758" t="str">
            <v>彩排与活动日价格一致，含妆发服装含餐含当地小交通，不含人员差旅</v>
          </cell>
          <cell r="H758" t="str">
            <v>人/天</v>
          </cell>
          <cell r="I758">
            <v>10000</v>
          </cell>
          <cell r="J758">
            <v>10000</v>
          </cell>
          <cell r="K758">
            <v>5500</v>
          </cell>
          <cell r="L758">
            <v>5500</v>
          </cell>
        </row>
        <row r="759">
          <cell r="A759" t="str">
            <v>25C#024</v>
          </cell>
          <cell r="B759" t="str">
            <v>框架内</v>
          </cell>
          <cell r="C759" t="str">
            <v>第三方人员及服务</v>
          </cell>
          <cell r="D759" t="str">
            <v>运营人员</v>
          </cell>
          <cell r="E759" t="str">
            <v>专业人员</v>
          </cell>
          <cell r="F759" t="str">
            <v>主持人（双语、商演级别）</v>
          </cell>
          <cell r="G759" t="str">
            <v>彩排与活动日价格一致，含妆发服装含餐含当地小交通，不含人员差旅</v>
          </cell>
          <cell r="H759" t="str">
            <v>人/天</v>
          </cell>
          <cell r="I759">
            <v>3500</v>
          </cell>
          <cell r="J759">
            <v>3500</v>
          </cell>
          <cell r="K759">
            <v>3350</v>
          </cell>
          <cell r="L759">
            <v>3350</v>
          </cell>
        </row>
        <row r="760">
          <cell r="A760" t="str">
            <v>25C#025</v>
          </cell>
          <cell r="B760" t="str">
            <v>框架内</v>
          </cell>
          <cell r="C760" t="str">
            <v>第三方人员及服务</v>
          </cell>
          <cell r="D760" t="str">
            <v>运营人员</v>
          </cell>
          <cell r="E760" t="str">
            <v>专业人员</v>
          </cell>
          <cell r="F760" t="str">
            <v>主持人（双语、广播电台级别）</v>
          </cell>
          <cell r="G760" t="str">
            <v>彩排与活动日价格一致，含妆发服装含餐含当地小交通，不含人员差旅</v>
          </cell>
          <cell r="H760" t="str">
            <v>人/天</v>
          </cell>
          <cell r="I760">
            <v>9000</v>
          </cell>
          <cell r="J760">
            <v>7000</v>
          </cell>
          <cell r="K760">
            <v>5000</v>
          </cell>
          <cell r="L760">
            <v>5000</v>
          </cell>
        </row>
        <row r="761">
          <cell r="A761" t="str">
            <v>25C#026</v>
          </cell>
          <cell r="B761" t="str">
            <v>框架内</v>
          </cell>
          <cell r="C761" t="str">
            <v>第三方人员及服务</v>
          </cell>
          <cell r="D761" t="str">
            <v>运营人员</v>
          </cell>
          <cell r="E761" t="str">
            <v>专业人员</v>
          </cell>
          <cell r="F761" t="str">
            <v>主持人（双语、省市电视台级别）</v>
          </cell>
          <cell r="G761" t="str">
            <v>彩排与活动日价格一致，含妆发服装含餐含当地小交通，不含人员差旅</v>
          </cell>
          <cell r="H761" t="str">
            <v>人/天</v>
          </cell>
          <cell r="I761">
            <v>25000</v>
          </cell>
          <cell r="J761">
            <v>20000</v>
          </cell>
          <cell r="K761">
            <v>7700</v>
          </cell>
          <cell r="L761">
            <v>7700</v>
          </cell>
        </row>
        <row r="762">
          <cell r="A762" t="str">
            <v>25C#027</v>
          </cell>
          <cell r="B762" t="str">
            <v>框架内</v>
          </cell>
          <cell r="C762" t="str">
            <v>第三方人员及服务</v>
          </cell>
          <cell r="D762" t="str">
            <v>运营人员</v>
          </cell>
          <cell r="E762" t="str">
            <v>专业人员</v>
          </cell>
          <cell r="F762" t="str">
            <v>速记（持有专业速记证书）</v>
          </cell>
          <cell r="G762" t="str">
            <v>工作时间4小时内/场，人员劳务费含餐含当地小交通，不含人员差旅</v>
          </cell>
          <cell r="H762" t="str">
            <v>人/场</v>
          </cell>
          <cell r="I762">
            <v>2000</v>
          </cell>
          <cell r="J762">
            <v>2000</v>
          </cell>
          <cell r="K762">
            <v>1200</v>
          </cell>
          <cell r="L762">
            <v>1200</v>
          </cell>
        </row>
        <row r="763">
          <cell r="A763" t="str">
            <v>25C#028</v>
          </cell>
          <cell r="B763" t="str">
            <v>框架内</v>
          </cell>
          <cell r="C763" t="str">
            <v>第三方人员及服务</v>
          </cell>
          <cell r="D763" t="str">
            <v>运营人员</v>
          </cell>
          <cell r="E763" t="str">
            <v>专业人员</v>
          </cell>
          <cell r="F763" t="str">
            <v>翻译员（中英同传/交传）</v>
          </cell>
          <cell r="G763" t="str">
            <v>不包含同传设备，工作时间4小时内/场，人员劳务费含餐含当地交通，不含人员差旅</v>
          </cell>
          <cell r="H763" t="str">
            <v>人/场</v>
          </cell>
          <cell r="I763">
            <v>3000</v>
          </cell>
          <cell r="J763">
            <v>2600</v>
          </cell>
          <cell r="K763" t="str">
            <v>OK</v>
          </cell>
          <cell r="L763">
            <v>2600</v>
          </cell>
        </row>
        <row r="764">
          <cell r="A764" t="str">
            <v>25C#029</v>
          </cell>
          <cell r="B764" t="str">
            <v>框架内</v>
          </cell>
          <cell r="C764" t="str">
            <v>第三方人员及服务</v>
          </cell>
          <cell r="D764" t="str">
            <v>运营人员</v>
          </cell>
          <cell r="E764" t="str">
            <v>专业人员</v>
          </cell>
          <cell r="F764" t="str">
            <v>翻译员（小语种同传/交传）</v>
          </cell>
          <cell r="G764" t="str">
            <v>不包含同传设备，工作时间4小时内/场，人员劳务费含餐含当地交通，不含人员差旅</v>
          </cell>
          <cell r="H764" t="str">
            <v>人/场</v>
          </cell>
          <cell r="I764">
            <v>5000</v>
          </cell>
          <cell r="J764">
            <v>4000</v>
          </cell>
          <cell r="K764" t="str">
            <v>OK</v>
          </cell>
          <cell r="L764">
            <v>4000</v>
          </cell>
        </row>
        <row r="765">
          <cell r="A765" t="str">
            <v>25C#030</v>
          </cell>
          <cell r="B765" t="str">
            <v>框架内</v>
          </cell>
          <cell r="C765" t="str">
            <v>第三方人员及服务</v>
          </cell>
          <cell r="D765" t="str">
            <v>运营人员</v>
          </cell>
          <cell r="E765" t="str">
            <v>专业人员</v>
          </cell>
          <cell r="F765" t="str">
            <v>签到系统技术人员</v>
          </cell>
          <cell r="G765" t="str">
            <v>人员劳务含餐含当地交通，不含人员差旅</v>
          </cell>
          <cell r="H765" t="str">
            <v>人/天</v>
          </cell>
          <cell r="I765">
            <v>1800</v>
          </cell>
          <cell r="J765">
            <v>1600</v>
          </cell>
          <cell r="K765">
            <v>800</v>
          </cell>
          <cell r="L765">
            <v>800</v>
          </cell>
        </row>
        <row r="766">
          <cell r="A766" t="str">
            <v>25C#031</v>
          </cell>
          <cell r="B766" t="str">
            <v>框架内</v>
          </cell>
          <cell r="C766" t="str">
            <v>第三方人员及服务</v>
          </cell>
          <cell r="D766" t="str">
            <v>运营人员</v>
          </cell>
          <cell r="E766" t="str">
            <v>专业人员</v>
          </cell>
          <cell r="F766" t="str">
            <v>健身教练/舞蹈教练</v>
          </cell>
          <cell r="G766" t="str">
            <v>彩排日及活动日价格一致，人员劳务含服装含餐含当地交通，不含人员差旅</v>
          </cell>
          <cell r="H766" t="str">
            <v>人/天</v>
          </cell>
          <cell r="I766">
            <v>4000</v>
          </cell>
          <cell r="J766">
            <v>3000</v>
          </cell>
          <cell r="K766">
            <v>1000</v>
          </cell>
          <cell r="L766">
            <v>1000</v>
          </cell>
        </row>
        <row r="767">
          <cell r="A767" t="str">
            <v>25C#032</v>
          </cell>
          <cell r="B767" t="str">
            <v>框架内</v>
          </cell>
          <cell r="C767" t="str">
            <v>第三方人员及服务</v>
          </cell>
          <cell r="D767" t="str">
            <v>运营人员</v>
          </cell>
          <cell r="E767" t="str">
            <v>专业人员</v>
          </cell>
          <cell r="F767" t="str">
            <v>民俗手艺表演人员</v>
          </cell>
          <cell r="G767" t="str">
            <v>（如糖画、糖人、剪纸、写对联、棉花糖、捏面人等类目），人员劳务含材料含互动展示，4小时内/场，含服装含餐含当地交通，不含人员差旅</v>
          </cell>
          <cell r="H767" t="str">
            <v>人/场</v>
          </cell>
          <cell r="I767">
            <v>3000</v>
          </cell>
          <cell r="J767">
            <v>2000</v>
          </cell>
          <cell r="K767">
            <v>1100</v>
          </cell>
          <cell r="L767">
            <v>1100</v>
          </cell>
        </row>
        <row r="768">
          <cell r="A768" t="str">
            <v>25C#033</v>
          </cell>
          <cell r="B768" t="str">
            <v>框架内</v>
          </cell>
          <cell r="C768" t="str">
            <v>第三方人员及服务</v>
          </cell>
          <cell r="D768" t="str">
            <v>运营人员</v>
          </cell>
          <cell r="E768" t="str">
            <v>专业人员</v>
          </cell>
          <cell r="F768" t="str">
            <v>涂鸦师</v>
          </cell>
          <cell r="G768" t="str">
            <v>人员劳务含材料含互动展示，含服装含餐含当地交通，不含人员</v>
          </cell>
          <cell r="H768" t="str">
            <v>人/天</v>
          </cell>
          <cell r="I768">
            <v>2000</v>
          </cell>
          <cell r="J768">
            <v>2000</v>
          </cell>
          <cell r="K768">
            <v>1500</v>
          </cell>
          <cell r="L768">
            <v>1500</v>
          </cell>
        </row>
        <row r="769">
          <cell r="A769" t="str">
            <v>25C#034</v>
          </cell>
          <cell r="B769" t="str">
            <v>框架内</v>
          </cell>
          <cell r="C769" t="str">
            <v>第三方人员及服务</v>
          </cell>
          <cell r="D769" t="str">
            <v>运营人员</v>
          </cell>
          <cell r="E769" t="str">
            <v>专业人员</v>
          </cell>
          <cell r="F769" t="str">
            <v>茶艺师</v>
          </cell>
          <cell r="G769" t="str">
            <v>人员劳务含材料含互动展示，含服装含餐含当地交通，不含人员</v>
          </cell>
          <cell r="H769" t="str">
            <v>人/天</v>
          </cell>
          <cell r="I769">
            <v>2000</v>
          </cell>
          <cell r="J769">
            <v>1300</v>
          </cell>
          <cell r="K769">
            <v>1000</v>
          </cell>
          <cell r="L769">
            <v>1000</v>
          </cell>
        </row>
        <row r="770">
          <cell r="A770" t="str">
            <v>25C#035</v>
          </cell>
          <cell r="B770" t="str">
            <v>框架内</v>
          </cell>
          <cell r="C770" t="str">
            <v>第三方人员及服务</v>
          </cell>
          <cell r="D770" t="str">
            <v>运营人员</v>
          </cell>
          <cell r="E770" t="str">
            <v>专业人员</v>
          </cell>
          <cell r="F770" t="str">
            <v>插花师</v>
          </cell>
          <cell r="G770" t="str">
            <v>不含花材，人员劳务含互动展示，含服装含餐含当地交通，不含人员差旅</v>
          </cell>
          <cell r="H770" t="str">
            <v>人/天</v>
          </cell>
          <cell r="I770">
            <v>2500</v>
          </cell>
          <cell r="J770">
            <v>1800</v>
          </cell>
          <cell r="K770">
            <v>1200</v>
          </cell>
          <cell r="L770">
            <v>1200</v>
          </cell>
        </row>
        <row r="771">
          <cell r="A771" t="str">
            <v>25C#036</v>
          </cell>
          <cell r="B771" t="str">
            <v>框架内</v>
          </cell>
          <cell r="C771" t="str">
            <v>第三方人员及服务</v>
          </cell>
          <cell r="D771" t="str">
            <v>运营人员</v>
          </cell>
          <cell r="E771" t="str">
            <v>专业人员</v>
          </cell>
          <cell r="F771" t="str">
            <v>专业厨师</v>
          </cell>
          <cell r="G771" t="str">
            <v>不含耗材及设备，人员劳务含互动展示，含服装含餐含当地交通，不含人员差旅</v>
          </cell>
          <cell r="H771" t="str">
            <v>人/天</v>
          </cell>
          <cell r="I771">
            <v>3000</v>
          </cell>
          <cell r="J771">
            <v>2000</v>
          </cell>
          <cell r="K771">
            <v>1000</v>
          </cell>
          <cell r="L771">
            <v>1000</v>
          </cell>
        </row>
        <row r="772">
          <cell r="A772" t="str">
            <v>25C#037</v>
          </cell>
          <cell r="B772" t="str">
            <v>框架内</v>
          </cell>
          <cell r="C772" t="str">
            <v>第三方人员及服务</v>
          </cell>
          <cell r="D772" t="str">
            <v>运营人员</v>
          </cell>
          <cell r="E772" t="str">
            <v>专业人员</v>
          </cell>
          <cell r="F772" t="str">
            <v>按摩师</v>
          </cell>
          <cell r="G772" t="str">
            <v>人员劳务含互动展示及体验，含服装含餐含当地交通，不含人员差旅</v>
          </cell>
          <cell r="H772" t="str">
            <v>人/天</v>
          </cell>
          <cell r="I772">
            <v>2000</v>
          </cell>
          <cell r="J772">
            <v>1500</v>
          </cell>
          <cell r="K772">
            <v>1000</v>
          </cell>
          <cell r="L772">
            <v>1000</v>
          </cell>
        </row>
        <row r="773">
          <cell r="A773" t="str">
            <v>25C#038</v>
          </cell>
          <cell r="B773" t="str">
            <v>框架内</v>
          </cell>
          <cell r="C773" t="str">
            <v>第三方人员及服务</v>
          </cell>
          <cell r="D773" t="str">
            <v>运营人员</v>
          </cell>
          <cell r="E773" t="str">
            <v>专业人员</v>
          </cell>
          <cell r="F773" t="str">
            <v>美甲师</v>
          </cell>
          <cell r="G773" t="str">
            <v>人员劳务含耗材含互动展示及体验，含服装含餐含当地交通，不含人员差旅</v>
          </cell>
          <cell r="H773" t="str">
            <v>人/天</v>
          </cell>
          <cell r="I773">
            <v>2000</v>
          </cell>
          <cell r="J773">
            <v>1000</v>
          </cell>
          <cell r="K773">
            <v>900</v>
          </cell>
          <cell r="L773">
            <v>900</v>
          </cell>
        </row>
        <row r="774">
          <cell r="A774" t="str">
            <v>25C#039</v>
          </cell>
          <cell r="B774" t="str">
            <v>框架内</v>
          </cell>
          <cell r="C774" t="str">
            <v>第三方人员及服务</v>
          </cell>
          <cell r="D774" t="str">
            <v>运营人员</v>
          </cell>
          <cell r="E774" t="str">
            <v>专业人员</v>
          </cell>
          <cell r="F774" t="str">
            <v>面点师</v>
          </cell>
          <cell r="G774" t="str">
            <v>不含耗材及设备，人员劳务含互动展示，含服装含餐含当地交通，不含人员差旅</v>
          </cell>
          <cell r="H774" t="str">
            <v>人/天</v>
          </cell>
          <cell r="I774">
            <v>3000</v>
          </cell>
          <cell r="J774">
            <v>2000</v>
          </cell>
          <cell r="K774">
            <v>800</v>
          </cell>
          <cell r="L774">
            <v>800</v>
          </cell>
        </row>
        <row r="775">
          <cell r="A775" t="str">
            <v>25C#040</v>
          </cell>
          <cell r="B775" t="str">
            <v>框架内</v>
          </cell>
          <cell r="C775" t="str">
            <v>第三方人员及服务</v>
          </cell>
          <cell r="D775" t="str">
            <v>运营人员</v>
          </cell>
          <cell r="E775" t="str">
            <v>专业人员</v>
          </cell>
          <cell r="F775" t="str">
            <v>秀场服装搭配师</v>
          </cell>
          <cell r="G775" t="str">
            <v>3年以上工作经验，人员劳务含餐含当地交通，不含人员差旅</v>
          </cell>
          <cell r="H775" t="str">
            <v>人/天</v>
          </cell>
          <cell r="I775">
            <v>8000</v>
          </cell>
          <cell r="J775">
            <v>5000</v>
          </cell>
          <cell r="K775">
            <v>1500</v>
          </cell>
          <cell r="L775">
            <v>1500</v>
          </cell>
        </row>
        <row r="776">
          <cell r="A776" t="str">
            <v>25C#041</v>
          </cell>
          <cell r="B776" t="str">
            <v>框架内</v>
          </cell>
          <cell r="C776" t="str">
            <v>第三方人员及服务</v>
          </cell>
          <cell r="D776" t="str">
            <v>运营人员</v>
          </cell>
          <cell r="E776" t="str">
            <v>专业人员</v>
          </cell>
          <cell r="F776" t="str">
            <v>现场医护人员</v>
          </cell>
          <cell r="G776" t="str">
            <v>具备执业资格，基础急救设备，8小时内（常规工作时长）含服装含餐含当地交通</v>
          </cell>
          <cell r="H776" t="str">
            <v>人/天</v>
          </cell>
          <cell r="I776">
            <v>3500</v>
          </cell>
          <cell r="J776">
            <v>3200</v>
          </cell>
          <cell r="K776">
            <v>900</v>
          </cell>
          <cell r="L776">
            <v>900</v>
          </cell>
        </row>
        <row r="777">
          <cell r="A777" t="str">
            <v>25C#042</v>
          </cell>
          <cell r="B777" t="str">
            <v>框架内</v>
          </cell>
          <cell r="C777" t="str">
            <v>第三方人员及服务</v>
          </cell>
          <cell r="D777" t="str">
            <v>运营人员</v>
          </cell>
          <cell r="E777" t="str">
            <v>专业人员</v>
          </cell>
          <cell r="F777" t="str">
            <v>外呼客服</v>
          </cell>
          <cell r="G777" t="str">
            <v>含餐含当地交通</v>
          </cell>
          <cell r="H777" t="str">
            <v>人/天</v>
          </cell>
          <cell r="I777">
            <v>500</v>
          </cell>
          <cell r="J777">
            <v>500</v>
          </cell>
          <cell r="K777">
            <v>350</v>
          </cell>
          <cell r="L777">
            <v>350</v>
          </cell>
        </row>
        <row r="778">
          <cell r="A778" t="str">
            <v>25C#043</v>
          </cell>
          <cell r="B778" t="str">
            <v>框架内</v>
          </cell>
          <cell r="C778" t="str">
            <v>第三方人员及服务</v>
          </cell>
          <cell r="D778" t="str">
            <v>运营人员</v>
          </cell>
          <cell r="E778" t="str">
            <v>专业人员</v>
          </cell>
          <cell r="F778" t="str">
            <v>短信提醒</v>
          </cell>
          <cell r="G778" t="str">
            <v>按每条计算，起订量不低于300条</v>
          </cell>
          <cell r="H778" t="str">
            <v>条</v>
          </cell>
          <cell r="I778">
            <v>0.1</v>
          </cell>
          <cell r="J778">
            <v>0.1</v>
          </cell>
          <cell r="K778" t="str">
            <v>OK</v>
          </cell>
          <cell r="L778">
            <v>0.1</v>
          </cell>
        </row>
        <row r="779">
          <cell r="A779" t="str">
            <v>25C#044</v>
          </cell>
          <cell r="B779" t="str">
            <v>框架内</v>
          </cell>
          <cell r="C779" t="str">
            <v>第三方人员及服务</v>
          </cell>
          <cell r="D779" t="str">
            <v>运营人员</v>
          </cell>
          <cell r="E779" t="str">
            <v>专业人员</v>
          </cell>
          <cell r="F779" t="str">
            <v>交互工程师</v>
          </cell>
          <cell r="G779" t="str">
            <v>人员劳务费。含餐含当地小交通，不含人员差旅</v>
          </cell>
          <cell r="H779" t="str">
            <v>人/天</v>
          </cell>
          <cell r="I779">
            <v>1000</v>
          </cell>
          <cell r="J779">
            <v>1000</v>
          </cell>
          <cell r="K779">
            <v>800</v>
          </cell>
          <cell r="L779">
            <v>800</v>
          </cell>
        </row>
        <row r="780">
          <cell r="A780" t="str">
            <v>25C#045</v>
          </cell>
          <cell r="B780" t="str">
            <v>框架内</v>
          </cell>
          <cell r="C780" t="str">
            <v>第三方人员及服务</v>
          </cell>
          <cell r="D780" t="str">
            <v>运营人员</v>
          </cell>
          <cell r="E780" t="str">
            <v>演职人员</v>
          </cell>
          <cell r="F780" t="str">
            <v>演奏/演唱人员</v>
          </cell>
          <cell r="G780" t="str">
            <v>彩排与活动日价格一致，含服装含餐含当地小交通，不含人员差旅</v>
          </cell>
          <cell r="H780" t="str">
            <v>人/天</v>
          </cell>
          <cell r="I780">
            <v>3000</v>
          </cell>
          <cell r="J780">
            <v>2000</v>
          </cell>
          <cell r="K780">
            <v>1400</v>
          </cell>
          <cell r="L780">
            <v>1400</v>
          </cell>
        </row>
        <row r="781">
          <cell r="A781" t="str">
            <v>25C#046</v>
          </cell>
          <cell r="B781" t="str">
            <v>框架内</v>
          </cell>
          <cell r="C781" t="str">
            <v>第三方人员及服务</v>
          </cell>
          <cell r="D781" t="str">
            <v>运营人员</v>
          </cell>
          <cell r="E781" t="str">
            <v>演职人员</v>
          </cell>
          <cell r="F781" t="str">
            <v>演奏/演唱人员（外籍）</v>
          </cell>
          <cell r="G781" t="str">
            <v>彩排与活动日价格一致，含服装含餐含当地小交通，不含人员差旅</v>
          </cell>
          <cell r="H781" t="str">
            <v>人/天</v>
          </cell>
          <cell r="I781">
            <v>5000</v>
          </cell>
          <cell r="J781">
            <v>4000</v>
          </cell>
          <cell r="K781">
            <v>1900</v>
          </cell>
          <cell r="L781">
            <v>1900</v>
          </cell>
        </row>
        <row r="782">
          <cell r="A782" t="str">
            <v>25C#047</v>
          </cell>
          <cell r="B782" t="str">
            <v>框架内</v>
          </cell>
          <cell r="C782" t="str">
            <v>第三方人员及服务</v>
          </cell>
          <cell r="D782" t="str">
            <v>运营人员</v>
          </cell>
          <cell r="E782" t="str">
            <v>演职人员</v>
          </cell>
          <cell r="F782" t="str">
            <v>DJ</v>
          </cell>
          <cell r="G782" t="str">
            <v>彩排与活动日价格一致，含服装含餐含当地小交通，不含人员差旅</v>
          </cell>
          <cell r="H782" t="str">
            <v>人/天</v>
          </cell>
          <cell r="I782">
            <v>8000</v>
          </cell>
          <cell r="J782">
            <v>6000</v>
          </cell>
          <cell r="K782">
            <v>2500</v>
          </cell>
          <cell r="L782">
            <v>2500</v>
          </cell>
        </row>
        <row r="783">
          <cell r="A783" t="str">
            <v>25C#048</v>
          </cell>
          <cell r="B783" t="str">
            <v>框架内</v>
          </cell>
          <cell r="C783" t="str">
            <v>第三方人员及服务</v>
          </cell>
          <cell r="D783" t="str">
            <v>运营人员</v>
          </cell>
          <cell r="E783" t="str">
            <v>演职人员</v>
          </cell>
          <cell r="F783" t="str">
            <v>话剧/剧情演绎类演员</v>
          </cell>
          <cell r="G783" t="str">
            <v>人员劳务费含服装含餐含当地交通，不含人员差旅</v>
          </cell>
          <cell r="H783" t="str">
            <v>人/天</v>
          </cell>
          <cell r="I783">
            <v>2500</v>
          </cell>
          <cell r="J783">
            <v>2500</v>
          </cell>
          <cell r="K783">
            <v>1500</v>
          </cell>
          <cell r="L783">
            <v>1500</v>
          </cell>
        </row>
        <row r="784">
          <cell r="A784" t="str">
            <v>25C#049</v>
          </cell>
          <cell r="B784" t="str">
            <v>框架内</v>
          </cell>
          <cell r="C784" t="str">
            <v>第三方人员及服务</v>
          </cell>
          <cell r="D784" t="str">
            <v>运营人员</v>
          </cell>
          <cell r="E784" t="str">
            <v>演职人员</v>
          </cell>
          <cell r="F784" t="str">
            <v>普通舞蹈演员</v>
          </cell>
          <cell r="G784" t="str">
            <v>3-5年工作经验，具有小型商演及短期活动演出经验，彩排与活动日价格一致，含服装含餐含当地小交通，不含人员差旅</v>
          </cell>
          <cell r="H784" t="str">
            <v>人/天</v>
          </cell>
          <cell r="I784">
            <v>2500</v>
          </cell>
          <cell r="J784">
            <v>1500</v>
          </cell>
          <cell r="K784">
            <v>800</v>
          </cell>
          <cell r="L784">
            <v>800</v>
          </cell>
        </row>
        <row r="785">
          <cell r="A785" t="str">
            <v>25C#050</v>
          </cell>
          <cell r="B785" t="str">
            <v>框架内</v>
          </cell>
          <cell r="C785" t="str">
            <v>第三方人员及服务</v>
          </cell>
          <cell r="D785" t="str">
            <v>运营人员</v>
          </cell>
          <cell r="E785" t="str">
            <v>演职人员</v>
          </cell>
          <cell r="F785" t="str">
            <v>资深舞蹈演员</v>
          </cell>
          <cell r="G785" t="str">
            <v>5年以上工作经验，具有艺术节、大型晚会演出经验，彩排与活动日价格一致，含服装含餐含当地小交通，不含人员差旅</v>
          </cell>
          <cell r="H785" t="str">
            <v>人/天</v>
          </cell>
          <cell r="I785">
            <v>3500</v>
          </cell>
          <cell r="J785">
            <v>2500</v>
          </cell>
          <cell r="K785">
            <v>1350</v>
          </cell>
          <cell r="L785">
            <v>1350</v>
          </cell>
        </row>
        <row r="786">
          <cell r="A786" t="str">
            <v>25C#051</v>
          </cell>
          <cell r="B786" t="str">
            <v>框架内</v>
          </cell>
          <cell r="C786" t="str">
            <v>第三方人员及服务</v>
          </cell>
          <cell r="D786" t="str">
            <v>运营人员</v>
          </cell>
          <cell r="E786" t="str">
            <v>演职人员</v>
          </cell>
          <cell r="F786" t="str">
            <v>Coser</v>
          </cell>
          <cell r="G786" t="str">
            <v>专业CosPlay演出，彩排与活动日价格一致，人员劳务含服装含餐含当地小交通，不含人员差旅</v>
          </cell>
          <cell r="H786" t="str">
            <v>人/天</v>
          </cell>
          <cell r="I786">
            <v>3000</v>
          </cell>
          <cell r="J786">
            <v>2500</v>
          </cell>
          <cell r="K786">
            <v>1100</v>
          </cell>
          <cell r="L786">
            <v>1100</v>
          </cell>
        </row>
        <row r="787">
          <cell r="A787" t="str">
            <v>25D#001</v>
          </cell>
          <cell r="B787" t="str">
            <v>框架内</v>
          </cell>
          <cell r="C787" t="str">
            <v>内容制作</v>
          </cell>
          <cell r="D787" t="str">
            <v>内容美化</v>
          </cell>
          <cell r="E787" t="str">
            <v>纯文本排版</v>
          </cell>
          <cell r="F787" t="str">
            <v>纯文本排版，包含PPT、keynote及报告书</v>
          </cell>
          <cell r="G787" t="str">
            <v>基于主视觉调性及提供的文字信息进行排版</v>
          </cell>
          <cell r="H787" t="str">
            <v>张</v>
          </cell>
          <cell r="I787">
            <v>500</v>
          </cell>
          <cell r="J787">
            <v>300</v>
          </cell>
          <cell r="K787">
            <v>65</v>
          </cell>
          <cell r="L787">
            <v>65</v>
          </cell>
        </row>
        <row r="788">
          <cell r="A788" t="str">
            <v>25D#002</v>
          </cell>
          <cell r="B788" t="str">
            <v>框架内</v>
          </cell>
          <cell r="C788" t="str">
            <v>内容制作</v>
          </cell>
          <cell r="D788" t="str">
            <v>内容美化</v>
          </cell>
          <cell r="E788" t="str">
            <v>图文排版</v>
          </cell>
          <cell r="F788" t="str">
            <v>图文排版，包含PPT、keynote及报告书</v>
          </cell>
          <cell r="G788" t="str">
            <v>基于主视觉调性及提供的图文信息进行排版,包含数据可视化、装饰图素设计及动画效果</v>
          </cell>
          <cell r="H788" t="str">
            <v>张</v>
          </cell>
          <cell r="I788">
            <v>1400</v>
          </cell>
          <cell r="J788">
            <v>1200</v>
          </cell>
          <cell r="K788">
            <v>110</v>
          </cell>
          <cell r="L788">
            <v>110</v>
          </cell>
        </row>
        <row r="789">
          <cell r="A789" t="str">
            <v>25E#001</v>
          </cell>
          <cell r="B789" t="str">
            <v>框架内</v>
          </cell>
          <cell r="C789" t="str">
            <v>会务接待</v>
          </cell>
          <cell r="D789" t="str">
            <v>服务人员</v>
          </cell>
          <cell r="E789" t="str">
            <v>地接上会服务人员</v>
          </cell>
          <cell r="F789" t="str">
            <v>地接上会服务人员</v>
          </cell>
          <cell r="G789" t="str">
            <v>含讲解设备，人员劳务费含餐含当地交通，不含人员差旅</v>
          </cell>
          <cell r="H789" t="str">
            <v>人/天</v>
          </cell>
          <cell r="I789">
            <v>500</v>
          </cell>
          <cell r="J789">
            <v>500</v>
          </cell>
          <cell r="K789" t="str">
            <v>OK</v>
          </cell>
          <cell r="L789">
            <v>500</v>
          </cell>
        </row>
        <row r="790">
          <cell r="A790" t="str">
            <v>25E#002</v>
          </cell>
          <cell r="B790" t="str">
            <v>框架内</v>
          </cell>
          <cell r="C790" t="str">
            <v>会务接待</v>
          </cell>
          <cell r="D790" t="str">
            <v>服务人员</v>
          </cell>
          <cell r="E790" t="str">
            <v>普通中文导游</v>
          </cell>
          <cell r="F790" t="str">
            <v>具有中级导游资格证书</v>
          </cell>
          <cell r="G790" t="str">
            <v>含讲解设备，人员劳务费含餐含当地交通，不含人员差旅，工作时长8小时内/场</v>
          </cell>
          <cell r="H790" t="str">
            <v>人/天</v>
          </cell>
          <cell r="I790">
            <v>800</v>
          </cell>
          <cell r="J790">
            <v>800</v>
          </cell>
          <cell r="K790">
            <v>584</v>
          </cell>
          <cell r="L790">
            <v>584</v>
          </cell>
        </row>
        <row r="791">
          <cell r="A791" t="str">
            <v>25E#003</v>
          </cell>
          <cell r="B791" t="str">
            <v>框架内</v>
          </cell>
          <cell r="C791" t="str">
            <v>会务接待</v>
          </cell>
          <cell r="D791" t="str">
            <v>服务人员</v>
          </cell>
          <cell r="E791" t="str">
            <v>高级中文导游</v>
          </cell>
          <cell r="F791" t="str">
            <v>具有高级导游资格证书</v>
          </cell>
          <cell r="G791" t="str">
            <v>含讲解设备，人员劳务费含餐含当地交通，不含人员差旅，工作时长8小时内/场</v>
          </cell>
          <cell r="H791" t="str">
            <v>人/天</v>
          </cell>
          <cell r="I791">
            <v>1000</v>
          </cell>
          <cell r="J791">
            <v>1000</v>
          </cell>
          <cell r="K791">
            <v>800</v>
          </cell>
          <cell r="L791">
            <v>800</v>
          </cell>
        </row>
        <row r="792">
          <cell r="A792" t="str">
            <v>25E#004</v>
          </cell>
          <cell r="B792" t="str">
            <v>框架内</v>
          </cell>
          <cell r="C792" t="str">
            <v>会务接待</v>
          </cell>
          <cell r="D792" t="str">
            <v>服务人员</v>
          </cell>
          <cell r="E792" t="str">
            <v>普通英文导游</v>
          </cell>
          <cell r="F792" t="str">
            <v>具有中级导游资格证书</v>
          </cell>
          <cell r="G792" t="str">
            <v>含讲解设备，人员劳务费含餐含当地交通，不含人员差旅，工作时长8小时内/场</v>
          </cell>
          <cell r="H792" t="str">
            <v>人/天</v>
          </cell>
          <cell r="I792">
            <v>1000</v>
          </cell>
          <cell r="J792">
            <v>1000</v>
          </cell>
          <cell r="K792">
            <v>930</v>
          </cell>
          <cell r="L792">
            <v>930</v>
          </cell>
        </row>
        <row r="793">
          <cell r="A793" t="str">
            <v>25E#005</v>
          </cell>
          <cell r="B793" t="str">
            <v>框架内</v>
          </cell>
          <cell r="C793" t="str">
            <v>会务接待</v>
          </cell>
          <cell r="D793" t="str">
            <v>服务人员</v>
          </cell>
          <cell r="E793" t="str">
            <v>高级英文导游</v>
          </cell>
          <cell r="F793" t="str">
            <v>具有高级导游资格证书</v>
          </cell>
          <cell r="G793" t="str">
            <v>含讲解设备，人员劳务费含餐含当地交通，不含人员差旅，工作时长8小时内/场</v>
          </cell>
          <cell r="H793" t="str">
            <v>人/天</v>
          </cell>
          <cell r="I793">
            <v>2000</v>
          </cell>
          <cell r="J793">
            <v>2000</v>
          </cell>
          <cell r="K793">
            <v>1200</v>
          </cell>
          <cell r="L793">
            <v>1200</v>
          </cell>
        </row>
        <row r="794">
          <cell r="A794" t="str">
            <v>25E#006</v>
          </cell>
          <cell r="B794" t="str">
            <v>框架内</v>
          </cell>
          <cell r="C794" t="str">
            <v>会务接待</v>
          </cell>
          <cell r="D794" t="str">
            <v>接待用车-接送机</v>
          </cell>
          <cell r="E794" t="str">
            <v>商务车</v>
          </cell>
          <cell r="F794" t="str">
            <v>GL8及同等级车型</v>
          </cell>
          <cell r="G794" t="str">
            <v>60公里内，含司机劳务及油费（高速费据实结算）</v>
          </cell>
          <cell r="H794" t="str">
            <v>辆/趟</v>
          </cell>
          <cell r="I794">
            <v>500</v>
          </cell>
          <cell r="J794">
            <v>500</v>
          </cell>
          <cell r="K794">
            <v>375</v>
          </cell>
          <cell r="L794">
            <v>375</v>
          </cell>
        </row>
        <row r="795">
          <cell r="A795" t="str">
            <v>25E#007</v>
          </cell>
          <cell r="B795" t="str">
            <v>框架内</v>
          </cell>
          <cell r="C795" t="str">
            <v>会务接待</v>
          </cell>
          <cell r="D795" t="str">
            <v>接待用车-接送机</v>
          </cell>
          <cell r="E795" t="str">
            <v>商务车</v>
          </cell>
          <cell r="F795" t="str">
            <v>GL8及同等级车型</v>
          </cell>
          <cell r="G795" t="str">
            <v>超60公里计费，含司机劳务及油费（高速费据实结算）</v>
          </cell>
          <cell r="H795" t="str">
            <v>车/公里</v>
          </cell>
          <cell r="I795">
            <v>10</v>
          </cell>
          <cell r="J795">
            <v>10</v>
          </cell>
          <cell r="K795">
            <v>5</v>
          </cell>
          <cell r="L795">
            <v>5</v>
          </cell>
        </row>
        <row r="796">
          <cell r="A796" t="str">
            <v>25E#008</v>
          </cell>
          <cell r="B796" t="str">
            <v>框架内</v>
          </cell>
          <cell r="C796" t="str">
            <v>会务接待</v>
          </cell>
          <cell r="D796" t="str">
            <v>接待用车-接送机</v>
          </cell>
          <cell r="E796" t="str">
            <v>商务车</v>
          </cell>
          <cell r="F796" t="str">
            <v>埃尔法车型</v>
          </cell>
          <cell r="G796" t="str">
            <v>60公里内，含司机劳务及油费（高速费据实结算）</v>
          </cell>
          <cell r="H796" t="str">
            <v>辆/趟</v>
          </cell>
          <cell r="I796">
            <v>1500</v>
          </cell>
          <cell r="J796">
            <v>1200</v>
          </cell>
          <cell r="K796">
            <v>925</v>
          </cell>
          <cell r="L796">
            <v>925</v>
          </cell>
        </row>
        <row r="797">
          <cell r="A797" t="str">
            <v>25E#009</v>
          </cell>
          <cell r="B797" t="str">
            <v>框架内</v>
          </cell>
          <cell r="C797" t="str">
            <v>会务接待</v>
          </cell>
          <cell r="D797" t="str">
            <v>接待用车-接送机</v>
          </cell>
          <cell r="E797" t="str">
            <v>商务车</v>
          </cell>
          <cell r="F797" t="str">
            <v>埃尔法车型</v>
          </cell>
          <cell r="G797" t="str">
            <v>超60公里计费，含司机劳务及油费（高速费据实结算）</v>
          </cell>
          <cell r="H797" t="str">
            <v>车/公里</v>
          </cell>
          <cell r="I797">
            <v>20</v>
          </cell>
          <cell r="J797">
            <v>18</v>
          </cell>
          <cell r="K797">
            <v>10</v>
          </cell>
          <cell r="L797">
            <v>10</v>
          </cell>
        </row>
        <row r="798">
          <cell r="A798" t="str">
            <v>25E#010</v>
          </cell>
          <cell r="B798" t="str">
            <v>框架内</v>
          </cell>
          <cell r="C798" t="str">
            <v>会务接待</v>
          </cell>
          <cell r="D798" t="str">
            <v>接待用车-接送机</v>
          </cell>
          <cell r="E798" t="str">
            <v>普通B级轿车</v>
          </cell>
          <cell r="F798" t="str">
            <v>帕萨特及同级别普通B级轿车</v>
          </cell>
          <cell r="G798" t="str">
            <v>60公里内，含司机劳务及油费（高速费据实结算）</v>
          </cell>
          <cell r="H798" t="str">
            <v>辆/趟</v>
          </cell>
          <cell r="I798">
            <v>400</v>
          </cell>
          <cell r="J798">
            <v>400</v>
          </cell>
          <cell r="K798">
            <v>285</v>
          </cell>
          <cell r="L798">
            <v>285</v>
          </cell>
        </row>
        <row r="799">
          <cell r="A799" t="str">
            <v>25E#011</v>
          </cell>
          <cell r="B799" t="str">
            <v>框架内</v>
          </cell>
          <cell r="C799" t="str">
            <v>会务接待</v>
          </cell>
          <cell r="D799" t="str">
            <v>接待用车-接送机</v>
          </cell>
          <cell r="E799" t="str">
            <v>普通B级轿车</v>
          </cell>
          <cell r="F799" t="str">
            <v>帕萨特及同级别普通B级轿车</v>
          </cell>
          <cell r="G799" t="str">
            <v>超60公里计费，含司机劳务及油费（高速费据实结算）</v>
          </cell>
          <cell r="H799" t="str">
            <v>车/公里</v>
          </cell>
          <cell r="I799">
            <v>8</v>
          </cell>
          <cell r="J799">
            <v>8</v>
          </cell>
          <cell r="K799">
            <v>4</v>
          </cell>
          <cell r="L799">
            <v>4</v>
          </cell>
        </row>
        <row r="800">
          <cell r="A800" t="str">
            <v>25E#012</v>
          </cell>
          <cell r="B800" t="str">
            <v>框架内</v>
          </cell>
          <cell r="C800" t="str">
            <v>会务接待</v>
          </cell>
          <cell r="D800" t="str">
            <v>接待用车-接送机</v>
          </cell>
          <cell r="E800" t="str">
            <v>豪华C级轿车</v>
          </cell>
          <cell r="F800" t="str">
            <v>奥迪A6L及同级别豪华C级轿车</v>
          </cell>
          <cell r="G800" t="str">
            <v>60公里内，含司机劳务及油费（高速费据实结算）</v>
          </cell>
          <cell r="H800" t="str">
            <v>辆/趟</v>
          </cell>
          <cell r="I800">
            <v>650</v>
          </cell>
          <cell r="J800">
            <v>500</v>
          </cell>
          <cell r="K800" t="str">
            <v>OK</v>
          </cell>
          <cell r="L800">
            <v>500</v>
          </cell>
        </row>
        <row r="801">
          <cell r="A801" t="str">
            <v>25E#013</v>
          </cell>
          <cell r="B801" t="str">
            <v>框架内</v>
          </cell>
          <cell r="C801" t="str">
            <v>会务接待</v>
          </cell>
          <cell r="D801" t="str">
            <v>接待用车-接送机</v>
          </cell>
          <cell r="E801" t="str">
            <v>豪华C级轿车</v>
          </cell>
          <cell r="F801" t="str">
            <v>奥迪A6L及同级别豪华C级轿车</v>
          </cell>
          <cell r="G801" t="str">
            <v>超60公里计费，含司机劳务及油费（高速费据实结算）</v>
          </cell>
          <cell r="H801" t="str">
            <v>车/公里</v>
          </cell>
          <cell r="I801">
            <v>10</v>
          </cell>
          <cell r="J801">
            <v>10</v>
          </cell>
          <cell r="K801">
            <v>6</v>
          </cell>
          <cell r="L801">
            <v>6</v>
          </cell>
        </row>
        <row r="802">
          <cell r="A802" t="str">
            <v>25E#014</v>
          </cell>
          <cell r="B802" t="str">
            <v>框架内</v>
          </cell>
          <cell r="C802" t="str">
            <v>会务接待</v>
          </cell>
          <cell r="D802" t="str">
            <v>接待用车-接送机</v>
          </cell>
          <cell r="E802" t="str">
            <v>考斯特</v>
          </cell>
          <cell r="F802" t="str">
            <v>考斯特</v>
          </cell>
          <cell r="G802" t="str">
            <v>60公里内，含司机劳务及油费（高速费据实结算）</v>
          </cell>
          <cell r="H802" t="str">
            <v>辆/趟</v>
          </cell>
          <cell r="I802">
            <v>800</v>
          </cell>
          <cell r="J802">
            <v>780</v>
          </cell>
          <cell r="K802">
            <v>700</v>
          </cell>
          <cell r="L802">
            <v>700</v>
          </cell>
        </row>
        <row r="803">
          <cell r="A803" t="str">
            <v>25E#015</v>
          </cell>
          <cell r="B803" t="str">
            <v>框架内</v>
          </cell>
          <cell r="C803" t="str">
            <v>会务接待</v>
          </cell>
          <cell r="D803" t="str">
            <v>接待用车-接送机</v>
          </cell>
          <cell r="E803" t="str">
            <v>考斯特</v>
          </cell>
          <cell r="F803" t="str">
            <v>考斯特</v>
          </cell>
          <cell r="G803" t="str">
            <v>超60公里计费，含司机劳务及油费（高速费据实结算）</v>
          </cell>
          <cell r="H803" t="str">
            <v>车/公里</v>
          </cell>
          <cell r="I803">
            <v>15</v>
          </cell>
          <cell r="J803">
            <v>12</v>
          </cell>
          <cell r="K803">
            <v>8</v>
          </cell>
          <cell r="L803">
            <v>8</v>
          </cell>
        </row>
        <row r="804">
          <cell r="A804" t="str">
            <v>25E#016</v>
          </cell>
          <cell r="B804" t="str">
            <v>框架内</v>
          </cell>
          <cell r="C804" t="str">
            <v>会务接待</v>
          </cell>
          <cell r="D804" t="str">
            <v>接待用车-接送机</v>
          </cell>
          <cell r="E804" t="str">
            <v>大巴车（不少于50座）</v>
          </cell>
          <cell r="F804" t="str">
            <v>大巴车（不少于50座）</v>
          </cell>
          <cell r="G804" t="str">
            <v>60公里内，含司机劳务及油费（高速费据实结算）</v>
          </cell>
          <cell r="H804" t="str">
            <v>辆/趟</v>
          </cell>
          <cell r="I804">
            <v>1200</v>
          </cell>
          <cell r="J804">
            <v>1200</v>
          </cell>
          <cell r="K804">
            <v>850</v>
          </cell>
          <cell r="L804">
            <v>850</v>
          </cell>
        </row>
        <row r="805">
          <cell r="A805" t="str">
            <v>25E#017</v>
          </cell>
          <cell r="B805" t="str">
            <v>框架内</v>
          </cell>
          <cell r="C805" t="str">
            <v>会务接待</v>
          </cell>
          <cell r="D805" t="str">
            <v>接待用车-接送机</v>
          </cell>
          <cell r="E805" t="str">
            <v>大巴车（不少于50座）</v>
          </cell>
          <cell r="F805" t="str">
            <v>大巴车（不少于50座）</v>
          </cell>
          <cell r="G805" t="str">
            <v>超60公里计费，含司机劳务及油费（高速费据实结算）</v>
          </cell>
          <cell r="H805" t="str">
            <v>车/公里</v>
          </cell>
          <cell r="I805">
            <v>18</v>
          </cell>
          <cell r="J805">
            <v>18</v>
          </cell>
          <cell r="K805">
            <v>10</v>
          </cell>
          <cell r="L805">
            <v>10</v>
          </cell>
        </row>
        <row r="806">
          <cell r="A806" t="str">
            <v>25E#018</v>
          </cell>
          <cell r="B806" t="str">
            <v>框架内</v>
          </cell>
          <cell r="C806" t="str">
            <v>会务接待</v>
          </cell>
          <cell r="D806" t="str">
            <v>接待用车-包车</v>
          </cell>
          <cell r="E806" t="str">
            <v>商务车</v>
          </cell>
          <cell r="F806" t="str">
            <v>GL8及同等级车型</v>
          </cell>
          <cell r="G806" t="str">
            <v>1天10小时内或100公里内，含司机劳务及油费（高速费据实结算），超出公里数及时间另计费</v>
          </cell>
          <cell r="H806" t="str">
            <v>辆/天</v>
          </cell>
          <cell r="I806">
            <v>1200</v>
          </cell>
          <cell r="J806">
            <v>1200</v>
          </cell>
          <cell r="K806">
            <v>900</v>
          </cell>
          <cell r="L806">
            <v>900</v>
          </cell>
        </row>
        <row r="807">
          <cell r="A807" t="str">
            <v>25E#019</v>
          </cell>
          <cell r="B807" t="str">
            <v>框架内</v>
          </cell>
          <cell r="C807" t="str">
            <v>会务接待</v>
          </cell>
          <cell r="D807" t="str">
            <v>接待用车-包车</v>
          </cell>
          <cell r="E807" t="str">
            <v>商务车</v>
          </cell>
          <cell r="F807" t="str">
            <v>GL8及同等级车型</v>
          </cell>
          <cell r="G807" t="str">
            <v>含司机劳务及油费（高速费据实结算），超1天10小时，按小时收费</v>
          </cell>
          <cell r="H807" t="str">
            <v>辆/小时</v>
          </cell>
          <cell r="I807">
            <v>70</v>
          </cell>
          <cell r="J807">
            <v>70</v>
          </cell>
          <cell r="K807">
            <v>57</v>
          </cell>
          <cell r="L807">
            <v>57</v>
          </cell>
        </row>
        <row r="808">
          <cell r="A808" t="str">
            <v>25E#020</v>
          </cell>
          <cell r="B808" t="str">
            <v>框架内</v>
          </cell>
          <cell r="C808" t="str">
            <v>会务接待</v>
          </cell>
          <cell r="D808" t="str">
            <v>接待用车-包车</v>
          </cell>
          <cell r="E808" t="str">
            <v>商务车</v>
          </cell>
          <cell r="F808" t="str">
            <v>GL8及同等级车型</v>
          </cell>
          <cell r="G808" t="str">
            <v>含司机劳务及油费（高速费据实结算），超1天100公里，按公里收费</v>
          </cell>
          <cell r="H808" t="str">
            <v>车/公里</v>
          </cell>
          <cell r="I808">
            <v>10</v>
          </cell>
          <cell r="J808">
            <v>10</v>
          </cell>
          <cell r="K808">
            <v>5.2</v>
          </cell>
          <cell r="L808">
            <v>5.2</v>
          </cell>
        </row>
        <row r="809">
          <cell r="A809" t="str">
            <v>25E#021</v>
          </cell>
          <cell r="B809" t="str">
            <v>框架内</v>
          </cell>
          <cell r="C809" t="str">
            <v>会务接待</v>
          </cell>
          <cell r="D809" t="str">
            <v>接待用车-包车</v>
          </cell>
          <cell r="E809" t="str">
            <v>商务车</v>
          </cell>
          <cell r="F809" t="str">
            <v>埃尔法车型</v>
          </cell>
          <cell r="G809" t="str">
            <v>1天10小时内或100公里内，含司机劳务及油费（高速费据实结算），超出公里数及时间另计费</v>
          </cell>
          <cell r="H809" t="str">
            <v>辆/天</v>
          </cell>
          <cell r="I809">
            <v>2800</v>
          </cell>
          <cell r="J809">
            <v>2800</v>
          </cell>
          <cell r="K809">
            <v>2100</v>
          </cell>
          <cell r="L809">
            <v>2100</v>
          </cell>
        </row>
        <row r="810">
          <cell r="A810" t="str">
            <v>25E#022</v>
          </cell>
          <cell r="B810" t="str">
            <v>框架内</v>
          </cell>
          <cell r="C810" t="str">
            <v>会务接待</v>
          </cell>
          <cell r="D810" t="str">
            <v>接待用车-包车</v>
          </cell>
          <cell r="E810" t="str">
            <v>商务车</v>
          </cell>
          <cell r="F810" t="str">
            <v>埃尔法车型</v>
          </cell>
          <cell r="G810" t="str">
            <v>含司机劳务及油费（高速费据实结算），超1天10小时，按小时收费</v>
          </cell>
          <cell r="H810" t="str">
            <v>辆/小时</v>
          </cell>
          <cell r="I810">
            <v>200</v>
          </cell>
          <cell r="J810">
            <v>200</v>
          </cell>
          <cell r="K810">
            <v>150</v>
          </cell>
          <cell r="L810">
            <v>150</v>
          </cell>
        </row>
        <row r="811">
          <cell r="A811" t="str">
            <v>25E#023</v>
          </cell>
          <cell r="B811" t="str">
            <v>框架内</v>
          </cell>
          <cell r="C811" t="str">
            <v>会务接待</v>
          </cell>
          <cell r="D811" t="str">
            <v>接待用车-包车</v>
          </cell>
          <cell r="E811" t="str">
            <v>商务车</v>
          </cell>
          <cell r="F811" t="str">
            <v>埃尔法车型</v>
          </cell>
          <cell r="G811" t="str">
            <v>含司机劳务及油费（高速费据实结算），超1天100公里，按公里收费</v>
          </cell>
          <cell r="H811" t="str">
            <v>车/公里</v>
          </cell>
          <cell r="I811">
            <v>20</v>
          </cell>
          <cell r="J811">
            <v>20</v>
          </cell>
          <cell r="K811">
            <v>11</v>
          </cell>
          <cell r="L811">
            <v>11</v>
          </cell>
        </row>
        <row r="812">
          <cell r="A812" t="str">
            <v>25E#024</v>
          </cell>
          <cell r="B812" t="str">
            <v>框架内</v>
          </cell>
          <cell r="C812" t="str">
            <v>会务接待</v>
          </cell>
          <cell r="D812" t="str">
            <v>接待用车-包车</v>
          </cell>
          <cell r="E812" t="str">
            <v>普通B级轿车</v>
          </cell>
          <cell r="F812" t="str">
            <v>帕萨特及同级别普通B级轿车</v>
          </cell>
          <cell r="G812" t="str">
            <v>1天10小时内或100公里内，含司机劳务及油费（高速费据实结算），超出公里数及时间另计费</v>
          </cell>
          <cell r="H812" t="str">
            <v>辆/天</v>
          </cell>
          <cell r="I812">
            <v>1000</v>
          </cell>
          <cell r="J812">
            <v>900</v>
          </cell>
          <cell r="K812">
            <v>725</v>
          </cell>
          <cell r="L812">
            <v>725</v>
          </cell>
        </row>
        <row r="813">
          <cell r="A813" t="str">
            <v>25E#025</v>
          </cell>
          <cell r="B813" t="str">
            <v>框架内</v>
          </cell>
          <cell r="C813" t="str">
            <v>会务接待</v>
          </cell>
          <cell r="D813" t="str">
            <v>接待用车-包车</v>
          </cell>
          <cell r="E813" t="str">
            <v>普通B级轿车</v>
          </cell>
          <cell r="F813" t="str">
            <v>帕萨特及同级别普通B级轿车</v>
          </cell>
          <cell r="G813" t="str">
            <v>含司机劳务及油费（高速费据实结算），超1天10小时，按小时收费</v>
          </cell>
          <cell r="H813" t="str">
            <v>辆/小时</v>
          </cell>
          <cell r="I813">
            <v>60</v>
          </cell>
          <cell r="J813">
            <v>60</v>
          </cell>
          <cell r="K813">
            <v>50</v>
          </cell>
          <cell r="L813">
            <v>50</v>
          </cell>
        </row>
        <row r="814">
          <cell r="A814" t="str">
            <v>25E#026</v>
          </cell>
          <cell r="B814" t="str">
            <v>框架内</v>
          </cell>
          <cell r="C814" t="str">
            <v>会务接待</v>
          </cell>
          <cell r="D814" t="str">
            <v>接待用车-包车</v>
          </cell>
          <cell r="E814" t="str">
            <v>普通B级轿车</v>
          </cell>
          <cell r="F814" t="str">
            <v>帕萨特及同级别普通B级轿车</v>
          </cell>
          <cell r="G814" t="str">
            <v>含司机劳务及油费（高速费据实结算），超1天100公里，按公里收费</v>
          </cell>
          <cell r="H814" t="str">
            <v>车/公里</v>
          </cell>
          <cell r="I814">
            <v>8</v>
          </cell>
          <cell r="J814">
            <v>8</v>
          </cell>
          <cell r="K814">
            <v>5</v>
          </cell>
          <cell r="L814">
            <v>5</v>
          </cell>
        </row>
        <row r="815">
          <cell r="A815" t="str">
            <v>25E#027</v>
          </cell>
          <cell r="B815" t="str">
            <v>框架内</v>
          </cell>
          <cell r="C815" t="str">
            <v>会务接待</v>
          </cell>
          <cell r="D815" t="str">
            <v>接待用车-包车</v>
          </cell>
          <cell r="E815" t="str">
            <v>豪华C级轿车</v>
          </cell>
          <cell r="F815" t="str">
            <v>奥迪A6L及同级别豪华C级轿车</v>
          </cell>
          <cell r="G815" t="str">
            <v>1天10小时内或100公里内，含司机劳务及油费（高速费据实结算），超出公里数及时间另计费</v>
          </cell>
          <cell r="H815" t="str">
            <v>辆/天</v>
          </cell>
          <cell r="I815">
            <v>1500</v>
          </cell>
          <cell r="J815">
            <v>1200</v>
          </cell>
          <cell r="K815">
            <v>1050</v>
          </cell>
          <cell r="L815">
            <v>1050</v>
          </cell>
        </row>
        <row r="816">
          <cell r="A816" t="str">
            <v>25E#028</v>
          </cell>
          <cell r="B816" t="str">
            <v>框架内</v>
          </cell>
          <cell r="C816" t="str">
            <v>会务接待</v>
          </cell>
          <cell r="D816" t="str">
            <v>接待用车-包车</v>
          </cell>
          <cell r="E816" t="str">
            <v>豪华C级轿车</v>
          </cell>
          <cell r="F816" t="str">
            <v>奥迪A6L及同级别豪华C级轿车</v>
          </cell>
          <cell r="G816" t="str">
            <v>含司机劳务及油费（高速费据实结算），超1天10小时，按小时收费</v>
          </cell>
          <cell r="H816" t="str">
            <v>辆/小时</v>
          </cell>
          <cell r="I816">
            <v>80</v>
          </cell>
          <cell r="J816">
            <v>80</v>
          </cell>
          <cell r="K816" t="str">
            <v>OK</v>
          </cell>
          <cell r="L816">
            <v>80</v>
          </cell>
        </row>
        <row r="817">
          <cell r="A817" t="str">
            <v>25E#029</v>
          </cell>
          <cell r="B817" t="str">
            <v>框架内</v>
          </cell>
          <cell r="C817" t="str">
            <v>会务接待</v>
          </cell>
          <cell r="D817" t="str">
            <v>接待用车-包车</v>
          </cell>
          <cell r="E817" t="str">
            <v>豪华C级轿车</v>
          </cell>
          <cell r="F817" t="str">
            <v>奥迪A6L及同级别豪华C级轿车</v>
          </cell>
          <cell r="G817" t="str">
            <v>含司机劳务及油费（高速费据实结算），超1天100公里，按公里收费</v>
          </cell>
          <cell r="H817" t="str">
            <v>车/公里</v>
          </cell>
          <cell r="I817">
            <v>10</v>
          </cell>
          <cell r="J817">
            <v>10</v>
          </cell>
          <cell r="K817">
            <v>7.5</v>
          </cell>
          <cell r="L817">
            <v>7.5</v>
          </cell>
        </row>
        <row r="818">
          <cell r="A818" t="str">
            <v>25E#030</v>
          </cell>
          <cell r="B818" t="str">
            <v>框架内</v>
          </cell>
          <cell r="C818" t="str">
            <v>会务接待</v>
          </cell>
          <cell r="D818" t="str">
            <v>接待用车-包车</v>
          </cell>
          <cell r="E818" t="str">
            <v>中型车</v>
          </cell>
          <cell r="F818" t="str">
            <v>考斯特</v>
          </cell>
          <cell r="G818" t="str">
            <v>1天10小时内或100公里内，含司机劳务及油费（高速费据实结算），超出公里数及时间另计费</v>
          </cell>
          <cell r="H818" t="str">
            <v>辆/天</v>
          </cell>
          <cell r="I818">
            <v>1800</v>
          </cell>
          <cell r="J818">
            <v>1800</v>
          </cell>
          <cell r="K818">
            <v>1400</v>
          </cell>
          <cell r="L818">
            <v>1400</v>
          </cell>
        </row>
        <row r="819">
          <cell r="A819" t="str">
            <v>25E#031</v>
          </cell>
          <cell r="B819" t="str">
            <v>框架内</v>
          </cell>
          <cell r="C819" t="str">
            <v>会务接待</v>
          </cell>
          <cell r="D819" t="str">
            <v>接待用车-包车</v>
          </cell>
          <cell r="E819" t="str">
            <v>中型车</v>
          </cell>
          <cell r="F819" t="str">
            <v>考斯特</v>
          </cell>
          <cell r="G819" t="str">
            <v>含司机劳务及油费（高速费据实结算），超1天10小时，按小时收费</v>
          </cell>
          <cell r="H819" t="str">
            <v>辆/小时</v>
          </cell>
          <cell r="I819">
            <v>120</v>
          </cell>
          <cell r="J819">
            <v>110</v>
          </cell>
          <cell r="K819">
            <v>85</v>
          </cell>
          <cell r="L819">
            <v>85</v>
          </cell>
        </row>
        <row r="820">
          <cell r="A820" t="str">
            <v>25E#032</v>
          </cell>
          <cell r="B820" t="str">
            <v>框架内</v>
          </cell>
          <cell r="C820" t="str">
            <v>会务接待</v>
          </cell>
          <cell r="D820" t="str">
            <v>接待用车-包车</v>
          </cell>
          <cell r="E820" t="str">
            <v>中型车</v>
          </cell>
          <cell r="F820" t="str">
            <v>考斯特</v>
          </cell>
          <cell r="G820" t="str">
            <v>含司机劳务及油费（高速费据实结算），超1天100公里，按公里收费</v>
          </cell>
          <cell r="H820" t="str">
            <v>车/公里</v>
          </cell>
          <cell r="I820">
            <v>15</v>
          </cell>
          <cell r="J820">
            <v>15</v>
          </cell>
          <cell r="K820">
            <v>8.5</v>
          </cell>
          <cell r="L820">
            <v>8.5</v>
          </cell>
        </row>
        <row r="821">
          <cell r="A821" t="str">
            <v>25E#033</v>
          </cell>
          <cell r="B821" t="str">
            <v>框架内</v>
          </cell>
          <cell r="C821" t="str">
            <v>会务接待</v>
          </cell>
          <cell r="D821" t="str">
            <v>接待用车-包车</v>
          </cell>
          <cell r="E821" t="str">
            <v>大型车</v>
          </cell>
          <cell r="F821" t="str">
            <v>大巴车（不少于50座）</v>
          </cell>
          <cell r="G821" t="str">
            <v>1天10小时内或100公里内，含司机劳务及油费（高速费据实结算），超出公里数及时间另计费</v>
          </cell>
          <cell r="H821" t="str">
            <v>辆/天</v>
          </cell>
          <cell r="I821">
            <v>2000</v>
          </cell>
          <cell r="J821">
            <v>2000</v>
          </cell>
          <cell r="K821">
            <v>1600</v>
          </cell>
          <cell r="L821">
            <v>1600</v>
          </cell>
        </row>
        <row r="822">
          <cell r="A822" t="str">
            <v>25E#034</v>
          </cell>
          <cell r="B822" t="str">
            <v>框架内</v>
          </cell>
          <cell r="C822" t="str">
            <v>会务接待</v>
          </cell>
          <cell r="D822" t="str">
            <v>接待用车-包车</v>
          </cell>
          <cell r="E822" t="str">
            <v>大型车</v>
          </cell>
          <cell r="F822" t="str">
            <v>大巴车（不少于50座）</v>
          </cell>
          <cell r="G822" t="str">
            <v>含司机劳务及油费（高速费据实结算），超1天10小时，按小时收费</v>
          </cell>
          <cell r="H822" t="str">
            <v>辆/小时</v>
          </cell>
          <cell r="I822">
            <v>130</v>
          </cell>
          <cell r="J822">
            <v>130</v>
          </cell>
          <cell r="K822">
            <v>110</v>
          </cell>
          <cell r="L822">
            <v>110</v>
          </cell>
        </row>
        <row r="823">
          <cell r="A823" t="str">
            <v>25E#035</v>
          </cell>
          <cell r="B823" t="str">
            <v>框架内</v>
          </cell>
          <cell r="C823" t="str">
            <v>会务接待</v>
          </cell>
          <cell r="D823" t="str">
            <v>接待用车-包车</v>
          </cell>
          <cell r="E823" t="str">
            <v>大型车</v>
          </cell>
          <cell r="F823" t="str">
            <v>大巴车（不少于50座）</v>
          </cell>
          <cell r="G823" t="str">
            <v>含司机劳务及油费（高速费据实结算），超1天100公里，按公里收费</v>
          </cell>
          <cell r="H823" t="str">
            <v>车/公里</v>
          </cell>
          <cell r="I823">
            <v>18</v>
          </cell>
          <cell r="J823">
            <v>18</v>
          </cell>
          <cell r="K823">
            <v>10</v>
          </cell>
          <cell r="L823">
            <v>10</v>
          </cell>
        </row>
        <row r="824">
          <cell r="A824" t="str">
            <v>25F#001</v>
          </cell>
          <cell r="B824" t="str">
            <v>据实结算</v>
          </cell>
          <cell r="C824" t="str">
            <v>差旅相关</v>
          </cell>
          <cell r="D824" t="str">
            <v>餐费</v>
          </cell>
          <cell r="E824" t="str">
            <v>餐费</v>
          </cell>
          <cell r="F824" t="str">
            <v>餐费</v>
          </cell>
          <cell r="G824" t="str">
            <v>乙方供应商人员Onsite餐费，实报实销，每日餐费不超过100元/人， 已含餐费的第三方人员不得重复此项收费</v>
          </cell>
          <cell r="H824" t="str">
            <v>人/天</v>
          </cell>
          <cell r="I824" t="str">
            <v>据实结算</v>
          </cell>
          <cell r="J824" t="str">
            <v>据实结算</v>
          </cell>
          <cell r="K824" t="str">
            <v>OK</v>
          </cell>
          <cell r="L824" t="str">
            <v>据实结算</v>
          </cell>
        </row>
        <row r="825">
          <cell r="A825" t="str">
            <v>25F#002</v>
          </cell>
          <cell r="B825" t="str">
            <v>据实结算</v>
          </cell>
          <cell r="C825" t="str">
            <v>差旅相关</v>
          </cell>
          <cell r="D825" t="str">
            <v>住宿</v>
          </cell>
          <cell r="E825" t="str">
            <v>住宿</v>
          </cell>
          <cell r="F825" t="str">
            <v>住宿（一线城市）</v>
          </cell>
          <cell r="G825" t="str">
            <v>住宿一线城市（北上广深杭），实报实销，每晚不超过500元/标间/间夜</v>
          </cell>
          <cell r="H825" t="str">
            <v>间/夜</v>
          </cell>
          <cell r="I825" t="str">
            <v>据实结算</v>
          </cell>
          <cell r="J825" t="str">
            <v>据实结算</v>
          </cell>
          <cell r="K825" t="str">
            <v>OK</v>
          </cell>
          <cell r="L825" t="str">
            <v>据实结算</v>
          </cell>
        </row>
        <row r="826">
          <cell r="A826" t="str">
            <v>25F#003</v>
          </cell>
          <cell r="B826" t="str">
            <v>据实结算</v>
          </cell>
          <cell r="C826" t="str">
            <v>差旅相关</v>
          </cell>
          <cell r="D826" t="str">
            <v>住宿</v>
          </cell>
          <cell r="E826" t="str">
            <v>住宿</v>
          </cell>
          <cell r="F826" t="str">
            <v>住宿（非一线城市）</v>
          </cell>
          <cell r="G826" t="str">
            <v>住宿二线城市（非北上广深杭），实报实销，每晚不超过400元/标间/间夜</v>
          </cell>
          <cell r="H826" t="str">
            <v>间/夜</v>
          </cell>
          <cell r="I826" t="str">
            <v>据实结算</v>
          </cell>
          <cell r="J826" t="str">
            <v>据实结算</v>
          </cell>
          <cell r="K826" t="str">
            <v>OK</v>
          </cell>
          <cell r="L826" t="str">
            <v>据实结算</v>
          </cell>
        </row>
        <row r="827">
          <cell r="A827" t="str">
            <v>25F#004</v>
          </cell>
          <cell r="B827" t="str">
            <v>据实结算</v>
          </cell>
          <cell r="C827" t="str">
            <v>差旅相关</v>
          </cell>
          <cell r="D827" t="str">
            <v>城际交通</v>
          </cell>
          <cell r="E827" t="str">
            <v>城际交通</v>
          </cell>
          <cell r="F827" t="str">
            <v>城际交通</v>
          </cell>
          <cell r="G827" t="str">
            <v>机票，实报实销，国内/外机票经济舱往返</v>
          </cell>
          <cell r="H827" t="str">
            <v>趟</v>
          </cell>
          <cell r="I827" t="str">
            <v>据实结算</v>
          </cell>
          <cell r="J827" t="str">
            <v>据实结算</v>
          </cell>
          <cell r="K827" t="str">
            <v>OK</v>
          </cell>
          <cell r="L827" t="str">
            <v>据实结算</v>
          </cell>
        </row>
        <row r="828">
          <cell r="A828" t="str">
            <v>25F#005</v>
          </cell>
          <cell r="B828" t="str">
            <v>据实结算</v>
          </cell>
          <cell r="C828" t="str">
            <v>差旅相关</v>
          </cell>
          <cell r="D828" t="str">
            <v>城际交通</v>
          </cell>
          <cell r="E828" t="str">
            <v>城际交通</v>
          </cell>
          <cell r="F828" t="str">
            <v>城际交通</v>
          </cell>
          <cell r="G828" t="str">
            <v>火车票，实报实销，国内高铁/火车票二等座往返</v>
          </cell>
          <cell r="H828" t="str">
            <v>趟</v>
          </cell>
          <cell r="I828" t="str">
            <v>据实结算</v>
          </cell>
          <cell r="J828" t="str">
            <v>据实结算</v>
          </cell>
          <cell r="K828" t="str">
            <v>OK</v>
          </cell>
          <cell r="L828" t="str">
            <v>据实结算</v>
          </cell>
        </row>
        <row r="829">
          <cell r="A829" t="str">
            <v>25F#006</v>
          </cell>
          <cell r="B829" t="str">
            <v>据实结算</v>
          </cell>
          <cell r="C829" t="str">
            <v>差旅相关</v>
          </cell>
          <cell r="D829" t="str">
            <v>市内交通</v>
          </cell>
          <cell r="E829" t="str">
            <v>市内交通</v>
          </cell>
          <cell r="F829" t="str">
            <v>市内交通</v>
          </cell>
          <cell r="G829" t="str">
            <v>出租车、快车实报实销，不能为高档车辆</v>
          </cell>
          <cell r="H829" t="str">
            <v>趟</v>
          </cell>
          <cell r="I829" t="str">
            <v>据实结算</v>
          </cell>
          <cell r="J829" t="str">
            <v>据实结算</v>
          </cell>
          <cell r="K829" t="str">
            <v>OK</v>
          </cell>
          <cell r="L829" t="str">
            <v>据实结算</v>
          </cell>
        </row>
        <row r="830">
          <cell r="A830" t="str">
            <v>25G#001</v>
          </cell>
          <cell r="B830" t="str">
            <v>据实结算</v>
          </cell>
          <cell r="C830" t="str">
            <v>场地相关</v>
          </cell>
          <cell r="D830" t="str">
            <v>场地租金</v>
          </cell>
          <cell r="E830" t="str">
            <v>场地租金</v>
          </cell>
          <cell r="F830" t="str">
            <v>场地租金，需提供合作合同/发票等凭证</v>
          </cell>
        </row>
        <row r="830">
          <cell r="H830" t="str">
            <v>项</v>
          </cell>
          <cell r="I830" t="str">
            <v>据实结算</v>
          </cell>
          <cell r="J830" t="str">
            <v>据实结算</v>
          </cell>
          <cell r="K830" t="str">
            <v>OK</v>
          </cell>
          <cell r="L830" t="str">
            <v>据实结算</v>
          </cell>
        </row>
        <row r="831">
          <cell r="A831" t="str">
            <v>25G#002</v>
          </cell>
          <cell r="B831" t="str">
            <v>据实结算</v>
          </cell>
          <cell r="C831" t="str">
            <v>场地相关</v>
          </cell>
          <cell r="D831" t="str">
            <v>场地其他</v>
          </cell>
          <cell r="E831" t="str">
            <v>场地其他</v>
          </cell>
          <cell r="F831" t="str">
            <v>水电费、吊点费、施工证、搭建安全资质证明、防水认证、防火认证、监理等费用，需提供发票/支付凭证</v>
          </cell>
        </row>
        <row r="831">
          <cell r="H831" t="str">
            <v>项</v>
          </cell>
          <cell r="I831" t="str">
            <v>据实结算</v>
          </cell>
          <cell r="J831" t="str">
            <v>据实结算</v>
          </cell>
          <cell r="K831" t="str">
            <v>OK</v>
          </cell>
          <cell r="L831" t="str">
            <v>据实结算</v>
          </cell>
        </row>
        <row r="832">
          <cell r="A832" t="str">
            <v>25H#001</v>
          </cell>
          <cell r="B832" t="str">
            <v>据实结算</v>
          </cell>
          <cell r="C832" t="str">
            <v>报批及安全</v>
          </cell>
          <cell r="D832" t="str">
            <v>安全审查</v>
          </cell>
          <cell r="E832" t="str">
            <v>安全审查</v>
          </cell>
          <cell r="F832" t="str">
            <v>消电检查、结构审核、质检报告等费用</v>
          </cell>
        </row>
        <row r="832">
          <cell r="H832" t="str">
            <v>项</v>
          </cell>
          <cell r="I832" t="str">
            <v>据实结算</v>
          </cell>
          <cell r="J832" t="str">
            <v>据实结算</v>
          </cell>
          <cell r="K832" t="str">
            <v>OK</v>
          </cell>
          <cell r="L832" t="str">
            <v>据实结算</v>
          </cell>
        </row>
        <row r="833">
          <cell r="A833" t="str">
            <v>25H#002</v>
          </cell>
          <cell r="B833" t="str">
            <v>据实结算</v>
          </cell>
          <cell r="C833" t="str">
            <v>报批及安全</v>
          </cell>
          <cell r="D833" t="str">
            <v>政府监管</v>
          </cell>
          <cell r="E833" t="str">
            <v>政府监管</v>
          </cell>
          <cell r="F833" t="str">
            <v>场地活动报批</v>
          </cell>
        </row>
        <row r="833">
          <cell r="H833" t="str">
            <v>项</v>
          </cell>
          <cell r="I833" t="str">
            <v>据实结算</v>
          </cell>
          <cell r="J833" t="str">
            <v>据实结算</v>
          </cell>
          <cell r="K833" t="str">
            <v>OK</v>
          </cell>
          <cell r="L833" t="str">
            <v>据实结算</v>
          </cell>
        </row>
        <row r="834">
          <cell r="A834" t="str">
            <v>25H#003</v>
          </cell>
          <cell r="B834" t="str">
            <v>据实结算</v>
          </cell>
          <cell r="C834" t="str">
            <v>报批及安全</v>
          </cell>
          <cell r="D834" t="str">
            <v>政府监管</v>
          </cell>
          <cell r="E834" t="str">
            <v>政府监管</v>
          </cell>
          <cell r="F834" t="str">
            <v>场地文化报批</v>
          </cell>
        </row>
        <row r="834">
          <cell r="H834" t="str">
            <v>项</v>
          </cell>
          <cell r="I834" t="str">
            <v>据实结算</v>
          </cell>
          <cell r="J834" t="str">
            <v>据实结算</v>
          </cell>
          <cell r="K834" t="str">
            <v>OK</v>
          </cell>
          <cell r="L834" t="str">
            <v>据实结算</v>
          </cell>
        </row>
        <row r="835">
          <cell r="A835" t="str">
            <v>25I#001</v>
          </cell>
          <cell r="B835" t="str">
            <v>框架内</v>
          </cell>
          <cell r="C835" t="str">
            <v>服务费及税费</v>
          </cell>
          <cell r="D835" t="str">
            <v>服务费</v>
          </cell>
          <cell r="E835" t="str">
            <v>服务费费率</v>
          </cell>
          <cell r="F835" t="str">
            <v>项目服务费费率</v>
          </cell>
          <cell r="G835" t="str">
            <v>项目服务费费率（百分比）</v>
          </cell>
          <cell r="H835" t="str">
            <v>项</v>
          </cell>
          <cell r="I835">
            <v>0.08</v>
          </cell>
          <cell r="J835">
            <v>0.08</v>
          </cell>
          <cell r="K835" t="str">
            <v>OK</v>
          </cell>
          <cell r="L835">
            <v>0.08</v>
          </cell>
        </row>
        <row r="836">
          <cell r="A836" t="str">
            <v>25I#002</v>
          </cell>
          <cell r="B836" t="str">
            <v>框架内</v>
          </cell>
          <cell r="C836" t="str">
            <v>服务费及税费</v>
          </cell>
          <cell r="D836" t="str">
            <v>服务费</v>
          </cell>
          <cell r="E836" t="str">
            <v>服务费费率</v>
          </cell>
          <cell r="F836" t="str">
            <v>据实结算服务费费率</v>
          </cell>
          <cell r="G836" t="str">
            <v>据实结算服务费费率（百分比）
由乙方自行选择下游资源，需乙方对下游资源进行管理及运营监管，相关下游发票差异及税额抵扣场景如下：
*若购买发票为普通发票，则垫付金额为发票税后总值，税额不可抵扣；
*若购买发票为增值税专用发票，则垫付金额为发票税前净值，税额可抵扣；</v>
          </cell>
          <cell r="H836" t="str">
            <v>项</v>
          </cell>
          <cell r="I836">
            <v>0.08</v>
          </cell>
          <cell r="J836">
            <v>0.07</v>
          </cell>
          <cell r="K836" t="str">
            <v>OK</v>
          </cell>
          <cell r="L836">
            <v>0.07</v>
          </cell>
        </row>
        <row r="837">
          <cell r="A837" t="str">
            <v>25I#003</v>
          </cell>
          <cell r="B837" t="str">
            <v>框架内</v>
          </cell>
          <cell r="C837" t="str">
            <v>服务费及税费</v>
          </cell>
          <cell r="D837" t="str">
            <v>服务费</v>
          </cell>
          <cell r="E837" t="str">
            <v>服务费费率</v>
          </cell>
          <cell r="F837" t="str">
            <v>代垫付服务费费率</v>
          </cell>
          <cell r="G837" t="str">
            <v>代垫付服务费费率（百分比）
向甲方指定的第三方进行垫付，无需管理及运营，相关下游发票票差异及税额抵扣场景如下：
*若购买发票为普通发票，则垫付金额为发票税后总值，税额不可抵扣；
*若购买发票为增值税专用发票，则垫付金额为发票税前净值，税额可抵扣；</v>
          </cell>
          <cell r="H837" t="str">
            <v>项</v>
          </cell>
          <cell r="I837">
            <v>0.08</v>
          </cell>
          <cell r="J837">
            <v>0.06</v>
          </cell>
          <cell r="K837" t="str">
            <v>OK</v>
          </cell>
          <cell r="L837">
            <v>0.06</v>
          </cell>
        </row>
        <row r="838">
          <cell r="A838" t="str">
            <v>25I#004</v>
          </cell>
          <cell r="B838" t="str">
            <v>框架内</v>
          </cell>
          <cell r="C838" t="str">
            <v>服务费及税费</v>
          </cell>
          <cell r="D838" t="str">
            <v>税费</v>
          </cell>
          <cell r="E838" t="str">
            <v>税费税率</v>
          </cell>
          <cell r="F838" t="str">
            <v>项目增值税税率</v>
          </cell>
          <cell r="G838" t="str">
            <v>项目增值税税率（百分比）</v>
          </cell>
          <cell r="H838" t="str">
            <v>项</v>
          </cell>
          <cell r="I838">
            <v>0.06</v>
          </cell>
          <cell r="J838">
            <v>0.06</v>
          </cell>
          <cell r="K838" t="str">
            <v>OK</v>
          </cell>
          <cell r="L838">
            <v>0.06</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ailto:tianziyu@cct.cn" TargetMode="External"/></Relationships>
</file>

<file path=xl/worksheets/_rels/sheet3.xml.rels><?xml version="1.0" encoding="UTF-8" standalone="yes"?>
<Relationships xmlns="http://schemas.openxmlformats.org/package/2006/relationships"><Relationship Id="rId1" Type="http://schemas.openxmlformats.org/officeDocument/2006/relationships/image" Target="../media/image1.png"/></Relationships>
</file>

<file path=xl/worksheets/_rels/sheet4.xml.rels><?xml version="1.0" encoding="UTF-8" standalone="yes"?>
<Relationships xmlns="http://schemas.openxmlformats.org/package/2006/relationships"><Relationship Id="rId1"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showOutlineSymbols="0"/>
  </sheetPr>
  <dimension ref="A1:T44"/>
  <sheetViews>
    <sheetView workbookViewId="0">
      <pane ySplit="1" topLeftCell="A32" activePane="bottomLeft" state="frozen"/>
      <selection/>
      <selection pane="bottomLeft" activeCell="B34" sqref="B34"/>
    </sheetView>
  </sheetViews>
  <sheetFormatPr defaultColWidth="14" defaultRowHeight="12.75"/>
  <cols>
    <col min="1" max="1" width="76" customWidth="1"/>
    <col min="2" max="2" width="160" customWidth="1"/>
    <col min="3" max="20" width="77" customWidth="1"/>
  </cols>
  <sheetData>
    <row r="1" ht="95" customHeight="1" spans="1:20">
      <c r="A1" s="161" t="s">
        <v>0</v>
      </c>
      <c r="B1" s="161"/>
      <c r="C1" s="162"/>
      <c r="D1" s="163"/>
      <c r="E1" s="163"/>
      <c r="F1" s="163"/>
      <c r="G1" s="163"/>
      <c r="H1" s="163"/>
      <c r="I1" s="163"/>
      <c r="J1" s="163"/>
      <c r="K1" s="163"/>
      <c r="L1" s="163"/>
      <c r="M1" s="163"/>
      <c r="N1" s="163"/>
      <c r="O1" s="163"/>
      <c r="P1" s="163"/>
      <c r="Q1" s="163"/>
      <c r="R1" s="163"/>
      <c r="S1" s="163"/>
      <c r="T1" s="163"/>
    </row>
    <row r="2" ht="38" customHeight="1" spans="1:20">
      <c r="A2" s="164" t="s">
        <v>1</v>
      </c>
      <c r="B2" s="164"/>
      <c r="C2" s="165"/>
      <c r="D2" s="166"/>
      <c r="E2" s="166"/>
      <c r="F2" s="166"/>
      <c r="G2" s="166"/>
      <c r="H2" s="166"/>
      <c r="I2" s="166"/>
      <c r="J2" s="166"/>
      <c r="K2" s="166"/>
      <c r="L2" s="166"/>
      <c r="M2" s="166"/>
      <c r="N2" s="166"/>
      <c r="O2" s="166"/>
      <c r="P2" s="166"/>
      <c r="Q2" s="166"/>
      <c r="R2" s="166"/>
      <c r="S2" s="166"/>
      <c r="T2" s="166"/>
    </row>
    <row r="3" ht="38" customHeight="1" spans="1:20">
      <c r="A3" s="167" t="s">
        <v>2</v>
      </c>
      <c r="B3" s="167"/>
      <c r="C3" s="162"/>
      <c r="D3" s="163"/>
      <c r="E3" s="163"/>
      <c r="F3" s="163"/>
      <c r="G3" s="163"/>
      <c r="H3" s="163"/>
      <c r="I3" s="163"/>
      <c r="J3" s="163"/>
      <c r="K3" s="163"/>
      <c r="L3" s="163"/>
      <c r="M3" s="163"/>
      <c r="N3" s="163"/>
      <c r="O3" s="163"/>
      <c r="P3" s="163"/>
      <c r="Q3" s="163"/>
      <c r="R3" s="163"/>
      <c r="S3" s="163"/>
      <c r="T3" s="163"/>
    </row>
    <row r="4" ht="38" customHeight="1" spans="1:20">
      <c r="A4" s="167" t="s">
        <v>3</v>
      </c>
      <c r="B4" s="167"/>
      <c r="C4" s="162"/>
      <c r="D4" s="163"/>
      <c r="E4" s="163"/>
      <c r="F4" s="163"/>
      <c r="G4" s="163"/>
      <c r="H4" s="163"/>
      <c r="I4" s="163"/>
      <c r="J4" s="163"/>
      <c r="K4" s="163"/>
      <c r="L4" s="163"/>
      <c r="M4" s="163"/>
      <c r="N4" s="163"/>
      <c r="O4" s="163"/>
      <c r="P4" s="163"/>
      <c r="Q4" s="163"/>
      <c r="R4" s="163"/>
      <c r="S4" s="163"/>
      <c r="T4" s="163"/>
    </row>
    <row r="5" ht="38" customHeight="1" spans="1:20">
      <c r="A5" s="167" t="s">
        <v>4</v>
      </c>
      <c r="B5" s="167"/>
      <c r="C5" s="162"/>
      <c r="D5" s="163"/>
      <c r="E5" s="163"/>
      <c r="F5" s="163"/>
      <c r="G5" s="163"/>
      <c r="H5" s="163"/>
      <c r="I5" s="163"/>
      <c r="J5" s="163"/>
      <c r="K5" s="163"/>
      <c r="L5" s="163"/>
      <c r="M5" s="163"/>
      <c r="N5" s="163"/>
      <c r="O5" s="163"/>
      <c r="P5" s="163"/>
      <c r="Q5" s="163"/>
      <c r="R5" s="163"/>
      <c r="S5" s="163"/>
      <c r="T5" s="163"/>
    </row>
    <row r="6" ht="38" customHeight="1" spans="1:20">
      <c r="A6" s="167" t="s">
        <v>5</v>
      </c>
      <c r="B6" s="167"/>
      <c r="C6" s="162"/>
      <c r="D6" s="163"/>
      <c r="E6" s="163"/>
      <c r="F6" s="163"/>
      <c r="G6" s="163"/>
      <c r="H6" s="163"/>
      <c r="I6" s="163"/>
      <c r="J6" s="163"/>
      <c r="K6" s="163"/>
      <c r="L6" s="163"/>
      <c r="M6" s="163"/>
      <c r="N6" s="163"/>
      <c r="O6" s="163"/>
      <c r="P6" s="163"/>
      <c r="Q6" s="163"/>
      <c r="R6" s="163"/>
      <c r="S6" s="163"/>
      <c r="T6" s="163"/>
    </row>
    <row r="7" ht="38" customHeight="1" spans="1:20">
      <c r="A7" s="167" t="s">
        <v>6</v>
      </c>
      <c r="B7" s="167"/>
      <c r="C7" s="162"/>
      <c r="D7" s="163"/>
      <c r="E7" s="163"/>
      <c r="F7" s="163"/>
      <c r="G7" s="163"/>
      <c r="H7" s="163"/>
      <c r="I7" s="163"/>
      <c r="J7" s="163"/>
      <c r="K7" s="163"/>
      <c r="L7" s="163"/>
      <c r="M7" s="163"/>
      <c r="N7" s="163"/>
      <c r="O7" s="163"/>
      <c r="P7" s="163"/>
      <c r="Q7" s="163"/>
      <c r="R7" s="163"/>
      <c r="S7" s="163"/>
      <c r="T7" s="163"/>
    </row>
    <row r="8" ht="38" customHeight="1" spans="1:20">
      <c r="A8" s="167" t="s">
        <v>7</v>
      </c>
      <c r="B8" s="167"/>
      <c r="C8" s="162"/>
      <c r="D8" s="163"/>
      <c r="E8" s="163"/>
      <c r="F8" s="163"/>
      <c r="G8" s="163"/>
      <c r="H8" s="163"/>
      <c r="I8" s="163"/>
      <c r="J8" s="163"/>
      <c r="K8" s="163"/>
      <c r="L8" s="163"/>
      <c r="M8" s="163"/>
      <c r="N8" s="163"/>
      <c r="O8" s="163"/>
      <c r="P8" s="163"/>
      <c r="Q8" s="163"/>
      <c r="R8" s="163"/>
      <c r="S8" s="163"/>
      <c r="T8" s="163"/>
    </row>
    <row r="9" ht="38" customHeight="1" spans="1:20">
      <c r="A9" s="167" t="s">
        <v>8</v>
      </c>
      <c r="B9" s="167"/>
      <c r="C9" s="162"/>
      <c r="D9" s="163"/>
      <c r="E9" s="163"/>
      <c r="F9" s="163"/>
      <c r="G9" s="163"/>
      <c r="H9" s="163"/>
      <c r="I9" s="163"/>
      <c r="J9" s="163"/>
      <c r="K9" s="163"/>
      <c r="L9" s="163"/>
      <c r="M9" s="163"/>
      <c r="N9" s="163"/>
      <c r="O9" s="163"/>
      <c r="P9" s="163"/>
      <c r="Q9" s="163"/>
      <c r="R9" s="163"/>
      <c r="S9" s="163"/>
      <c r="T9" s="163"/>
    </row>
    <row r="10" ht="38" customHeight="1" spans="1:20">
      <c r="A10" s="167" t="s">
        <v>9</v>
      </c>
      <c r="B10" s="167"/>
      <c r="C10" s="162"/>
      <c r="D10" s="163"/>
      <c r="E10" s="163"/>
      <c r="F10" s="163"/>
      <c r="G10" s="163"/>
      <c r="H10" s="163"/>
      <c r="I10" s="163"/>
      <c r="J10" s="163"/>
      <c r="K10" s="163"/>
      <c r="L10" s="163"/>
      <c r="M10" s="163"/>
      <c r="N10" s="163"/>
      <c r="O10" s="163"/>
      <c r="P10" s="163"/>
      <c r="Q10" s="163"/>
      <c r="R10" s="163"/>
      <c r="S10" s="163"/>
      <c r="T10" s="163"/>
    </row>
    <row r="11" ht="38" customHeight="1" spans="1:20">
      <c r="A11" s="167" t="s">
        <v>10</v>
      </c>
      <c r="B11" s="167"/>
      <c r="C11" s="162"/>
      <c r="D11" s="163"/>
      <c r="E11" s="163"/>
      <c r="F11" s="163"/>
      <c r="G11" s="163"/>
      <c r="H11" s="163"/>
      <c r="I11" s="163"/>
      <c r="J11" s="163"/>
      <c r="K11" s="163"/>
      <c r="L11" s="163"/>
      <c r="M11" s="163"/>
      <c r="N11" s="163"/>
      <c r="O11" s="163"/>
      <c r="P11" s="163"/>
      <c r="Q11" s="163"/>
      <c r="R11" s="163"/>
      <c r="S11" s="163"/>
      <c r="T11" s="163"/>
    </row>
    <row r="12" ht="38" customHeight="1" spans="1:20">
      <c r="A12" s="167" t="s">
        <v>11</v>
      </c>
      <c r="B12" s="167"/>
      <c r="C12" s="162"/>
      <c r="D12" s="163"/>
      <c r="E12" s="163"/>
      <c r="F12" s="163"/>
      <c r="G12" s="163"/>
      <c r="H12" s="163"/>
      <c r="I12" s="163"/>
      <c r="J12" s="163"/>
      <c r="K12" s="163"/>
      <c r="L12" s="163"/>
      <c r="M12" s="163"/>
      <c r="N12" s="163"/>
      <c r="O12" s="163"/>
      <c r="P12" s="163"/>
      <c r="Q12" s="163"/>
      <c r="R12" s="163"/>
      <c r="S12" s="163"/>
      <c r="T12" s="163"/>
    </row>
    <row r="13" ht="38" customHeight="1" spans="1:20">
      <c r="A13" s="167" t="s">
        <v>12</v>
      </c>
      <c r="B13" s="167"/>
      <c r="C13" s="162"/>
      <c r="D13" s="163"/>
      <c r="E13" s="163"/>
      <c r="F13" s="163"/>
      <c r="G13" s="163"/>
      <c r="H13" s="163"/>
      <c r="I13" s="163"/>
      <c r="J13" s="163"/>
      <c r="K13" s="163"/>
      <c r="L13" s="163"/>
      <c r="M13" s="163"/>
      <c r="N13" s="163"/>
      <c r="O13" s="163"/>
      <c r="P13" s="163"/>
      <c r="Q13" s="163"/>
      <c r="R13" s="163"/>
      <c r="S13" s="163"/>
      <c r="T13" s="163"/>
    </row>
    <row r="14" ht="38" customHeight="1" spans="1:20">
      <c r="A14" s="167" t="s">
        <v>13</v>
      </c>
      <c r="B14" s="167"/>
      <c r="C14" s="162"/>
      <c r="D14" s="163"/>
      <c r="E14" s="163"/>
      <c r="F14" s="163"/>
      <c r="G14" s="163"/>
      <c r="H14" s="163"/>
      <c r="I14" s="163"/>
      <c r="J14" s="163"/>
      <c r="K14" s="163"/>
      <c r="L14" s="163"/>
      <c r="M14" s="163"/>
      <c r="N14" s="163"/>
      <c r="O14" s="163"/>
      <c r="P14" s="163"/>
      <c r="Q14" s="163"/>
      <c r="R14" s="163"/>
      <c r="S14" s="163"/>
      <c r="T14" s="163"/>
    </row>
    <row r="15" ht="38" customHeight="1" spans="1:20">
      <c r="A15" s="168" t="s">
        <v>14</v>
      </c>
      <c r="B15" s="168"/>
      <c r="C15" s="165"/>
      <c r="D15" s="166"/>
      <c r="E15" s="166"/>
      <c r="F15" s="166"/>
      <c r="G15" s="166"/>
      <c r="H15" s="166"/>
      <c r="I15" s="166"/>
      <c r="J15" s="166"/>
      <c r="K15" s="166"/>
      <c r="L15" s="166"/>
      <c r="M15" s="166"/>
      <c r="N15" s="166"/>
      <c r="O15" s="166"/>
      <c r="P15" s="166"/>
      <c r="Q15" s="166"/>
      <c r="R15" s="166"/>
      <c r="S15" s="166"/>
      <c r="T15" s="166"/>
    </row>
    <row r="16" ht="38" customHeight="1" spans="1:20">
      <c r="A16" s="167" t="s">
        <v>15</v>
      </c>
      <c r="B16" s="167"/>
      <c r="C16" s="162"/>
      <c r="D16" s="163"/>
      <c r="E16" s="163"/>
      <c r="F16" s="163"/>
      <c r="G16" s="163"/>
      <c r="H16" s="163"/>
      <c r="I16" s="163"/>
      <c r="J16" s="163"/>
      <c r="K16" s="163"/>
      <c r="L16" s="163"/>
      <c r="M16" s="163"/>
      <c r="N16" s="163"/>
      <c r="O16" s="163"/>
      <c r="P16" s="163"/>
      <c r="Q16" s="163"/>
      <c r="R16" s="163"/>
      <c r="S16" s="163"/>
      <c r="T16" s="163"/>
    </row>
    <row r="17" ht="38" customHeight="1" spans="1:20">
      <c r="A17" s="167" t="s">
        <v>16</v>
      </c>
      <c r="B17" s="167"/>
      <c r="C17" s="162"/>
      <c r="D17" s="163"/>
      <c r="E17" s="163"/>
      <c r="F17" s="163"/>
      <c r="G17" s="163"/>
      <c r="H17" s="163"/>
      <c r="I17" s="163"/>
      <c r="J17" s="163"/>
      <c r="K17" s="163"/>
      <c r="L17" s="163"/>
      <c r="M17" s="163"/>
      <c r="N17" s="163"/>
      <c r="O17" s="163"/>
      <c r="P17" s="163"/>
      <c r="Q17" s="163"/>
      <c r="R17" s="163"/>
      <c r="S17" s="163"/>
      <c r="T17" s="163"/>
    </row>
    <row r="18" ht="71" customHeight="1" spans="1:20">
      <c r="A18" s="169" t="s">
        <v>17</v>
      </c>
      <c r="B18" s="169" t="s">
        <v>18</v>
      </c>
      <c r="C18" s="162"/>
      <c r="D18" s="163"/>
      <c r="E18" s="163"/>
      <c r="F18" s="163"/>
      <c r="G18" s="163"/>
      <c r="H18" s="163"/>
      <c r="I18" s="163"/>
      <c r="J18" s="163"/>
      <c r="K18" s="163"/>
      <c r="L18" s="163"/>
      <c r="M18" s="163"/>
      <c r="N18" s="163"/>
      <c r="O18" s="163"/>
      <c r="P18" s="163"/>
      <c r="Q18" s="163"/>
      <c r="R18" s="163"/>
      <c r="S18" s="163"/>
      <c r="T18" s="163"/>
    </row>
    <row r="19" ht="71" customHeight="1" spans="1:20">
      <c r="A19" s="170" t="s">
        <v>19</v>
      </c>
      <c r="B19" s="171" t="s">
        <v>20</v>
      </c>
      <c r="C19" s="162"/>
      <c r="D19" s="163"/>
      <c r="E19" s="163"/>
      <c r="F19" s="163"/>
      <c r="G19" s="163"/>
      <c r="H19" s="163"/>
      <c r="I19" s="163"/>
      <c r="J19" s="163"/>
      <c r="K19" s="163"/>
      <c r="L19" s="163"/>
      <c r="M19" s="163"/>
      <c r="N19" s="163"/>
      <c r="O19" s="163"/>
      <c r="P19" s="163"/>
      <c r="Q19" s="163"/>
      <c r="R19" s="163"/>
      <c r="S19" s="163"/>
      <c r="T19" s="163"/>
    </row>
    <row r="20" ht="104" customHeight="1" spans="1:20">
      <c r="A20" s="170" t="s">
        <v>21</v>
      </c>
      <c r="B20" s="171" t="s">
        <v>22</v>
      </c>
      <c r="C20" s="162"/>
      <c r="D20" s="163"/>
      <c r="E20" s="163"/>
      <c r="F20" s="163"/>
      <c r="G20" s="163"/>
      <c r="H20" s="163"/>
      <c r="I20" s="163"/>
      <c r="J20" s="163"/>
      <c r="K20" s="163"/>
      <c r="L20" s="163"/>
      <c r="M20" s="163"/>
      <c r="N20" s="163"/>
      <c r="O20" s="163"/>
      <c r="P20" s="163"/>
      <c r="Q20" s="163"/>
      <c r="R20" s="163"/>
      <c r="S20" s="163"/>
      <c r="T20" s="163"/>
    </row>
    <row r="21" ht="104" customHeight="1" spans="1:20">
      <c r="A21" s="170" t="s">
        <v>23</v>
      </c>
      <c r="B21" s="171" t="s">
        <v>24</v>
      </c>
      <c r="C21" s="162"/>
      <c r="D21" s="163"/>
      <c r="E21" s="163"/>
      <c r="F21" s="163"/>
      <c r="G21" s="163"/>
      <c r="H21" s="163"/>
      <c r="I21" s="163"/>
      <c r="J21" s="163"/>
      <c r="K21" s="163"/>
      <c r="L21" s="163"/>
      <c r="M21" s="163"/>
      <c r="N21" s="163"/>
      <c r="O21" s="163"/>
      <c r="P21" s="163"/>
      <c r="Q21" s="163"/>
      <c r="R21" s="163"/>
      <c r="S21" s="163"/>
      <c r="T21" s="163"/>
    </row>
    <row r="22" ht="69" customHeight="1" spans="1:20">
      <c r="A22" s="170" t="s">
        <v>25</v>
      </c>
      <c r="B22" s="171" t="s">
        <v>26</v>
      </c>
      <c r="C22" s="162"/>
      <c r="D22" s="163"/>
      <c r="E22" s="163"/>
      <c r="F22" s="163"/>
      <c r="G22" s="163"/>
      <c r="H22" s="163"/>
      <c r="I22" s="163"/>
      <c r="J22" s="163"/>
      <c r="K22" s="163"/>
      <c r="L22" s="163"/>
      <c r="M22" s="163"/>
      <c r="N22" s="163"/>
      <c r="O22" s="163"/>
      <c r="P22" s="163"/>
      <c r="Q22" s="163"/>
      <c r="R22" s="163"/>
      <c r="S22" s="163"/>
      <c r="T22" s="163"/>
    </row>
    <row r="23" ht="69" customHeight="1" spans="1:20">
      <c r="A23" s="170" t="s">
        <v>27</v>
      </c>
      <c r="B23" s="167" t="s">
        <v>28</v>
      </c>
      <c r="C23" s="162"/>
      <c r="D23" s="163"/>
      <c r="E23" s="163"/>
      <c r="F23" s="163"/>
      <c r="G23" s="163"/>
      <c r="H23" s="163"/>
      <c r="I23" s="163"/>
      <c r="J23" s="163"/>
      <c r="K23" s="163"/>
      <c r="L23" s="163"/>
      <c r="M23" s="163"/>
      <c r="N23" s="163"/>
      <c r="O23" s="163"/>
      <c r="P23" s="163"/>
      <c r="Q23" s="163"/>
      <c r="R23" s="163"/>
      <c r="S23" s="163"/>
      <c r="T23" s="163"/>
    </row>
    <row r="24" ht="69" customHeight="1" spans="1:20">
      <c r="A24" s="170" t="s">
        <v>29</v>
      </c>
      <c r="B24" s="171" t="s">
        <v>30</v>
      </c>
      <c r="C24" s="162"/>
      <c r="D24" s="163"/>
      <c r="E24" s="163"/>
      <c r="F24" s="163"/>
      <c r="G24" s="163"/>
      <c r="H24" s="163"/>
      <c r="I24" s="163"/>
      <c r="J24" s="163"/>
      <c r="K24" s="163"/>
      <c r="L24" s="163"/>
      <c r="M24" s="163"/>
      <c r="N24" s="163"/>
      <c r="O24" s="163"/>
      <c r="P24" s="163"/>
      <c r="Q24" s="163"/>
      <c r="R24" s="163"/>
      <c r="S24" s="163"/>
      <c r="T24" s="163"/>
    </row>
    <row r="25" ht="38" customHeight="1" spans="1:20">
      <c r="A25" s="172" t="s">
        <v>31</v>
      </c>
      <c r="B25" s="172"/>
      <c r="C25" s="165"/>
      <c r="D25" s="166"/>
      <c r="E25" s="166"/>
      <c r="F25" s="166"/>
      <c r="G25" s="166"/>
      <c r="H25" s="166"/>
      <c r="I25" s="166"/>
      <c r="J25" s="166"/>
      <c r="K25" s="166"/>
      <c r="L25" s="166"/>
      <c r="M25" s="166"/>
      <c r="N25" s="166"/>
      <c r="O25" s="166"/>
      <c r="P25" s="166"/>
      <c r="Q25" s="166"/>
      <c r="R25" s="166"/>
      <c r="S25" s="166"/>
      <c r="T25" s="166"/>
    </row>
    <row r="26" ht="38" customHeight="1" spans="1:20">
      <c r="A26" s="167" t="s">
        <v>32</v>
      </c>
      <c r="B26" s="167"/>
      <c r="C26" s="162"/>
      <c r="D26" s="163"/>
      <c r="E26" s="163"/>
      <c r="F26" s="163"/>
      <c r="G26" s="163"/>
      <c r="H26" s="163"/>
      <c r="I26" s="163"/>
      <c r="J26" s="163"/>
      <c r="K26" s="163"/>
      <c r="L26" s="163"/>
      <c r="M26" s="163"/>
      <c r="N26" s="163"/>
      <c r="O26" s="163"/>
      <c r="P26" s="163"/>
      <c r="Q26" s="163"/>
      <c r="R26" s="163"/>
      <c r="S26" s="163"/>
      <c r="T26" s="163"/>
    </row>
    <row r="27" ht="38" customHeight="1" spans="1:20">
      <c r="A27" s="167" t="s">
        <v>33</v>
      </c>
      <c r="B27" s="167"/>
      <c r="C27" s="162"/>
      <c r="D27" s="163"/>
      <c r="E27" s="163"/>
      <c r="F27" s="163"/>
      <c r="G27" s="163"/>
      <c r="H27" s="163"/>
      <c r="I27" s="163"/>
      <c r="J27" s="163"/>
      <c r="K27" s="163"/>
      <c r="L27" s="163"/>
      <c r="M27" s="163"/>
      <c r="N27" s="163"/>
      <c r="O27" s="163"/>
      <c r="P27" s="163"/>
      <c r="Q27" s="163"/>
      <c r="R27" s="163"/>
      <c r="S27" s="163"/>
      <c r="T27" s="163"/>
    </row>
    <row r="28" ht="38" customHeight="1" spans="1:20">
      <c r="A28" s="173" t="s">
        <v>34</v>
      </c>
      <c r="B28" s="173"/>
      <c r="C28" s="165"/>
      <c r="D28" s="166"/>
      <c r="E28" s="166"/>
      <c r="F28" s="166"/>
      <c r="G28" s="166"/>
      <c r="H28" s="166"/>
      <c r="I28" s="166"/>
      <c r="J28" s="166"/>
      <c r="K28" s="166"/>
      <c r="L28" s="166"/>
      <c r="M28" s="166"/>
      <c r="N28" s="166"/>
      <c r="O28" s="166"/>
      <c r="P28" s="166"/>
      <c r="Q28" s="166"/>
      <c r="R28" s="166"/>
      <c r="S28" s="166"/>
      <c r="T28" s="166"/>
    </row>
    <row r="29" ht="38" customHeight="1" spans="1:20">
      <c r="A29" s="167" t="s">
        <v>35</v>
      </c>
      <c r="B29" s="167"/>
      <c r="C29" s="162"/>
      <c r="D29" s="163"/>
      <c r="E29" s="163"/>
      <c r="F29" s="163"/>
      <c r="G29" s="163"/>
      <c r="H29" s="163"/>
      <c r="I29" s="163"/>
      <c r="J29" s="163"/>
      <c r="K29" s="163"/>
      <c r="L29" s="163"/>
      <c r="M29" s="163"/>
      <c r="N29" s="163"/>
      <c r="O29" s="163"/>
      <c r="P29" s="163"/>
      <c r="Q29" s="163"/>
      <c r="R29" s="163"/>
      <c r="S29" s="163"/>
      <c r="T29" s="163"/>
    </row>
    <row r="30" ht="38" customHeight="1" spans="1:20">
      <c r="A30" s="167" t="s">
        <v>36</v>
      </c>
      <c r="B30" s="167"/>
      <c r="C30" s="162"/>
      <c r="D30" s="163"/>
      <c r="E30" s="163"/>
      <c r="F30" s="163"/>
      <c r="G30" s="163"/>
      <c r="H30" s="163"/>
      <c r="I30" s="163"/>
      <c r="J30" s="163"/>
      <c r="K30" s="163"/>
      <c r="L30" s="163"/>
      <c r="M30" s="163"/>
      <c r="N30" s="163"/>
      <c r="O30" s="163"/>
      <c r="P30" s="163"/>
      <c r="Q30" s="163"/>
      <c r="R30" s="163"/>
      <c r="S30" s="163"/>
      <c r="T30" s="163"/>
    </row>
    <row r="31" ht="38" customHeight="1" spans="1:20">
      <c r="A31" s="167" t="s">
        <v>37</v>
      </c>
      <c r="B31" s="167"/>
      <c r="C31" s="162"/>
      <c r="D31" s="163"/>
      <c r="E31" s="163"/>
      <c r="F31" s="163"/>
      <c r="G31" s="163"/>
      <c r="H31" s="163"/>
      <c r="I31" s="163"/>
      <c r="J31" s="163"/>
      <c r="K31" s="163"/>
      <c r="L31" s="163"/>
      <c r="M31" s="163"/>
      <c r="N31" s="163"/>
      <c r="O31" s="163"/>
      <c r="P31" s="163"/>
      <c r="Q31" s="163"/>
      <c r="R31" s="163"/>
      <c r="S31" s="163"/>
      <c r="T31" s="163"/>
    </row>
    <row r="32" ht="89" customHeight="1" spans="1:20">
      <c r="A32" s="171" t="s">
        <v>38</v>
      </c>
      <c r="B32" s="167"/>
      <c r="C32" s="162"/>
      <c r="D32" s="163"/>
      <c r="E32" s="163"/>
      <c r="F32" s="163"/>
      <c r="G32" s="163"/>
      <c r="H32" s="163"/>
      <c r="I32" s="163"/>
      <c r="J32" s="163"/>
      <c r="K32" s="163"/>
      <c r="L32" s="163"/>
      <c r="M32" s="163"/>
      <c r="N32" s="163"/>
      <c r="O32" s="163"/>
      <c r="P32" s="163"/>
      <c r="Q32" s="163"/>
      <c r="R32" s="163"/>
      <c r="S32" s="163"/>
      <c r="T32" s="163"/>
    </row>
    <row r="33" ht="38" customHeight="1" spans="1:20">
      <c r="A33" s="174" t="s">
        <v>39</v>
      </c>
      <c r="B33" s="174"/>
      <c r="C33" s="162"/>
      <c r="D33" s="163"/>
      <c r="E33" s="163"/>
      <c r="F33" s="163"/>
      <c r="G33" s="163"/>
      <c r="H33" s="163"/>
      <c r="I33" s="163"/>
      <c r="J33" s="163"/>
      <c r="K33" s="163"/>
      <c r="L33" s="163"/>
      <c r="M33" s="163"/>
      <c r="N33" s="163"/>
      <c r="O33" s="163"/>
      <c r="P33" s="163"/>
      <c r="Q33" s="163"/>
      <c r="R33" s="163"/>
      <c r="S33" s="163"/>
      <c r="T33" s="163"/>
    </row>
    <row r="34" ht="64" customHeight="1" spans="1:20">
      <c r="A34" s="170" t="s">
        <v>40</v>
      </c>
      <c r="B34" s="171" t="s">
        <v>41</v>
      </c>
      <c r="C34" s="162"/>
      <c r="D34" s="163"/>
      <c r="E34" s="163"/>
      <c r="F34" s="163"/>
      <c r="G34" s="163"/>
      <c r="H34" s="163"/>
      <c r="I34" s="163"/>
      <c r="J34" s="163"/>
      <c r="K34" s="163"/>
      <c r="L34" s="163"/>
      <c r="M34" s="163"/>
      <c r="N34" s="163"/>
      <c r="O34" s="163"/>
      <c r="P34" s="163"/>
      <c r="Q34" s="163"/>
      <c r="R34" s="163"/>
      <c r="S34" s="163"/>
      <c r="T34" s="163"/>
    </row>
    <row r="35" ht="64" customHeight="1" spans="1:20">
      <c r="A35" s="170" t="s">
        <v>42</v>
      </c>
      <c r="B35" s="171" t="s">
        <v>43</v>
      </c>
      <c r="C35" s="162"/>
      <c r="D35" s="163"/>
      <c r="E35" s="163"/>
      <c r="F35" s="163"/>
      <c r="G35" s="163"/>
      <c r="H35" s="163"/>
      <c r="I35" s="163"/>
      <c r="J35" s="163"/>
      <c r="K35" s="163"/>
      <c r="L35" s="163"/>
      <c r="M35" s="163"/>
      <c r="N35" s="163"/>
      <c r="O35" s="163"/>
      <c r="P35" s="163"/>
      <c r="Q35" s="163"/>
      <c r="R35" s="163"/>
      <c r="S35" s="163"/>
      <c r="T35" s="163"/>
    </row>
    <row r="36" ht="64" customHeight="1" spans="1:20">
      <c r="A36" s="170" t="s">
        <v>44</v>
      </c>
      <c r="B36" s="171" t="s">
        <v>45</v>
      </c>
      <c r="C36" s="162"/>
      <c r="D36" s="163"/>
      <c r="E36" s="163"/>
      <c r="F36" s="163"/>
      <c r="G36" s="163"/>
      <c r="H36" s="163"/>
      <c r="I36" s="163"/>
      <c r="J36" s="163"/>
      <c r="K36" s="163"/>
      <c r="L36" s="163"/>
      <c r="M36" s="163"/>
      <c r="N36" s="163"/>
      <c r="O36" s="163"/>
      <c r="P36" s="163"/>
      <c r="Q36" s="163"/>
      <c r="R36" s="163"/>
      <c r="S36" s="163"/>
      <c r="T36" s="163"/>
    </row>
    <row r="37" ht="64" customHeight="1" spans="1:20">
      <c r="A37" s="170" t="s">
        <v>46</v>
      </c>
      <c r="B37" s="167" t="s">
        <v>47</v>
      </c>
      <c r="C37" s="162"/>
      <c r="D37" s="163"/>
      <c r="E37" s="163"/>
      <c r="F37" s="163"/>
      <c r="G37" s="163"/>
      <c r="H37" s="163"/>
      <c r="I37" s="163"/>
      <c r="J37" s="163"/>
      <c r="K37" s="163"/>
      <c r="L37" s="163"/>
      <c r="M37" s="163"/>
      <c r="N37" s="163"/>
      <c r="O37" s="163"/>
      <c r="P37" s="163"/>
      <c r="Q37" s="163"/>
      <c r="R37" s="163"/>
      <c r="S37" s="163"/>
      <c r="T37" s="163"/>
    </row>
    <row r="38" ht="64" customHeight="1" spans="1:20">
      <c r="A38" s="170" t="s">
        <v>48</v>
      </c>
      <c r="B38" s="167" t="s">
        <v>49</v>
      </c>
      <c r="C38" s="162"/>
      <c r="D38" s="163"/>
      <c r="E38" s="163"/>
      <c r="F38" s="163"/>
      <c r="G38" s="163"/>
      <c r="H38" s="163"/>
      <c r="I38" s="163"/>
      <c r="J38" s="163"/>
      <c r="K38" s="163"/>
      <c r="L38" s="163"/>
      <c r="M38" s="163"/>
      <c r="N38" s="163"/>
      <c r="O38" s="163"/>
      <c r="P38" s="163"/>
      <c r="Q38" s="163"/>
      <c r="R38" s="163"/>
      <c r="S38" s="163"/>
      <c r="T38" s="163"/>
    </row>
    <row r="39" ht="38" customHeight="1" spans="1:20">
      <c r="A39" s="175" t="s">
        <v>50</v>
      </c>
      <c r="B39" s="176"/>
      <c r="C39" s="165"/>
      <c r="D39" s="166"/>
      <c r="E39" s="166"/>
      <c r="F39" s="166"/>
      <c r="G39" s="166"/>
      <c r="H39" s="166"/>
      <c r="I39" s="166"/>
      <c r="J39" s="166"/>
      <c r="K39" s="166"/>
      <c r="L39" s="166"/>
      <c r="M39" s="166"/>
      <c r="N39" s="166"/>
      <c r="O39" s="166"/>
      <c r="P39" s="166"/>
      <c r="Q39" s="166"/>
      <c r="R39" s="166"/>
      <c r="S39" s="166"/>
      <c r="T39" s="166"/>
    </row>
    <row r="40" ht="38" customHeight="1" spans="1:20">
      <c r="A40" s="177" t="s">
        <v>51</v>
      </c>
      <c r="B40" s="177" t="s">
        <v>52</v>
      </c>
      <c r="C40" s="162"/>
      <c r="D40" s="163"/>
      <c r="E40" s="163"/>
      <c r="F40" s="163"/>
      <c r="G40" s="163"/>
      <c r="H40" s="163"/>
      <c r="I40" s="163"/>
      <c r="J40" s="163"/>
      <c r="K40" s="163"/>
      <c r="L40" s="163"/>
      <c r="M40" s="163"/>
      <c r="N40" s="163"/>
      <c r="O40" s="163"/>
      <c r="P40" s="163"/>
      <c r="Q40" s="163"/>
      <c r="R40" s="163"/>
      <c r="S40" s="163"/>
      <c r="T40" s="163"/>
    </row>
    <row r="41" ht="82" customHeight="1" spans="1:20">
      <c r="A41" s="178" t="s">
        <v>53</v>
      </c>
      <c r="B41" s="179" t="s">
        <v>54</v>
      </c>
      <c r="C41" s="162"/>
      <c r="D41" s="163"/>
      <c r="E41" s="163"/>
      <c r="F41" s="163"/>
      <c r="G41" s="163"/>
      <c r="H41" s="163"/>
      <c r="I41" s="163"/>
      <c r="J41" s="163"/>
      <c r="K41" s="163"/>
      <c r="L41" s="163"/>
      <c r="M41" s="163"/>
      <c r="N41" s="163"/>
      <c r="O41" s="163"/>
      <c r="P41" s="163"/>
      <c r="Q41" s="163"/>
      <c r="R41" s="163"/>
      <c r="S41" s="163"/>
      <c r="T41" s="163"/>
    </row>
    <row r="42" ht="82" customHeight="1" spans="1:20">
      <c r="A42" s="178" t="s">
        <v>55</v>
      </c>
      <c r="B42" s="179" t="s">
        <v>56</v>
      </c>
      <c r="C42" s="162"/>
      <c r="D42" s="163"/>
      <c r="E42" s="163"/>
      <c r="F42" s="163"/>
      <c r="G42" s="163"/>
      <c r="H42" s="163"/>
      <c r="I42" s="163"/>
      <c r="J42" s="163"/>
      <c r="K42" s="163"/>
      <c r="L42" s="163"/>
      <c r="M42" s="163"/>
      <c r="N42" s="163"/>
      <c r="O42" s="163"/>
      <c r="P42" s="163"/>
      <c r="Q42" s="163"/>
      <c r="R42" s="163"/>
      <c r="S42" s="163"/>
      <c r="T42" s="163"/>
    </row>
    <row r="43" ht="82" customHeight="1" spans="1:20">
      <c r="A43" s="178" t="s">
        <v>57</v>
      </c>
      <c r="B43" s="179" t="s">
        <v>58</v>
      </c>
      <c r="C43" s="162"/>
      <c r="D43" s="163"/>
      <c r="E43" s="163"/>
      <c r="F43" s="163"/>
      <c r="G43" s="163"/>
      <c r="H43" s="163"/>
      <c r="I43" s="163"/>
      <c r="J43" s="163"/>
      <c r="K43" s="163"/>
      <c r="L43" s="163"/>
      <c r="M43" s="163"/>
      <c r="N43" s="163"/>
      <c r="O43" s="163"/>
      <c r="P43" s="163"/>
      <c r="Q43" s="163"/>
      <c r="R43" s="163"/>
      <c r="S43" s="163"/>
      <c r="T43" s="163"/>
    </row>
    <row r="44" ht="82" customHeight="1" spans="1:20">
      <c r="A44" s="178" t="s">
        <v>59</v>
      </c>
      <c r="B44" s="179" t="s">
        <v>60</v>
      </c>
      <c r="C44" s="162"/>
      <c r="D44" s="163"/>
      <c r="E44" s="163"/>
      <c r="F44" s="163"/>
      <c r="G44" s="163"/>
      <c r="H44" s="163"/>
      <c r="I44" s="163"/>
      <c r="J44" s="163"/>
      <c r="K44" s="163"/>
      <c r="L44" s="163"/>
      <c r="M44" s="163"/>
      <c r="N44" s="163"/>
      <c r="O44" s="163"/>
      <c r="P44" s="163"/>
      <c r="Q44" s="163"/>
      <c r="R44" s="163"/>
      <c r="S44" s="163"/>
      <c r="T44" s="163"/>
    </row>
  </sheetData>
  <mergeCells count="26">
    <mergeCell ref="A1:B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25:B25"/>
    <mergeCell ref="A26:B26"/>
    <mergeCell ref="A27:B27"/>
    <mergeCell ref="A28:B28"/>
    <mergeCell ref="A29:B29"/>
    <mergeCell ref="A30:B30"/>
    <mergeCell ref="A31:B31"/>
    <mergeCell ref="A32:B32"/>
    <mergeCell ref="A33:B33"/>
  </mergeCells>
  <pageMargins left="0.7" right="0.7" top="0.75" bottom="0.75" header="0.3" footer="0.3"/>
  <pageSetup paperSize="9" orientation="portrait"/>
  <headerFooter/>
  <pictur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showOutlineSymbols="0"/>
  </sheetPr>
  <dimension ref="A1:K20"/>
  <sheetViews>
    <sheetView zoomScale="127" zoomScaleNormal="127" topLeftCell="A5" workbookViewId="0">
      <selection activeCell="C4" sqref="C4"/>
    </sheetView>
  </sheetViews>
  <sheetFormatPr defaultColWidth="14" defaultRowHeight="12.75"/>
  <cols>
    <col min="1" max="1" width="20" customWidth="1"/>
    <col min="2" max="2" width="21" customWidth="1"/>
    <col min="3" max="8" width="19" customWidth="1"/>
    <col min="9" max="9" width="14" customWidth="1"/>
    <col min="10" max="10" width="19" customWidth="1"/>
    <col min="11" max="20" width="14" customWidth="1"/>
  </cols>
  <sheetData>
    <row r="1" ht="38" customHeight="1" spans="1:11">
      <c r="A1" s="109" t="s">
        <v>61</v>
      </c>
      <c r="B1" s="110"/>
      <c r="C1" s="110"/>
      <c r="D1" s="110"/>
      <c r="E1" s="110"/>
      <c r="F1" s="110"/>
      <c r="G1" s="110"/>
      <c r="H1" s="110"/>
      <c r="I1" s="110"/>
      <c r="J1" s="111"/>
    </row>
    <row r="2" ht="19" customHeight="1" spans="1:11">
      <c r="A2" s="112" t="s">
        <v>62</v>
      </c>
      <c r="B2" s="113" t="s">
        <v>63</v>
      </c>
      <c r="C2" s="113" t="s">
        <v>64</v>
      </c>
      <c r="D2" s="114" t="s">
        <v>65</v>
      </c>
      <c r="E2" s="114"/>
      <c r="F2" s="114"/>
      <c r="G2" s="114"/>
      <c r="H2" s="114"/>
      <c r="I2" s="115" t="s">
        <v>66</v>
      </c>
      <c r="J2" s="116"/>
    </row>
    <row r="3" ht="19" customHeight="1" spans="1:11">
      <c r="A3" s="112" t="s">
        <v>67</v>
      </c>
      <c r="B3" s="117" t="s">
        <v>68</v>
      </c>
      <c r="C3" s="113" t="s">
        <v>69</v>
      </c>
      <c r="D3" s="114">
        <v>150</v>
      </c>
      <c r="E3" s="114"/>
      <c r="F3" s="114"/>
      <c r="G3" s="114"/>
      <c r="H3" s="114"/>
      <c r="I3" s="115"/>
      <c r="J3" s="116"/>
    </row>
    <row r="4" ht="19" customHeight="1" spans="1:11">
      <c r="A4" s="112" t="s">
        <v>70</v>
      </c>
      <c r="B4" s="113" t="s">
        <v>71</v>
      </c>
      <c r="C4" s="114" t="s">
        <v>72</v>
      </c>
      <c r="D4" s="114"/>
      <c r="E4" s="114"/>
      <c r="F4" s="114"/>
      <c r="G4" s="113" t="s">
        <v>73</v>
      </c>
      <c r="H4" s="113"/>
      <c r="I4" s="118"/>
      <c r="J4" s="119" t="s">
        <v>74</v>
      </c>
    </row>
    <row r="5" ht="19" customHeight="1" spans="1:11">
      <c r="A5" s="112" t="s">
        <v>75</v>
      </c>
      <c r="B5" s="113" t="s">
        <v>76</v>
      </c>
      <c r="C5" s="114" t="s">
        <v>72</v>
      </c>
      <c r="D5" s="114"/>
      <c r="E5" s="114"/>
      <c r="F5" s="114"/>
      <c r="G5" s="113" t="s">
        <v>73</v>
      </c>
      <c r="H5" s="113"/>
      <c r="I5" s="120"/>
      <c r="J5" s="119" t="s">
        <v>77</v>
      </c>
    </row>
    <row r="6" ht="19" customHeight="1" spans="1:11">
      <c r="A6" s="112" t="s">
        <v>78</v>
      </c>
      <c r="B6" s="113" t="s">
        <v>79</v>
      </c>
      <c r="C6" s="113"/>
      <c r="D6" s="113"/>
      <c r="E6" s="113"/>
      <c r="F6" s="113"/>
      <c r="G6" s="113"/>
      <c r="H6" s="113"/>
      <c r="I6" s="121"/>
      <c r="J6" s="119" t="s">
        <v>80</v>
      </c>
    </row>
    <row r="7" ht="19" customHeight="1" spans="1:11">
      <c r="A7" s="122" t="s">
        <v>81</v>
      </c>
      <c r="B7" s="123" t="s">
        <v>82</v>
      </c>
      <c r="C7" s="124" t="s">
        <v>72</v>
      </c>
      <c r="D7" s="124"/>
      <c r="E7" s="124"/>
      <c r="F7" s="124"/>
      <c r="G7" s="123" t="s">
        <v>73</v>
      </c>
      <c r="H7" s="125" t="s">
        <v>83</v>
      </c>
      <c r="I7" s="126"/>
      <c r="J7" s="127" t="s">
        <v>84</v>
      </c>
    </row>
    <row r="8" ht="28" customHeight="1" spans="1:11">
      <c r="A8" s="128" t="s">
        <v>85</v>
      </c>
      <c r="B8" s="129"/>
      <c r="C8" s="129"/>
      <c r="D8" s="129"/>
      <c r="E8" s="129"/>
      <c r="F8" s="129"/>
      <c r="G8" s="129"/>
      <c r="H8" s="129"/>
      <c r="I8" s="129"/>
      <c r="J8" s="130"/>
    </row>
    <row r="9" ht="19" customHeight="1" spans="1:11">
      <c r="A9" s="131" t="s">
        <v>86</v>
      </c>
      <c r="B9" s="132" t="s">
        <v>87</v>
      </c>
      <c r="C9" s="133" t="s">
        <v>88</v>
      </c>
      <c r="D9" s="133" t="s">
        <v>89</v>
      </c>
      <c r="E9" s="134" t="s">
        <v>90</v>
      </c>
      <c r="F9" s="134" t="s">
        <v>91</v>
      </c>
      <c r="G9" s="135" t="s">
        <v>92</v>
      </c>
      <c r="H9" s="135" t="s">
        <v>93</v>
      </c>
      <c r="I9" s="136" t="s">
        <v>94</v>
      </c>
      <c r="J9" s="137" t="s">
        <v>95</v>
      </c>
    </row>
    <row r="10" ht="19" customHeight="1" spans="1:11">
      <c r="A10" s="138">
        <v>3</v>
      </c>
      <c r="B10" s="139" t="s">
        <v>96</v>
      </c>
      <c r="C10" s="140">
        <f>'【3】 报价结算清单'!W14</f>
        <v>362177.358490566</v>
      </c>
      <c r="D10" s="141">
        <f>C10/C14</f>
        <v>0.873080580888959</v>
      </c>
      <c r="E10" s="142" t="e">
        <f>'【3】 报价结算清单'!X14</f>
        <v>#REF!</v>
      </c>
      <c r="F10" s="141" t="e">
        <f>E10/E14</f>
        <v>#REF!</v>
      </c>
      <c r="G10" s="142" t="e">
        <f>'【3】 报价结算清单'!Y14</f>
        <v>#REF!</v>
      </c>
      <c r="H10" s="141" t="e">
        <f>G10/G14</f>
        <v>#REF!</v>
      </c>
      <c r="I10" s="142" t="e">
        <f t="shared" ref="I10:I16" si="0">G10-C10</f>
        <v>#REF!</v>
      </c>
      <c r="J10" s="116"/>
      <c r="K10" s="143"/>
    </row>
    <row r="11" ht="19" customHeight="1" spans="1:11">
      <c r="A11" s="138">
        <v>4</v>
      </c>
      <c r="B11" s="139" t="s">
        <v>97</v>
      </c>
      <c r="C11" s="140">
        <f>'【3】 报价结算清单'!W20</f>
        <v>3000</v>
      </c>
      <c r="D11" s="141">
        <f>C11/C14</f>
        <v>0.00723193121067259</v>
      </c>
      <c r="E11" s="142">
        <f>'【3】 报价结算清单'!X20</f>
        <v>0</v>
      </c>
      <c r="F11" s="141" t="e">
        <f>E11/E14</f>
        <v>#REF!</v>
      </c>
      <c r="G11" s="142">
        <f>'【3】 报价结算清单'!Y20</f>
        <v>0</v>
      </c>
      <c r="H11" s="141" t="e">
        <f>G11/G14</f>
        <v>#REF!</v>
      </c>
      <c r="I11" s="142">
        <f t="shared" si="0"/>
        <v>-3000</v>
      </c>
      <c r="J11" s="116"/>
      <c r="K11" s="143"/>
    </row>
    <row r="12" ht="19" customHeight="1" spans="1:11">
      <c r="A12" s="138">
        <v>6</v>
      </c>
      <c r="B12" s="139" t="s">
        <v>98</v>
      </c>
      <c r="C12" s="140">
        <f>'【3】 报价结算清单'!W26</f>
        <v>363</v>
      </c>
      <c r="D12" s="141">
        <f>C12/C14</f>
        <v>0.000875063676491383</v>
      </c>
      <c r="E12" s="142">
        <f>'【3】 报价结算清单'!X26</f>
        <v>0</v>
      </c>
      <c r="F12" s="141" t="e">
        <f>E12/E14</f>
        <v>#REF!</v>
      </c>
      <c r="G12" s="142">
        <f>'【3】 报价结算清单'!Y26</f>
        <v>0</v>
      </c>
      <c r="H12" s="141" t="e">
        <f>G12/G14</f>
        <v>#REF!</v>
      </c>
      <c r="I12" s="142">
        <f t="shared" si="0"/>
        <v>-363</v>
      </c>
      <c r="J12" s="116"/>
      <c r="K12" s="143"/>
    </row>
    <row r="13" ht="19" customHeight="1" spans="1:11">
      <c r="A13" s="138">
        <v>7</v>
      </c>
      <c r="B13" s="139" t="s">
        <v>99</v>
      </c>
      <c r="C13" s="140">
        <f>'【3】 报价结算清单'!W32</f>
        <v>49286.5961094339</v>
      </c>
      <c r="D13" s="141">
        <f>C13/C14</f>
        <v>0.118812424223877</v>
      </c>
      <c r="E13" s="142">
        <f>'【3】 报价结算清单'!X32</f>
        <v>0</v>
      </c>
      <c r="F13" s="141" t="e">
        <f>E13/E14</f>
        <v>#REF!</v>
      </c>
      <c r="G13" s="142">
        <f>'【3】 报价结算清单'!Y32</f>
        <v>0</v>
      </c>
      <c r="H13" s="141" t="e">
        <f>G13/G14</f>
        <v>#REF!</v>
      </c>
      <c r="I13" s="142">
        <f t="shared" si="0"/>
        <v>-49286.5961094339</v>
      </c>
      <c r="J13" s="116"/>
      <c r="K13" s="143"/>
    </row>
    <row r="14" ht="19" customHeight="1" spans="1:11">
      <c r="A14" s="138">
        <v>8</v>
      </c>
      <c r="B14" s="144" t="s">
        <v>100</v>
      </c>
      <c r="C14" s="145">
        <f t="shared" ref="C14:H14" si="1">SUM(C10:C13)</f>
        <v>414826.9546</v>
      </c>
      <c r="D14" s="146">
        <f t="shared" si="1"/>
        <v>1</v>
      </c>
      <c r="E14" s="147" t="e">
        <f t="shared" si="1"/>
        <v>#REF!</v>
      </c>
      <c r="F14" s="146" t="e">
        <f t="shared" si="1"/>
        <v>#REF!</v>
      </c>
      <c r="G14" s="147" t="e">
        <f t="shared" si="1"/>
        <v>#REF!</v>
      </c>
      <c r="H14" s="146" t="e">
        <f t="shared" si="1"/>
        <v>#REF!</v>
      </c>
      <c r="I14" s="147" t="e">
        <f t="shared" si="0"/>
        <v>#REF!</v>
      </c>
      <c r="J14" s="116"/>
      <c r="K14" s="143"/>
    </row>
    <row r="15" ht="19" customHeight="1" spans="1:11">
      <c r="A15" s="138">
        <v>9</v>
      </c>
      <c r="B15" s="144" t="s">
        <v>101</v>
      </c>
      <c r="C15" s="145">
        <f>'【3】 报价结算清单'!N35</f>
        <v>0</v>
      </c>
      <c r="D15" s="148" t="s">
        <v>102</v>
      </c>
      <c r="E15" s="147">
        <f>'【3】 报价结算清单'!O35</f>
        <v>0</v>
      </c>
      <c r="F15" s="148" t="s">
        <v>102</v>
      </c>
      <c r="G15" s="147">
        <f>'【3】 报价结算清单'!P35</f>
        <v>0</v>
      </c>
      <c r="H15" s="148" t="s">
        <v>102</v>
      </c>
      <c r="I15" s="147">
        <f t="shared" si="0"/>
        <v>0</v>
      </c>
      <c r="J15" s="116"/>
      <c r="K15" s="143"/>
    </row>
    <row r="16" ht="19" customHeight="1" spans="1:11">
      <c r="A16" s="138">
        <v>10</v>
      </c>
      <c r="B16" s="149" t="s">
        <v>103</v>
      </c>
      <c r="C16" s="150">
        <f>C14-C15</f>
        <v>414826.9546</v>
      </c>
      <c r="D16" s="151"/>
      <c r="E16" s="152" t="e">
        <f>E14-E15</f>
        <v>#REF!</v>
      </c>
      <c r="F16" s="151"/>
      <c r="G16" s="152" t="e">
        <f>G14-G15</f>
        <v>#REF!</v>
      </c>
      <c r="H16" s="151"/>
      <c r="I16" s="152" t="e">
        <f t="shared" si="0"/>
        <v>#REF!</v>
      </c>
      <c r="J16" s="153"/>
      <c r="K16" s="143"/>
    </row>
    <row r="17" ht="19" customHeight="1" spans="1:10">
      <c r="A17" s="154"/>
      <c r="B17" s="155" t="s">
        <v>104</v>
      </c>
      <c r="C17" s="156">
        <f>'【4】 框架Ratecard条目汇总'!I835</f>
        <v>0.08</v>
      </c>
      <c r="D17" s="154"/>
      <c r="E17" s="154"/>
      <c r="F17" s="154"/>
      <c r="G17" s="154"/>
      <c r="H17" s="154"/>
      <c r="I17" s="154"/>
      <c r="J17" s="154"/>
    </row>
    <row r="18" ht="19" customHeight="1" spans="1:10">
      <c r="A18" s="154"/>
      <c r="B18" s="157" t="s">
        <v>105</v>
      </c>
      <c r="C18" s="158">
        <f>'【4】 框架Ratecard条目汇总'!I836</f>
        <v>0.07</v>
      </c>
      <c r="D18" s="154"/>
      <c r="E18" s="154"/>
      <c r="F18" s="154"/>
      <c r="G18" s="154"/>
      <c r="H18" s="154"/>
      <c r="I18" s="154"/>
      <c r="J18" s="154"/>
    </row>
    <row r="19" ht="19" customHeight="1" spans="1:10">
      <c r="A19" s="154"/>
      <c r="B19" s="157" t="s">
        <v>106</v>
      </c>
      <c r="C19" s="158">
        <f>'【4】 框架Ratecard条目汇总'!I837</f>
        <v>0.06</v>
      </c>
      <c r="D19" s="154"/>
      <c r="E19" s="154"/>
      <c r="F19" s="154"/>
      <c r="G19" s="154"/>
      <c r="H19" s="154"/>
      <c r="I19" s="154"/>
      <c r="J19" s="154"/>
    </row>
    <row r="20" ht="19" customHeight="1" spans="1:10">
      <c r="A20" s="154"/>
      <c r="B20" s="159" t="s">
        <v>107</v>
      </c>
      <c r="C20" s="160">
        <f>'【4】 框架Ratecard条目汇总'!I838</f>
        <v>0.06</v>
      </c>
      <c r="D20" s="154"/>
      <c r="E20" s="154"/>
      <c r="F20" s="154"/>
      <c r="G20" s="154"/>
      <c r="H20" s="154"/>
      <c r="I20" s="154"/>
      <c r="J20" s="154"/>
    </row>
  </sheetData>
  <mergeCells count="9">
    <mergeCell ref="A1:J1"/>
    <mergeCell ref="D2:H2"/>
    <mergeCell ref="D3:H3"/>
    <mergeCell ref="B6:H6"/>
    <mergeCell ref="A8:J8"/>
    <mergeCell ref="D15:D16"/>
    <mergeCell ref="F15:F16"/>
    <mergeCell ref="H15:H16"/>
    <mergeCell ref="I2:J3"/>
  </mergeCells>
  <hyperlinks>
    <hyperlink ref="H7" r:id="rId1" display="tianziyu@cct.cn" tooltip="mailto:tianziyu@cct.cn"/>
  </hyperlinks>
  <pageMargins left="0.7" right="0.7" top="0.75" bottom="0.75" header="0.3" footer="0.3"/>
  <pageSetup paperSize="9" orientation="portrait"/>
  <headerFooter/>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showOutlineSymbols="0"/>
  </sheetPr>
  <dimension ref="A1:AC41"/>
  <sheetViews>
    <sheetView tabSelected="1" zoomScale="64" zoomScaleNormal="64" topLeftCell="K1" workbookViewId="0">
      <pane ySplit="1" topLeftCell="A28" activePane="bottomLeft" state="frozen"/>
      <selection/>
      <selection pane="bottomLeft" activeCell="W37" sqref="W37"/>
    </sheetView>
  </sheetViews>
  <sheetFormatPr defaultColWidth="14" defaultRowHeight="16.5"/>
  <cols>
    <col min="1" max="1" width="7" style="13" customWidth="1"/>
    <col min="2" max="2" width="19" style="13" customWidth="1"/>
    <col min="3" max="3" width="42" style="13" customWidth="1"/>
    <col min="4" max="4" width="29" style="14" customWidth="1"/>
    <col min="5" max="5" width="41.8190476190476" style="13" customWidth="1"/>
    <col min="6" max="6" width="16" style="13" customWidth="1"/>
    <col min="7" max="7" width="11" style="13" customWidth="1"/>
    <col min="8" max="8" width="31.1809523809524" style="15" customWidth="1"/>
    <col min="9" max="10" width="40" style="15" customWidth="1"/>
    <col min="11" max="11" width="39" style="15" customWidth="1"/>
    <col min="12" max="12" width="76" style="16" customWidth="1"/>
    <col min="13" max="13" width="11" style="13" customWidth="1"/>
    <col min="14" max="14" width="12.1809523809524" style="13" customWidth="1" collapsed="1"/>
    <col min="15" max="15" width="14" style="13" hidden="1" customWidth="1" outlineLevel="1"/>
    <col min="16" max="16" width="11" style="13" hidden="1" customWidth="1" outlineLevel="1"/>
    <col min="17" max="17" width="12" style="13" customWidth="1" collapsed="1"/>
    <col min="18" max="18" width="14" style="13" hidden="1" customWidth="1" outlineLevel="1"/>
    <col min="19" max="19" width="11" style="13" hidden="1" customWidth="1" outlineLevel="1"/>
    <col min="20" max="20" width="12" style="13" customWidth="1" collapsed="1"/>
    <col min="21" max="21" width="14" style="13" hidden="1" customWidth="1" outlineLevel="1"/>
    <col min="22" max="22" width="11" style="13" hidden="1" customWidth="1" outlineLevel="1"/>
    <col min="23" max="23" width="26.5428571428571" style="13" customWidth="1" collapsed="1"/>
    <col min="24" max="24" width="14" style="13" hidden="1" customWidth="1" outlineLevel="1"/>
    <col min="25" max="26" width="23" style="13" hidden="1" customWidth="1" outlineLevel="1"/>
    <col min="27" max="27" width="15.6380952380952" style="13" hidden="1" customWidth="1" outlineLevel="1"/>
    <col min="28" max="28" width="73.0952380952381" style="16" customWidth="1"/>
    <col min="29" max="29" width="20" style="13" customWidth="1"/>
    <col min="30" max="16384" width="14" style="13"/>
  </cols>
  <sheetData>
    <row r="1" ht="33" spans="1:29">
      <c r="A1" s="17" t="s">
        <v>86</v>
      </c>
      <c r="B1" s="17" t="s">
        <v>87</v>
      </c>
      <c r="C1" s="17" t="s">
        <v>108</v>
      </c>
      <c r="D1" s="18" t="s">
        <v>109</v>
      </c>
      <c r="E1" s="17" t="s">
        <v>110</v>
      </c>
      <c r="F1" s="19" t="s">
        <v>111</v>
      </c>
      <c r="G1" s="17" t="s">
        <v>112</v>
      </c>
      <c r="H1" s="17" t="s">
        <v>87</v>
      </c>
      <c r="I1" s="17" t="s">
        <v>113</v>
      </c>
      <c r="J1" s="17" t="s">
        <v>114</v>
      </c>
      <c r="K1" s="17" t="s">
        <v>115</v>
      </c>
      <c r="L1" s="20" t="s">
        <v>116</v>
      </c>
      <c r="M1" s="17" t="s">
        <v>117</v>
      </c>
      <c r="N1" s="21" t="s">
        <v>118</v>
      </c>
      <c r="O1" s="22" t="s">
        <v>119</v>
      </c>
      <c r="P1" s="23" t="s">
        <v>120</v>
      </c>
      <c r="Q1" s="24" t="s">
        <v>121</v>
      </c>
      <c r="R1" s="25" t="s">
        <v>122</v>
      </c>
      <c r="S1" s="26" t="s">
        <v>123</v>
      </c>
      <c r="T1" s="24" t="s">
        <v>124</v>
      </c>
      <c r="U1" s="25" t="s">
        <v>125</v>
      </c>
      <c r="V1" s="26" t="s">
        <v>126</v>
      </c>
      <c r="W1" s="27" t="s">
        <v>127</v>
      </c>
      <c r="X1" s="28" t="s">
        <v>128</v>
      </c>
      <c r="Y1" s="29" t="s">
        <v>129</v>
      </c>
      <c r="Z1" s="30" t="s">
        <v>130</v>
      </c>
      <c r="AA1" s="30" t="s">
        <v>131</v>
      </c>
      <c r="AB1" s="31" t="s">
        <v>132</v>
      </c>
      <c r="AC1" s="32" t="s">
        <v>133</v>
      </c>
    </row>
    <row r="2" s="12" customFormat="1" ht="33" spans="1:29">
      <c r="A2" s="33">
        <v>1</v>
      </c>
      <c r="B2" s="34" t="s">
        <v>96</v>
      </c>
      <c r="C2" s="33" t="s">
        <v>134</v>
      </c>
      <c r="D2" s="33" t="s">
        <v>134</v>
      </c>
      <c r="E2" s="33" t="s">
        <v>134</v>
      </c>
      <c r="F2" s="33"/>
      <c r="G2" s="33" t="s">
        <v>135</v>
      </c>
      <c r="H2" s="34" t="s">
        <v>96</v>
      </c>
      <c r="I2" s="33" t="s">
        <v>134</v>
      </c>
      <c r="J2" s="33" t="s">
        <v>134</v>
      </c>
      <c r="K2" s="33" t="s">
        <v>134</v>
      </c>
      <c r="L2" s="35" t="s">
        <v>136</v>
      </c>
      <c r="M2" s="36" t="s">
        <v>137</v>
      </c>
      <c r="N2" s="37">
        <f>8500/1.06</f>
        <v>8018.8679245283</v>
      </c>
      <c r="O2" s="37"/>
      <c r="P2" s="37"/>
      <c r="Q2" s="38">
        <v>12</v>
      </c>
      <c r="R2" s="39"/>
      <c r="S2" s="39"/>
      <c r="T2" s="39">
        <v>1</v>
      </c>
      <c r="U2" s="39"/>
      <c r="V2" s="39"/>
      <c r="W2" s="37">
        <f>IFERROR(T2*Q2*N2,0)</f>
        <v>96226.4150943396</v>
      </c>
      <c r="X2" s="37"/>
      <c r="Y2" s="37"/>
      <c r="Z2" s="37"/>
      <c r="AA2" s="37"/>
      <c r="AB2" s="40" t="s">
        <v>138</v>
      </c>
      <c r="AC2" s="33"/>
    </row>
    <row r="3" s="12" customFormat="1" ht="33" spans="1:29">
      <c r="A3" s="33">
        <v>2</v>
      </c>
      <c r="B3" s="34" t="s">
        <v>96</v>
      </c>
      <c r="C3" s="33" t="s">
        <v>134</v>
      </c>
      <c r="D3" s="33" t="s">
        <v>134</v>
      </c>
      <c r="E3" s="33" t="s">
        <v>134</v>
      </c>
      <c r="F3" s="33"/>
      <c r="G3" s="33" t="s">
        <v>135</v>
      </c>
      <c r="H3" s="34" t="s">
        <v>96</v>
      </c>
      <c r="I3" s="33" t="s">
        <v>134</v>
      </c>
      <c r="J3" s="33" t="s">
        <v>134</v>
      </c>
      <c r="K3" s="33" t="s">
        <v>134</v>
      </c>
      <c r="L3" s="35" t="s">
        <v>136</v>
      </c>
      <c r="M3" s="36" t="s">
        <v>137</v>
      </c>
      <c r="N3" s="37">
        <f>5500/1.06</f>
        <v>5188.67924528302</v>
      </c>
      <c r="O3" s="37"/>
      <c r="P3" s="37"/>
      <c r="Q3" s="38">
        <v>7</v>
      </c>
      <c r="R3" s="39"/>
      <c r="S3" s="39"/>
      <c r="T3" s="39">
        <v>1</v>
      </c>
      <c r="U3" s="39"/>
      <c r="V3" s="39"/>
      <c r="W3" s="37">
        <f t="shared" ref="W3:W12" si="0">IFERROR(T3*Q3*N3,0)</f>
        <v>36320.7547169811</v>
      </c>
      <c r="X3" s="37"/>
      <c r="Y3" s="37"/>
      <c r="Z3" s="37"/>
      <c r="AA3" s="37"/>
      <c r="AB3" s="40" t="s">
        <v>139</v>
      </c>
      <c r="AC3" s="33"/>
    </row>
    <row r="4" s="12" customFormat="1" ht="33" spans="1:29">
      <c r="A4" s="33">
        <v>3</v>
      </c>
      <c r="B4" s="34" t="s">
        <v>96</v>
      </c>
      <c r="C4" s="33" t="s">
        <v>134</v>
      </c>
      <c r="D4" s="33" t="s">
        <v>134</v>
      </c>
      <c r="E4" s="33" t="s">
        <v>134</v>
      </c>
      <c r="F4" s="33"/>
      <c r="G4" s="33" t="s">
        <v>135</v>
      </c>
      <c r="H4" s="34" t="s">
        <v>96</v>
      </c>
      <c r="I4" s="33" t="s">
        <v>134</v>
      </c>
      <c r="J4" s="33" t="s">
        <v>134</v>
      </c>
      <c r="K4" s="33" t="s">
        <v>134</v>
      </c>
      <c r="L4" s="35" t="s">
        <v>136</v>
      </c>
      <c r="M4" s="36" t="s">
        <v>137</v>
      </c>
      <c r="N4" s="37">
        <f>7500/1.06</f>
        <v>7075.47169811321</v>
      </c>
      <c r="O4" s="37"/>
      <c r="P4" s="37"/>
      <c r="Q4" s="38">
        <v>5</v>
      </c>
      <c r="R4" s="39"/>
      <c r="S4" s="39"/>
      <c r="T4" s="39">
        <v>1</v>
      </c>
      <c r="U4" s="39"/>
      <c r="V4" s="39"/>
      <c r="W4" s="37">
        <f t="shared" si="0"/>
        <v>35377.358490566</v>
      </c>
      <c r="X4" s="37"/>
      <c r="Y4" s="37"/>
      <c r="Z4" s="37"/>
      <c r="AA4" s="37"/>
      <c r="AB4" s="40" t="s">
        <v>140</v>
      </c>
      <c r="AC4" s="33"/>
    </row>
    <row r="5" s="12" customFormat="1" ht="33" spans="1:29">
      <c r="A5" s="33">
        <v>4</v>
      </c>
      <c r="B5" s="34" t="s">
        <v>96</v>
      </c>
      <c r="C5" s="33" t="s">
        <v>134</v>
      </c>
      <c r="D5" s="33" t="s">
        <v>134</v>
      </c>
      <c r="E5" s="33" t="s">
        <v>134</v>
      </c>
      <c r="F5" s="33"/>
      <c r="G5" s="33" t="s">
        <v>135</v>
      </c>
      <c r="H5" s="34" t="s">
        <v>96</v>
      </c>
      <c r="I5" s="33" t="s">
        <v>134</v>
      </c>
      <c r="J5" s="33" t="s">
        <v>134</v>
      </c>
      <c r="K5" s="33" t="s">
        <v>134</v>
      </c>
      <c r="L5" s="35" t="s">
        <v>136</v>
      </c>
      <c r="M5" s="36" t="s">
        <v>137</v>
      </c>
      <c r="N5" s="37">
        <f t="shared" ref="N5:N7" si="1">4000/1.06</f>
        <v>3773.58490566038</v>
      </c>
      <c r="O5" s="37"/>
      <c r="P5" s="37"/>
      <c r="Q5" s="38">
        <v>6</v>
      </c>
      <c r="R5" s="39"/>
      <c r="S5" s="39"/>
      <c r="T5" s="39">
        <v>1</v>
      </c>
      <c r="U5" s="39"/>
      <c r="V5" s="39"/>
      <c r="W5" s="37">
        <f t="shared" si="0"/>
        <v>22641.5094339623</v>
      </c>
      <c r="X5" s="37"/>
      <c r="Y5" s="37"/>
      <c r="Z5" s="37"/>
      <c r="AA5" s="37"/>
      <c r="AB5" s="40" t="s">
        <v>141</v>
      </c>
      <c r="AC5" s="33"/>
    </row>
    <row r="6" s="12" customFormat="1" ht="33" spans="1:29">
      <c r="A6" s="33">
        <v>5</v>
      </c>
      <c r="B6" s="34" t="s">
        <v>96</v>
      </c>
      <c r="C6" s="33" t="s">
        <v>134</v>
      </c>
      <c r="D6" s="33" t="s">
        <v>134</v>
      </c>
      <c r="E6" s="33" t="s">
        <v>134</v>
      </c>
      <c r="F6" s="33"/>
      <c r="G6" s="33" t="s">
        <v>135</v>
      </c>
      <c r="H6" s="34" t="s">
        <v>96</v>
      </c>
      <c r="I6" s="33" t="s">
        <v>134</v>
      </c>
      <c r="J6" s="33" t="s">
        <v>134</v>
      </c>
      <c r="K6" s="33" t="s">
        <v>134</v>
      </c>
      <c r="L6" s="35" t="s">
        <v>142</v>
      </c>
      <c r="M6" s="36" t="s">
        <v>137</v>
      </c>
      <c r="N6" s="37">
        <f t="shared" si="1"/>
        <v>3773.58490566038</v>
      </c>
      <c r="O6" s="37"/>
      <c r="P6" s="37"/>
      <c r="Q6" s="38">
        <v>19</v>
      </c>
      <c r="R6" s="39"/>
      <c r="S6" s="39"/>
      <c r="T6" s="39">
        <v>1</v>
      </c>
      <c r="U6" s="39"/>
      <c r="V6" s="39"/>
      <c r="W6" s="37">
        <f t="shared" si="0"/>
        <v>71698.1132075472</v>
      </c>
      <c r="X6" s="37"/>
      <c r="Y6" s="37"/>
      <c r="Z6" s="37"/>
      <c r="AA6" s="37"/>
      <c r="AB6" s="40" t="s">
        <v>143</v>
      </c>
      <c r="AC6" s="33"/>
    </row>
    <row r="7" s="12" customFormat="1" ht="33" spans="1:29">
      <c r="A7" s="33">
        <v>6</v>
      </c>
      <c r="B7" s="34" t="s">
        <v>96</v>
      </c>
      <c r="C7" s="33" t="s">
        <v>134</v>
      </c>
      <c r="D7" s="33" t="s">
        <v>134</v>
      </c>
      <c r="E7" s="33" t="s">
        <v>134</v>
      </c>
      <c r="F7" s="33"/>
      <c r="G7" s="33" t="s">
        <v>135</v>
      </c>
      <c r="H7" s="34" t="s">
        <v>96</v>
      </c>
      <c r="I7" s="33" t="s">
        <v>134</v>
      </c>
      <c r="J7" s="33" t="s">
        <v>134</v>
      </c>
      <c r="K7" s="33" t="s">
        <v>134</v>
      </c>
      <c r="L7" s="35" t="s">
        <v>142</v>
      </c>
      <c r="M7" s="36" t="s">
        <v>137</v>
      </c>
      <c r="N7" s="37">
        <f>4500/1.06</f>
        <v>4245.28301886792</v>
      </c>
      <c r="O7" s="37"/>
      <c r="P7" s="37"/>
      <c r="Q7" s="38">
        <v>6</v>
      </c>
      <c r="R7" s="39"/>
      <c r="S7" s="39"/>
      <c r="T7" s="39">
        <v>1</v>
      </c>
      <c r="U7" s="39"/>
      <c r="V7" s="39"/>
      <c r="W7" s="37">
        <f t="shared" si="0"/>
        <v>25471.6981132075</v>
      </c>
      <c r="X7" s="37"/>
      <c r="Y7" s="37"/>
      <c r="Z7" s="37"/>
      <c r="AA7" s="37"/>
      <c r="AB7" s="40" t="s">
        <v>144</v>
      </c>
      <c r="AC7" s="33"/>
    </row>
    <row r="8" s="12" customFormat="1" ht="33" spans="1:29">
      <c r="A8" s="33">
        <v>7</v>
      </c>
      <c r="B8" s="34" t="s">
        <v>96</v>
      </c>
      <c r="C8" s="33" t="s">
        <v>134</v>
      </c>
      <c r="D8" s="33" t="s">
        <v>134</v>
      </c>
      <c r="E8" s="33" t="s">
        <v>134</v>
      </c>
      <c r="F8" s="33"/>
      <c r="G8" s="33" t="s">
        <v>135</v>
      </c>
      <c r="H8" s="34" t="s">
        <v>96</v>
      </c>
      <c r="I8" s="33" t="s">
        <v>134</v>
      </c>
      <c r="J8" s="33" t="s">
        <v>134</v>
      </c>
      <c r="K8" s="33" t="s">
        <v>134</v>
      </c>
      <c r="L8" s="35" t="s">
        <v>145</v>
      </c>
      <c r="M8" s="36" t="s">
        <v>137</v>
      </c>
      <c r="N8" s="37">
        <f>1550/1.06</f>
        <v>1462.2641509434</v>
      </c>
      <c r="O8" s="37"/>
      <c r="P8" s="37"/>
      <c r="Q8" s="38">
        <v>2</v>
      </c>
      <c r="R8" s="39"/>
      <c r="S8" s="39"/>
      <c r="T8" s="39">
        <v>2</v>
      </c>
      <c r="U8" s="39"/>
      <c r="V8" s="39"/>
      <c r="W8" s="37">
        <f t="shared" si="0"/>
        <v>5849.05660377358</v>
      </c>
      <c r="X8" s="37"/>
      <c r="Y8" s="37"/>
      <c r="Z8" s="37"/>
      <c r="AA8" s="37"/>
      <c r="AB8" s="40" t="s">
        <v>146</v>
      </c>
      <c r="AC8" s="33"/>
    </row>
    <row r="9" s="12" customFormat="1" ht="33" spans="1:29">
      <c r="A9" s="33">
        <v>8</v>
      </c>
      <c r="B9" s="34" t="s">
        <v>96</v>
      </c>
      <c r="C9" s="33" t="s">
        <v>134</v>
      </c>
      <c r="D9" s="33" t="s">
        <v>134</v>
      </c>
      <c r="E9" s="33" t="s">
        <v>134</v>
      </c>
      <c r="F9" s="33"/>
      <c r="G9" s="33" t="s">
        <v>135</v>
      </c>
      <c r="H9" s="34" t="s">
        <v>96</v>
      </c>
      <c r="I9" s="33" t="s">
        <v>134</v>
      </c>
      <c r="J9" s="33" t="s">
        <v>134</v>
      </c>
      <c r="K9" s="33" t="s">
        <v>134</v>
      </c>
      <c r="L9" s="35" t="s">
        <v>145</v>
      </c>
      <c r="M9" s="36" t="s">
        <v>137</v>
      </c>
      <c r="N9" s="37">
        <f>4000/1.06</f>
        <v>3773.58490566038</v>
      </c>
      <c r="O9" s="37"/>
      <c r="P9" s="37"/>
      <c r="Q9" s="38">
        <v>2</v>
      </c>
      <c r="R9" s="39"/>
      <c r="S9" s="39"/>
      <c r="T9" s="39">
        <v>3</v>
      </c>
      <c r="U9" s="39"/>
      <c r="V9" s="39"/>
      <c r="W9" s="37">
        <f t="shared" si="0"/>
        <v>22641.5094339623</v>
      </c>
      <c r="X9" s="37"/>
      <c r="Y9" s="37"/>
      <c r="Z9" s="37"/>
      <c r="AA9" s="37"/>
      <c r="AB9" s="40" t="s">
        <v>147</v>
      </c>
      <c r="AC9" s="33"/>
    </row>
    <row r="10" s="12" customFormat="1" ht="33" spans="1:29">
      <c r="A10" s="33">
        <v>9</v>
      </c>
      <c r="B10" s="34" t="s">
        <v>96</v>
      </c>
      <c r="C10" s="33" t="s">
        <v>134</v>
      </c>
      <c r="D10" s="33" t="s">
        <v>134</v>
      </c>
      <c r="E10" s="33" t="s">
        <v>134</v>
      </c>
      <c r="F10" s="33"/>
      <c r="G10" s="33" t="s">
        <v>135</v>
      </c>
      <c r="H10" s="34" t="s">
        <v>96</v>
      </c>
      <c r="I10" s="33" t="s">
        <v>134</v>
      </c>
      <c r="J10" s="33" t="s">
        <v>134</v>
      </c>
      <c r="K10" s="33" t="s">
        <v>134</v>
      </c>
      <c r="L10" s="35" t="s">
        <v>145</v>
      </c>
      <c r="M10" s="36" t="s">
        <v>137</v>
      </c>
      <c r="N10" s="37">
        <f>3200/1.06</f>
        <v>3018.8679245283</v>
      </c>
      <c r="O10" s="37"/>
      <c r="P10" s="37"/>
      <c r="Q10" s="38">
        <v>4</v>
      </c>
      <c r="R10" s="39"/>
      <c r="S10" s="39"/>
      <c r="T10" s="39">
        <v>2</v>
      </c>
      <c r="U10" s="39"/>
      <c r="V10" s="39"/>
      <c r="W10" s="37">
        <f t="shared" si="0"/>
        <v>24150.9433962264</v>
      </c>
      <c r="X10" s="37"/>
      <c r="Y10" s="37"/>
      <c r="Z10" s="37"/>
      <c r="AA10" s="37"/>
      <c r="AB10" s="40" t="s">
        <v>148</v>
      </c>
      <c r="AC10" s="33"/>
    </row>
    <row r="11" s="12" customFormat="1" ht="33" spans="1:29">
      <c r="A11" s="33">
        <v>10</v>
      </c>
      <c r="B11" s="33" t="s">
        <v>96</v>
      </c>
      <c r="C11" s="41" t="s">
        <v>149</v>
      </c>
      <c r="D11" s="41" t="s">
        <v>149</v>
      </c>
      <c r="E11" s="41" t="s">
        <v>149</v>
      </c>
      <c r="F11" s="36" t="s">
        <v>150</v>
      </c>
      <c r="G11" s="33" t="s">
        <v>151</v>
      </c>
      <c r="H11" s="36" t="str">
        <f>_xlfn.IFNA(VLOOKUP($F11,'【4】 框架Ratecard条目汇总'!$A:$I,3,0),"")</f>
        <v>会务接待</v>
      </c>
      <c r="I11" s="36" t="str">
        <f>_xlfn.IFNA(VLOOKUP($F11,'【4】 框架Ratecard条目汇总'!$A:$I,4,0),"")</f>
        <v>接待用车-包车</v>
      </c>
      <c r="J11" s="36" t="str">
        <f>_xlfn.IFNA(VLOOKUP($F11,'【4】 框架Ratecard条目汇总'!$A:$I,5,0),"")</f>
        <v>商务车</v>
      </c>
      <c r="K11" s="36" t="str">
        <f>_xlfn.IFNA(VLOOKUP($F11,'【4】 框架Ratecard条目汇总'!$A:$I,6,0),"")</f>
        <v>GL8及同等级车型</v>
      </c>
      <c r="L11" s="42" t="str">
        <f>_xlfn.IFNA(VLOOKUP($F11,'【4】 框架Ratecard条目汇总'!$A:$I,7,0),"")</f>
        <v>1天10小时内或100公里内，含司机劳务及油费（高速费据实结算），超出公里数及时间另计费</v>
      </c>
      <c r="M11" s="36" t="str">
        <f>_xlfn.IFNA(VLOOKUP($F11,'【4】 框架Ratecard条目汇总'!$A:$I,8,0),"")</f>
        <v>辆/天</v>
      </c>
      <c r="N11" s="37">
        <f>_xlfn.IFNA(VLOOKUP($F11,'【4】 框架Ratecard条目汇总'!$A:$I,9,0),"")</f>
        <v>900</v>
      </c>
      <c r="O11" s="37"/>
      <c r="P11" s="37"/>
      <c r="Q11" s="38">
        <v>22</v>
      </c>
      <c r="R11" s="38"/>
      <c r="S11" s="38"/>
      <c r="T11" s="38">
        <v>1</v>
      </c>
      <c r="U11" s="38"/>
      <c r="V11" s="38"/>
      <c r="W11" s="37">
        <f t="shared" si="0"/>
        <v>19800</v>
      </c>
      <c r="X11" s="37"/>
      <c r="Y11" s="37"/>
      <c r="Z11" s="37"/>
      <c r="AA11" s="37"/>
      <c r="AB11" s="40" t="s">
        <v>152</v>
      </c>
      <c r="AC11" s="33"/>
    </row>
    <row r="12" s="12" customFormat="1" spans="1:29">
      <c r="A12" s="33">
        <v>10</v>
      </c>
      <c r="B12" s="33" t="s">
        <v>96</v>
      </c>
      <c r="C12" s="36" t="str">
        <f>_xlfn.IFNA(VLOOKUP($F12,'【4】 框架Ratecard条目汇总'!$A:$I,4,0),"")</f>
        <v>服务人员</v>
      </c>
      <c r="D12" s="36" t="str">
        <f>_xlfn.IFNA(VLOOKUP($F12,'【4】 框架Ratecard条目汇总'!$A:$I,5,0),"")</f>
        <v>地接上会服务人员</v>
      </c>
      <c r="E12" s="36" t="str">
        <f>_xlfn.IFNA(VLOOKUP($F12,'【4】 框架Ratecard条目汇总'!$A:$I,6,0),"")</f>
        <v>地接上会服务人员</v>
      </c>
      <c r="F12" s="36" t="s">
        <v>153</v>
      </c>
      <c r="G12" s="33" t="s">
        <v>151</v>
      </c>
      <c r="H12" s="34" t="s">
        <v>96</v>
      </c>
      <c r="I12" s="36" t="str">
        <f>_xlfn.IFNA(VLOOKUP($F12,'【4】 框架Ratecard条目汇总'!$A:$I,4,0),"")</f>
        <v>服务人员</v>
      </c>
      <c r="J12" s="36" t="str">
        <f>_xlfn.IFNA(VLOOKUP($F12,'【4】 框架Ratecard条目汇总'!$A:$I,5,0),"")</f>
        <v>地接上会服务人员</v>
      </c>
      <c r="K12" s="36" t="str">
        <f>_xlfn.IFNA(VLOOKUP($F12,'【4】 框架Ratecard条目汇总'!$A:$I,6,0),"")</f>
        <v>地接上会服务人员</v>
      </c>
      <c r="L12" s="42" t="str">
        <f>_xlfn.IFNA(VLOOKUP($F12,'【4】 框架Ratecard条目汇总'!$A:$I,7,0),"")</f>
        <v>含讲解设备，人员劳务费含餐含当地交通，不含人员差旅</v>
      </c>
      <c r="M12" s="36" t="str">
        <f>_xlfn.IFNA(VLOOKUP($F12,'【4】 框架Ratecard条目汇总'!$A:$I,8,0),"")</f>
        <v>人/天</v>
      </c>
      <c r="N12" s="37">
        <f>_xlfn.IFNA(VLOOKUP($F12,'【4】 框架Ratecard条目汇总'!$A:$I,9,0),"")</f>
        <v>500</v>
      </c>
      <c r="O12" s="37"/>
      <c r="P12" s="37"/>
      <c r="Q12" s="38">
        <v>1</v>
      </c>
      <c r="R12" s="38"/>
      <c r="S12" s="38"/>
      <c r="T12" s="38">
        <v>4</v>
      </c>
      <c r="U12" s="38"/>
      <c r="V12" s="38"/>
      <c r="W12" s="37">
        <f t="shared" si="0"/>
        <v>2000</v>
      </c>
      <c r="X12" s="37"/>
      <c r="Y12" s="37"/>
      <c r="Z12" s="37"/>
      <c r="AA12" s="37"/>
      <c r="AB12" s="40" t="s">
        <v>154</v>
      </c>
      <c r="AC12" s="33"/>
    </row>
    <row r="13" spans="1:29">
      <c r="A13" s="43"/>
      <c r="B13" s="43"/>
      <c r="C13" s="44"/>
      <c r="D13" s="45"/>
      <c r="E13" s="44"/>
      <c r="F13" s="44"/>
      <c r="G13" s="44"/>
      <c r="H13" s="46"/>
      <c r="I13" s="46"/>
      <c r="J13" s="46"/>
      <c r="K13" s="46"/>
      <c r="L13" s="47"/>
      <c r="M13" s="44"/>
      <c r="N13" s="44"/>
      <c r="O13" s="44"/>
      <c r="P13" s="44"/>
      <c r="Q13" s="44"/>
      <c r="R13" s="44"/>
      <c r="S13" s="44"/>
      <c r="T13" s="44"/>
      <c r="U13" s="44"/>
      <c r="V13" s="48"/>
      <c r="W13" s="25" t="s">
        <v>155</v>
      </c>
      <c r="X13" s="25"/>
      <c r="Y13" s="25"/>
      <c r="Z13" s="25"/>
      <c r="AA13" s="25"/>
      <c r="AB13" s="49"/>
      <c r="AC13" s="50"/>
    </row>
    <row r="14" spans="1:29">
      <c r="A14" s="51"/>
      <c r="B14" s="51"/>
      <c r="C14" s="52"/>
      <c r="D14" s="53"/>
      <c r="E14" s="52"/>
      <c r="F14" s="52"/>
      <c r="G14" s="52"/>
      <c r="H14" s="54"/>
      <c r="I14" s="54"/>
      <c r="J14" s="54"/>
      <c r="K14" s="54"/>
      <c r="L14" s="55"/>
      <c r="M14" s="52"/>
      <c r="N14" s="52"/>
      <c r="O14" s="52"/>
      <c r="P14" s="52"/>
      <c r="Q14" s="52"/>
      <c r="R14" s="52"/>
      <c r="S14" s="52"/>
      <c r="T14" s="52"/>
      <c r="U14" s="52"/>
      <c r="V14" s="56"/>
      <c r="W14" s="57">
        <f>SUM(W2:W12)</f>
        <v>362177.358490566</v>
      </c>
      <c r="X14" s="57" t="e">
        <f>SUM(#REF!)</f>
        <v>#REF!</v>
      </c>
      <c r="Y14" s="57" t="e">
        <f>SUM(#REF!)</f>
        <v>#REF!</v>
      </c>
      <c r="Z14" s="57" t="e">
        <f>X14-W14</f>
        <v>#REF!</v>
      </c>
      <c r="AA14" s="57" t="e">
        <f>Y14-X14</f>
        <v>#REF!</v>
      </c>
      <c r="AB14" s="58"/>
      <c r="AC14" s="59"/>
    </row>
    <row r="15" s="12" customFormat="1" ht="33" spans="1:29">
      <c r="A15" s="33">
        <v>1</v>
      </c>
      <c r="B15" s="33" t="s">
        <v>97</v>
      </c>
      <c r="C15" s="60" t="s">
        <v>156</v>
      </c>
      <c r="D15" s="60" t="s">
        <v>156</v>
      </c>
      <c r="E15" s="60" t="s">
        <v>156</v>
      </c>
      <c r="F15" s="36" t="s">
        <v>157</v>
      </c>
      <c r="G15" s="61" t="s">
        <v>135</v>
      </c>
      <c r="H15" s="36" t="str">
        <f>_xlfn.IFNA(VLOOKUP($F15,'【4】 框架Ratecard条目汇总'!$A:$I,3,0),"")</f>
        <v>差旅相关</v>
      </c>
      <c r="I15" s="36" t="str">
        <f>_xlfn.IFNA(VLOOKUP($F15,'【4】 框架Ratecard条目汇总'!$A:$I,4,0),"")</f>
        <v>餐费</v>
      </c>
      <c r="J15" s="36" t="str">
        <f>_xlfn.IFNA(VLOOKUP($F15,'【4】 框架Ratecard条目汇总'!$A:$I,5,0),"")</f>
        <v>餐费</v>
      </c>
      <c r="K15" s="36" t="str">
        <f>_xlfn.IFNA(VLOOKUP($F15,'【4】 框架Ratecard条目汇总'!$A:$I,6,0),"")</f>
        <v>餐费</v>
      </c>
      <c r="L15" s="42" t="str">
        <f>_xlfn.IFNA(VLOOKUP($F15,'【4】 框架Ratecard条目汇总'!$A:$I,7,0),"")</f>
        <v>乙方供应商人员Onsite餐费，实报实销，每日餐费不超过100元/人， 已含餐费的第三方人员不得重复此项收费</v>
      </c>
      <c r="M15" s="36" t="str">
        <f>_xlfn.IFNA(VLOOKUP($F15,'【4】 框架Ratecard条目汇总'!$A:$I,8,0),"")</f>
        <v>人/天</v>
      </c>
      <c r="N15" s="37">
        <v>100</v>
      </c>
      <c r="O15" s="37"/>
      <c r="P15" s="37"/>
      <c r="Q15" s="38">
        <v>1</v>
      </c>
      <c r="R15" s="38"/>
      <c r="S15" s="38"/>
      <c r="T15" s="38">
        <v>5</v>
      </c>
      <c r="U15" s="38"/>
      <c r="V15" s="38"/>
      <c r="W15" s="37">
        <f t="shared" ref="W15:W18" si="2">IFERROR(T15*Q15*N15,0)</f>
        <v>500</v>
      </c>
      <c r="X15" s="37"/>
      <c r="Y15" s="37"/>
      <c r="Z15" s="37"/>
      <c r="AA15" s="37"/>
      <c r="AB15" s="40" t="s">
        <v>158</v>
      </c>
      <c r="AC15" s="33"/>
    </row>
    <row r="16" s="12" customFormat="1" spans="1:29">
      <c r="A16" s="33">
        <v>2</v>
      </c>
      <c r="B16" s="33" t="s">
        <v>97</v>
      </c>
      <c r="C16" s="33" t="s">
        <v>159</v>
      </c>
      <c r="D16" s="33" t="s">
        <v>159</v>
      </c>
      <c r="E16" s="33" t="s">
        <v>159</v>
      </c>
      <c r="F16" s="36" t="s">
        <v>160</v>
      </c>
      <c r="G16" s="61" t="s">
        <v>135</v>
      </c>
      <c r="H16" s="36" t="str">
        <f>_xlfn.IFNA(VLOOKUP($F16,'【4】 框架Ratecard条目汇总'!$A:$I,3,0),"")</f>
        <v>差旅相关</v>
      </c>
      <c r="I16" s="36" t="str">
        <f>_xlfn.IFNA(VLOOKUP($F16,'【4】 框架Ratecard条目汇总'!$A:$I,4,0),"")</f>
        <v>住宿</v>
      </c>
      <c r="J16" s="36" t="str">
        <f>_xlfn.IFNA(VLOOKUP($F16,'【4】 框架Ratecard条目汇总'!$A:$I,5,0),"")</f>
        <v>住宿</v>
      </c>
      <c r="K16" s="36" t="str">
        <f>_xlfn.IFNA(VLOOKUP($F16,'【4】 框架Ratecard条目汇总'!$A:$I,6,0),"")</f>
        <v>住宿（非一线城市）</v>
      </c>
      <c r="L16" s="42" t="str">
        <f>_xlfn.IFNA(VLOOKUP($F16,'【4】 框架Ratecard条目汇总'!$A:$I,7,0),"")</f>
        <v>住宿二线城市（非北上广深杭），实报实销，每晚不超过400元/标间/间夜</v>
      </c>
      <c r="M16" s="36" t="str">
        <f>_xlfn.IFNA(VLOOKUP($F16,'【4】 框架Ratecard条目汇总'!$A:$I,8,0),"")</f>
        <v>间/夜</v>
      </c>
      <c r="N16" s="37">
        <v>400</v>
      </c>
      <c r="O16" s="37"/>
      <c r="P16" s="37"/>
      <c r="Q16" s="38">
        <v>1</v>
      </c>
      <c r="R16" s="38"/>
      <c r="S16" s="38"/>
      <c r="T16" s="38">
        <v>4</v>
      </c>
      <c r="U16" s="38"/>
      <c r="V16" s="38"/>
      <c r="W16" s="37">
        <f t="shared" si="2"/>
        <v>1600</v>
      </c>
      <c r="X16" s="37"/>
      <c r="Y16" s="37"/>
      <c r="Z16" s="37"/>
      <c r="AA16" s="37"/>
      <c r="AB16" s="40" t="s">
        <v>161</v>
      </c>
      <c r="AC16" s="33"/>
    </row>
    <row r="17" s="12" customFormat="1" spans="1:29">
      <c r="A17" s="33">
        <v>3</v>
      </c>
      <c r="B17" s="33" t="s">
        <v>97</v>
      </c>
      <c r="C17" s="33" t="s">
        <v>162</v>
      </c>
      <c r="D17" s="33" t="s">
        <v>162</v>
      </c>
      <c r="E17" s="33" t="s">
        <v>162</v>
      </c>
      <c r="F17" s="36" t="s">
        <v>163</v>
      </c>
      <c r="G17" s="61" t="s">
        <v>135</v>
      </c>
      <c r="H17" s="36" t="str">
        <f>_xlfn.IFNA(VLOOKUP($F17,'【4】 框架Ratecard条目汇总'!$A:$I,3,0),"")</f>
        <v>差旅相关</v>
      </c>
      <c r="I17" s="36" t="str">
        <f>_xlfn.IFNA(VLOOKUP($F17,'【4】 框架Ratecard条目汇总'!$A:$I,4,0),"")</f>
        <v>城际交通</v>
      </c>
      <c r="J17" s="36" t="str">
        <f>_xlfn.IFNA(VLOOKUP($F17,'【4】 框架Ratecard条目汇总'!$A:$I,5,0),"")</f>
        <v>城际交通</v>
      </c>
      <c r="K17" s="36" t="str">
        <f>_xlfn.IFNA(VLOOKUP($F17,'【4】 框架Ratecard条目汇总'!$A:$I,6,0),"")</f>
        <v>城际交通</v>
      </c>
      <c r="L17" s="42" t="str">
        <f>_xlfn.IFNA(VLOOKUP($F17,'【4】 框架Ratecard条目汇总'!$A:$I,7,0),"")</f>
        <v>机票，实报实销，国内/外机票经济舱往返</v>
      </c>
      <c r="M17" s="36" t="str">
        <f>_xlfn.IFNA(VLOOKUP($F17,'【4】 框架Ratecard条目汇总'!$A:$I,8,0),"")</f>
        <v>趟</v>
      </c>
      <c r="N17" s="37">
        <v>200</v>
      </c>
      <c r="O17" s="37"/>
      <c r="P17" s="37"/>
      <c r="Q17" s="38">
        <v>2</v>
      </c>
      <c r="R17" s="38"/>
      <c r="S17" s="38"/>
      <c r="T17" s="38">
        <v>1</v>
      </c>
      <c r="U17" s="38"/>
      <c r="V17" s="38"/>
      <c r="W17" s="37">
        <f t="shared" si="2"/>
        <v>400</v>
      </c>
      <c r="X17" s="37"/>
      <c r="Y17" s="37"/>
      <c r="Z17" s="37"/>
      <c r="AA17" s="37"/>
      <c r="AB17" s="40" t="s">
        <v>164</v>
      </c>
      <c r="AC17" s="33"/>
    </row>
    <row r="18" s="12" customFormat="1" spans="1:29">
      <c r="A18" s="33">
        <v>4</v>
      </c>
      <c r="B18" s="33" t="s">
        <v>97</v>
      </c>
      <c r="C18" s="33" t="s">
        <v>165</v>
      </c>
      <c r="D18" s="62" t="s">
        <v>165</v>
      </c>
      <c r="E18" s="33" t="s">
        <v>165</v>
      </c>
      <c r="F18" s="36" t="s">
        <v>166</v>
      </c>
      <c r="G18" s="61" t="s">
        <v>135</v>
      </c>
      <c r="H18" s="36" t="str">
        <f>_xlfn.IFNA(VLOOKUP($F18,'【4】 框架Ratecard条目汇总'!$A:$I,3,0),"")</f>
        <v>差旅相关</v>
      </c>
      <c r="I18" s="36" t="str">
        <f>_xlfn.IFNA(VLOOKUP($F18,'【4】 框架Ratecard条目汇总'!$A:$I,4,0),"")</f>
        <v>市内交通</v>
      </c>
      <c r="J18" s="36" t="str">
        <f>_xlfn.IFNA(VLOOKUP($F18,'【4】 框架Ratecard条目汇总'!$A:$I,5,0),"")</f>
        <v>市内交通</v>
      </c>
      <c r="K18" s="36" t="str">
        <f>_xlfn.IFNA(VLOOKUP($F18,'【4】 框架Ratecard条目汇总'!$A:$I,6,0),"")</f>
        <v>市内交通</v>
      </c>
      <c r="L18" s="42" t="str">
        <f>_xlfn.IFNA(VLOOKUP($F18,'【4】 框架Ratecard条目汇总'!$A:$I,7,0),"")</f>
        <v>出租车、快车实报实销，不能为高档车辆</v>
      </c>
      <c r="M18" s="36" t="str">
        <f>_xlfn.IFNA(VLOOKUP($F18,'【4】 框架Ratecard条目汇总'!$A:$I,8,0),"")</f>
        <v>趟</v>
      </c>
      <c r="N18" s="37">
        <v>100</v>
      </c>
      <c r="O18" s="37"/>
      <c r="P18" s="37"/>
      <c r="Q18" s="38">
        <v>1</v>
      </c>
      <c r="R18" s="38"/>
      <c r="S18" s="38"/>
      <c r="T18" s="38">
        <v>5</v>
      </c>
      <c r="U18" s="38"/>
      <c r="V18" s="38"/>
      <c r="W18" s="37">
        <f t="shared" si="2"/>
        <v>500</v>
      </c>
      <c r="X18" s="37"/>
      <c r="Y18" s="37"/>
      <c r="Z18" s="37"/>
      <c r="AA18" s="37"/>
      <c r="AB18" s="40" t="s">
        <v>167</v>
      </c>
      <c r="AC18" s="33"/>
    </row>
    <row r="19" spans="1:29">
      <c r="A19" s="43"/>
      <c r="B19" s="43"/>
      <c r="C19" s="44"/>
      <c r="D19" s="45"/>
      <c r="E19" s="44"/>
      <c r="F19" s="44"/>
      <c r="G19" s="44"/>
      <c r="H19" s="46"/>
      <c r="I19" s="46"/>
      <c r="J19" s="46"/>
      <c r="K19" s="46"/>
      <c r="L19" s="47"/>
      <c r="M19" s="44"/>
      <c r="N19" s="44"/>
      <c r="O19" s="44"/>
      <c r="P19" s="44"/>
      <c r="Q19" s="44"/>
      <c r="R19" s="44"/>
      <c r="S19" s="44"/>
      <c r="T19" s="44"/>
      <c r="U19" s="44"/>
      <c r="V19" s="48"/>
      <c r="W19" s="25" t="s">
        <v>168</v>
      </c>
      <c r="X19" s="25"/>
      <c r="Y19" s="25"/>
      <c r="Z19" s="25"/>
      <c r="AA19" s="25"/>
      <c r="AB19" s="49"/>
      <c r="AC19" s="50"/>
    </row>
    <row r="20" spans="1:29">
      <c r="A20" s="51"/>
      <c r="B20" s="51"/>
      <c r="C20" s="52"/>
      <c r="D20" s="53"/>
      <c r="E20" s="52"/>
      <c r="F20" s="52"/>
      <c r="G20" s="52"/>
      <c r="H20" s="54"/>
      <c r="I20" s="54"/>
      <c r="J20" s="54"/>
      <c r="K20" s="54"/>
      <c r="L20" s="55"/>
      <c r="M20" s="52"/>
      <c r="N20" s="52"/>
      <c r="O20" s="52"/>
      <c r="P20" s="52"/>
      <c r="Q20" s="52"/>
      <c r="R20" s="52"/>
      <c r="S20" s="52"/>
      <c r="T20" s="52"/>
      <c r="U20" s="52"/>
      <c r="V20" s="56"/>
      <c r="W20" s="57">
        <f>SUM(W15:W18)</f>
        <v>3000</v>
      </c>
      <c r="X20" s="57">
        <f>SUM(X15:X18)</f>
        <v>0</v>
      </c>
      <c r="Y20" s="57">
        <f>SUM(Y15:Y18)</f>
        <v>0</v>
      </c>
      <c r="Z20" s="57">
        <f>X20-W20</f>
        <v>-3000</v>
      </c>
      <c r="AA20" s="57">
        <f>Y20-X20</f>
        <v>0</v>
      </c>
      <c r="AB20" s="58"/>
      <c r="AC20" s="59"/>
    </row>
    <row r="21" s="12" customFormat="1" ht="49.5" spans="1:29">
      <c r="A21" s="33">
        <v>1</v>
      </c>
      <c r="B21" s="33" t="s">
        <v>98</v>
      </c>
      <c r="C21" s="33" t="s">
        <v>169</v>
      </c>
      <c r="D21" s="33" t="s">
        <v>169</v>
      </c>
      <c r="E21" s="33" t="s">
        <v>169</v>
      </c>
      <c r="F21" s="33"/>
      <c r="G21" s="33" t="s">
        <v>135</v>
      </c>
      <c r="H21" s="33" t="s">
        <v>98</v>
      </c>
      <c r="I21" s="33" t="s">
        <v>169</v>
      </c>
      <c r="J21" s="33" t="s">
        <v>169</v>
      </c>
      <c r="K21" s="33" t="s">
        <v>169</v>
      </c>
      <c r="L21" s="35" t="s">
        <v>170</v>
      </c>
      <c r="M21" s="36" t="s">
        <v>171</v>
      </c>
      <c r="N21" s="37">
        <v>50</v>
      </c>
      <c r="O21" s="37">
        <v>777</v>
      </c>
      <c r="P21" s="37">
        <v>888</v>
      </c>
      <c r="Q21" s="38">
        <v>1</v>
      </c>
      <c r="R21" s="38"/>
      <c r="S21" s="38"/>
      <c r="T21" s="38">
        <v>1</v>
      </c>
      <c r="U21" s="39"/>
      <c r="V21" s="39"/>
      <c r="W21" s="37">
        <f>IFERROR(T21*Q21*N21,0)</f>
        <v>50</v>
      </c>
      <c r="X21" s="37"/>
      <c r="Y21" s="37"/>
      <c r="Z21" s="37"/>
      <c r="AA21" s="37"/>
      <c r="AB21" s="40" t="s">
        <v>172</v>
      </c>
      <c r="AC21" s="33"/>
    </row>
    <row r="22" s="12" customFormat="1" ht="49.5" spans="1:29">
      <c r="A22" s="33">
        <v>2</v>
      </c>
      <c r="B22" s="33" t="s">
        <v>98</v>
      </c>
      <c r="C22" s="33" t="s">
        <v>173</v>
      </c>
      <c r="D22" s="33" t="s">
        <v>173</v>
      </c>
      <c r="E22" s="33" t="s">
        <v>173</v>
      </c>
      <c r="F22" s="33"/>
      <c r="G22" s="33" t="s">
        <v>135</v>
      </c>
      <c r="H22" s="33" t="s">
        <v>98</v>
      </c>
      <c r="I22" s="33" t="s">
        <v>173</v>
      </c>
      <c r="J22" s="33" t="s">
        <v>173</v>
      </c>
      <c r="K22" s="33" t="s">
        <v>173</v>
      </c>
      <c r="L22" s="35" t="s">
        <v>174</v>
      </c>
      <c r="M22" s="36" t="s">
        <v>175</v>
      </c>
      <c r="N22" s="37">
        <v>15</v>
      </c>
      <c r="O22" s="37">
        <v>777</v>
      </c>
      <c r="P22" s="37">
        <v>888</v>
      </c>
      <c r="Q22" s="38">
        <v>1</v>
      </c>
      <c r="R22" s="38"/>
      <c r="S22" s="38"/>
      <c r="T22" s="38">
        <v>1</v>
      </c>
      <c r="U22" s="39"/>
      <c r="V22" s="39"/>
      <c r="W22" s="37">
        <f>IFERROR(T22*Q22*N22,0)</f>
        <v>15</v>
      </c>
      <c r="X22" s="37"/>
      <c r="Y22" s="37"/>
      <c r="Z22" s="37"/>
      <c r="AA22" s="37"/>
      <c r="AB22" s="40" t="s">
        <v>176</v>
      </c>
      <c r="AC22" s="33"/>
    </row>
    <row r="23" s="12" customFormat="1" ht="49.5" spans="1:29">
      <c r="A23" s="33">
        <v>3</v>
      </c>
      <c r="B23" s="33" t="s">
        <v>98</v>
      </c>
      <c r="C23" s="33" t="s">
        <v>177</v>
      </c>
      <c r="D23" s="33" t="s">
        <v>177</v>
      </c>
      <c r="E23" s="33" t="s">
        <v>177</v>
      </c>
      <c r="F23" s="33"/>
      <c r="G23" s="33" t="s">
        <v>135</v>
      </c>
      <c r="H23" s="33" t="s">
        <v>98</v>
      </c>
      <c r="I23" s="33" t="s">
        <v>177</v>
      </c>
      <c r="J23" s="33" t="s">
        <v>177</v>
      </c>
      <c r="K23" s="33" t="s">
        <v>177</v>
      </c>
      <c r="L23" s="35" t="s">
        <v>178</v>
      </c>
      <c r="M23" s="36" t="s">
        <v>175</v>
      </c>
      <c r="N23" s="37">
        <v>180</v>
      </c>
      <c r="O23" s="37"/>
      <c r="P23" s="37"/>
      <c r="Q23" s="38">
        <v>1</v>
      </c>
      <c r="R23" s="38"/>
      <c r="S23" s="38"/>
      <c r="T23" s="38">
        <v>1</v>
      </c>
      <c r="U23" s="39"/>
      <c r="V23" s="39"/>
      <c r="W23" s="37">
        <f>IFERROR(T23*Q23*N23,0)</f>
        <v>180</v>
      </c>
      <c r="X23" s="37"/>
      <c r="Y23" s="37"/>
      <c r="Z23" s="37"/>
      <c r="AA23" s="37"/>
      <c r="AB23" s="40" t="s">
        <v>179</v>
      </c>
      <c r="AC23" s="33"/>
    </row>
    <row r="24" s="12" customFormat="1" ht="49.5" spans="1:29">
      <c r="A24" s="33">
        <v>4</v>
      </c>
      <c r="B24" s="33" t="s">
        <v>98</v>
      </c>
      <c r="C24" s="33" t="s">
        <v>180</v>
      </c>
      <c r="D24" s="33" t="s">
        <v>180</v>
      </c>
      <c r="E24" s="33" t="s">
        <v>180</v>
      </c>
      <c r="F24" s="33"/>
      <c r="G24" s="33" t="s">
        <v>135</v>
      </c>
      <c r="H24" s="33" t="s">
        <v>98</v>
      </c>
      <c r="I24" s="33" t="s">
        <v>180</v>
      </c>
      <c r="J24" s="33" t="s">
        <v>180</v>
      </c>
      <c r="K24" s="33" t="s">
        <v>180</v>
      </c>
      <c r="L24" s="35" t="s">
        <v>181</v>
      </c>
      <c r="M24" s="36" t="s">
        <v>171</v>
      </c>
      <c r="N24" s="37">
        <v>59</v>
      </c>
      <c r="O24" s="37"/>
      <c r="P24" s="37"/>
      <c r="Q24" s="38">
        <v>2</v>
      </c>
      <c r="R24" s="38"/>
      <c r="S24" s="38"/>
      <c r="T24" s="38">
        <v>1</v>
      </c>
      <c r="U24" s="39"/>
      <c r="V24" s="39"/>
      <c r="W24" s="37">
        <f>IFERROR(T24*Q24*N24,0)</f>
        <v>118</v>
      </c>
      <c r="X24" s="37"/>
      <c r="Y24" s="37"/>
      <c r="Z24" s="37"/>
      <c r="AA24" s="37"/>
      <c r="AB24" s="40" t="s">
        <v>182</v>
      </c>
      <c r="AC24" s="33"/>
    </row>
    <row r="25" spans="1:29">
      <c r="A25" s="43"/>
      <c r="B25" s="43"/>
      <c r="C25" s="44"/>
      <c r="D25" s="45"/>
      <c r="E25" s="44"/>
      <c r="F25" s="44"/>
      <c r="G25" s="44"/>
      <c r="H25" s="46"/>
      <c r="I25" s="46"/>
      <c r="J25" s="46"/>
      <c r="K25" s="46"/>
      <c r="L25" s="47"/>
      <c r="M25" s="44"/>
      <c r="N25" s="44"/>
      <c r="O25" s="44"/>
      <c r="P25" s="44"/>
      <c r="Q25" s="44"/>
      <c r="R25" s="44"/>
      <c r="S25" s="44"/>
      <c r="T25" s="44"/>
      <c r="U25" s="44"/>
      <c r="V25" s="48"/>
      <c r="W25" s="25" t="s">
        <v>183</v>
      </c>
      <c r="X25" s="25"/>
      <c r="Y25" s="25"/>
      <c r="Z25" s="25"/>
      <c r="AA25" s="25"/>
      <c r="AB25" s="49"/>
      <c r="AC25" s="50"/>
    </row>
    <row r="26" spans="1:29">
      <c r="A26" s="51"/>
      <c r="B26" s="51"/>
      <c r="C26" s="52"/>
      <c r="D26" s="53"/>
      <c r="E26" s="52"/>
      <c r="F26" s="52"/>
      <c r="G26" s="52"/>
      <c r="H26" s="54"/>
      <c r="I26" s="54"/>
      <c r="J26" s="54"/>
      <c r="K26" s="54"/>
      <c r="L26" s="55"/>
      <c r="M26" s="52"/>
      <c r="N26" s="52"/>
      <c r="O26" s="52"/>
      <c r="P26" s="52"/>
      <c r="Q26" s="52"/>
      <c r="R26" s="52"/>
      <c r="S26" s="52"/>
      <c r="T26" s="52"/>
      <c r="U26" s="52"/>
      <c r="V26" s="56"/>
      <c r="W26" s="57">
        <f>SUM(W21:W24)</f>
        <v>363</v>
      </c>
      <c r="X26" s="57">
        <f>SUM(X21:X24)</f>
        <v>0</v>
      </c>
      <c r="Y26" s="57">
        <f>SUM(Y21:Y24)</f>
        <v>0</v>
      </c>
      <c r="Z26" s="57">
        <f>X26-W26</f>
        <v>-363</v>
      </c>
      <c r="AA26" s="57">
        <f>Y26-X26</f>
        <v>0</v>
      </c>
      <c r="AB26" s="58"/>
      <c r="AC26" s="59"/>
    </row>
    <row r="27" spans="1:29">
      <c r="A27" s="63">
        <v>1</v>
      </c>
      <c r="B27" s="63" t="s">
        <v>99</v>
      </c>
      <c r="C27" s="63" t="s">
        <v>99</v>
      </c>
      <c r="D27" s="63" t="s">
        <v>99</v>
      </c>
      <c r="E27" s="63" t="s">
        <v>99</v>
      </c>
      <c r="F27" s="64" t="s">
        <v>184</v>
      </c>
      <c r="G27" s="63" t="str">
        <f>_xlfn.IFNA(VLOOKUP($F27,'【4】 框架Ratecard条目汇总'!$A:$I,2,0),"")</f>
        <v>框架内</v>
      </c>
      <c r="H27" s="64" t="str">
        <f>_xlfn.IFNA(VLOOKUP($F27,'【4】 框架Ratecard条目汇总'!$A:$I,3,0),"")</f>
        <v>服务费及税费</v>
      </c>
      <c r="I27" s="64" t="str">
        <f>_xlfn.IFNA(VLOOKUP($F27,'【4】 框架Ratecard条目汇总'!$A:$I,4,0),"")</f>
        <v>服务费</v>
      </c>
      <c r="J27" s="64" t="str">
        <f>_xlfn.IFNA(VLOOKUP($F27,'【4】 框架Ratecard条目汇总'!$A:$I,5,0),"")</f>
        <v>服务费费率</v>
      </c>
      <c r="K27" s="64" t="str">
        <f>_xlfn.IFNA(VLOOKUP($F27,'【4】 框架Ratecard条目汇总'!$A:$I,6,0),"")</f>
        <v>项目服务费费率</v>
      </c>
      <c r="L27" s="65" t="str">
        <f>_xlfn.IFNA(VLOOKUP($F27,'【4】 框架Ratecard条目汇总'!$A:$I,7,0),"")</f>
        <v>项目服务费费率（百分比）</v>
      </c>
      <c r="M27" s="64" t="str">
        <f>_xlfn.IFNA(VLOOKUP($F27,'【4】 框架Ratecard条目汇总'!$A:$I,8,0),"")</f>
        <v>项</v>
      </c>
      <c r="N27" s="66">
        <f>_xlfn.IFNA(VLOOKUP($F27,'【4】 框架Ratecard条目汇总'!$A:$I,9,0),"")</f>
        <v>0.08</v>
      </c>
      <c r="O27" s="66">
        <f>_xlfn.IFNA(VLOOKUP($F27,'【4】 框架Ratecard条目汇总'!$A:$I,9,0),"")</f>
        <v>0.08</v>
      </c>
      <c r="P27" s="66">
        <f>_xlfn.IFNA(VLOOKUP($F27,'【4】 框架Ratecard条目汇总'!$A:$I,9,0),"")</f>
        <v>0.08</v>
      </c>
      <c r="Q27" s="67">
        <v>1</v>
      </c>
      <c r="R27" s="67"/>
      <c r="S27" s="67"/>
      <c r="T27" s="67">
        <v>1</v>
      </c>
      <c r="U27" s="67"/>
      <c r="V27" s="67"/>
      <c r="W27" s="68">
        <f>(SUMIF(G2:G26,"框架内",W2:W26)+SUMIF(G2:G26,"框架外",W2:W26))*N27</f>
        <v>1744</v>
      </c>
      <c r="X27" s="68">
        <f>(SUMIF(G2:G26,"框架内",X2:X26)+SUMIF(G2:G26,"框架外",X2:X26))*O27</f>
        <v>0</v>
      </c>
      <c r="Y27" s="68">
        <f>(SUMIF(G2:G26,"框架内",Y2:Y26)+SUMIF(G2:G26,"框架外",Y2:Y26))*P27</f>
        <v>0</v>
      </c>
      <c r="Z27" s="68">
        <f t="shared" ref="Z27:AA30" si="3">X27-W27</f>
        <v>-1744</v>
      </c>
      <c r="AA27" s="68">
        <f t="shared" si="3"/>
        <v>0</v>
      </c>
      <c r="AB27" s="69"/>
      <c r="AC27" s="63"/>
    </row>
    <row r="28" ht="99" spans="1:29">
      <c r="A28" s="63">
        <v>2</v>
      </c>
      <c r="B28" s="63" t="s">
        <v>99</v>
      </c>
      <c r="C28" s="63" t="s">
        <v>99</v>
      </c>
      <c r="D28" s="63" t="s">
        <v>99</v>
      </c>
      <c r="E28" s="63" t="s">
        <v>99</v>
      </c>
      <c r="F28" s="64" t="s">
        <v>185</v>
      </c>
      <c r="G28" s="63" t="str">
        <f>_xlfn.IFNA(VLOOKUP($F28,'【4】 框架Ratecard条目汇总'!$A:$I,2,0),"")</f>
        <v>框架内</v>
      </c>
      <c r="H28" s="64" t="str">
        <f>_xlfn.IFNA(VLOOKUP($F28,'【4】 框架Ratecard条目汇总'!$A:$I,3,0),"")</f>
        <v>服务费及税费</v>
      </c>
      <c r="I28" s="64" t="str">
        <f>_xlfn.IFNA(VLOOKUP($F28,'【4】 框架Ratecard条目汇总'!$A:$I,4,0),"")</f>
        <v>服务费</v>
      </c>
      <c r="J28" s="64" t="str">
        <f>_xlfn.IFNA(VLOOKUP($F28,'【4】 框架Ratecard条目汇总'!$A:$I,5,0),"")</f>
        <v>服务费费率</v>
      </c>
      <c r="K28" s="64" t="str">
        <f>_xlfn.IFNA(VLOOKUP($F28,'【4】 框架Ratecard条目汇总'!$A:$I,6,0),"")</f>
        <v>据实结算服务费费率</v>
      </c>
      <c r="L28" s="65" t="str">
        <f>_xlfn.IFNA(VLOOKUP($F28,'【4】 框架Ratecard条目汇总'!$A:$I,7,0),"")</f>
        <v>据实结算服务费费率（百分比）
由乙方自行选择下游资源，需乙方对下游资源进行管理及运营监管，相关下游发票差异及税额抵扣场景如下：
*若购买发票为普通发票，则垫付金额为发票税后总值，税额不可抵扣；
*若购买发票为增值税专用发票，则垫付金额为发票税前净值，税额可抵扣；</v>
      </c>
      <c r="M28" s="64" t="str">
        <f>_xlfn.IFNA(VLOOKUP($F28,'【4】 框架Ratecard条目汇总'!$A:$I,8,0),"")</f>
        <v>项</v>
      </c>
      <c r="N28" s="66">
        <f>_xlfn.IFNA(VLOOKUP($F28,'【4】 框架Ratecard条目汇总'!$A:$I,9,0),"")</f>
        <v>0.07</v>
      </c>
      <c r="O28" s="66">
        <f>_xlfn.IFNA(VLOOKUP($F28,'【4】 框架Ratecard条目汇总'!$A:$I,9,0),"")</f>
        <v>0.07</v>
      </c>
      <c r="P28" s="66">
        <f>_xlfn.IFNA(VLOOKUP($F28,'【4】 框架Ratecard条目汇总'!$A:$I,9,0),"")</f>
        <v>0.07</v>
      </c>
      <c r="Q28" s="67">
        <v>1</v>
      </c>
      <c r="R28" s="67"/>
      <c r="S28" s="67"/>
      <c r="T28" s="67">
        <v>1</v>
      </c>
      <c r="U28" s="67"/>
      <c r="V28" s="67"/>
      <c r="W28" s="68">
        <f>(SUMIF(G2:G26,"据实结算",W2:W26)*N28)</f>
        <v>24061.8250943396</v>
      </c>
      <c r="X28" s="68">
        <f>(SUMIF(G2:G26,"据实结算",X2:X26)*O28)</f>
        <v>0</v>
      </c>
      <c r="Y28" s="68">
        <f>(SUMIF(G2:G26,"据实结算",Y2:Y26)*P28)</f>
        <v>0</v>
      </c>
      <c r="Z28" s="68">
        <f t="shared" si="3"/>
        <v>-24061.8250943396</v>
      </c>
      <c r="AA28" s="68">
        <f t="shared" si="3"/>
        <v>0</v>
      </c>
      <c r="AB28" s="69"/>
      <c r="AC28" s="63"/>
    </row>
    <row r="29" s="12" customFormat="1" ht="99" spans="1:29">
      <c r="A29" s="33">
        <v>3</v>
      </c>
      <c r="B29" s="33" t="s">
        <v>99</v>
      </c>
      <c r="C29" s="33" t="s">
        <v>99</v>
      </c>
      <c r="D29" s="33" t="s">
        <v>99</v>
      </c>
      <c r="E29" s="33" t="s">
        <v>99</v>
      </c>
      <c r="F29" s="36" t="s">
        <v>186</v>
      </c>
      <c r="G29" s="33" t="str">
        <f>_xlfn.IFNA(VLOOKUP($F29,'【4】 框架Ratecard条目汇总'!$A:$I,2,0),"")</f>
        <v>框架内</v>
      </c>
      <c r="H29" s="36" t="str">
        <f>_xlfn.IFNA(VLOOKUP($F29,'【4】 框架Ratecard条目汇总'!$A:$I,3,0),"")</f>
        <v>服务费及税费</v>
      </c>
      <c r="I29" s="36" t="str">
        <f>_xlfn.IFNA(VLOOKUP($F29,'【4】 框架Ratecard条目汇总'!$A:$I,4,0),"")</f>
        <v>服务费</v>
      </c>
      <c r="J29" s="36" t="str">
        <f>_xlfn.IFNA(VLOOKUP($F29,'【4】 框架Ratecard条目汇总'!$A:$I,5,0),"")</f>
        <v>服务费费率</v>
      </c>
      <c r="K29" s="36" t="str">
        <f>_xlfn.IFNA(VLOOKUP($F29,'【4】 框架Ratecard条目汇总'!$A:$I,6,0),"")</f>
        <v>代垫付服务费费率</v>
      </c>
      <c r="L29" s="42" t="str">
        <f>_xlfn.IFNA(VLOOKUP($F29,'【4】 框架Ratecard条目汇总'!$A:$I,7,0),"")</f>
        <v>代垫付服务费费率（百分比）
向甲方指定的第三方进行垫付，无需管理及运营，相关下游发票票差异及税额抵扣场景如下：
*若购买发票为普通发票，则垫付金额为发票税后总值，税额不可抵扣；
*若购买发票为增值税专用发票，则垫付金额为发票税前净值，税额可抵扣；</v>
      </c>
      <c r="M29" s="36" t="str">
        <f>_xlfn.IFNA(VLOOKUP($F29,'【4】 框架Ratecard条目汇总'!$A:$I,8,0),"")</f>
        <v>项</v>
      </c>
      <c r="N29" s="70">
        <f>_xlfn.IFNA(VLOOKUP($F29,'【4】 框架Ratecard条目汇总'!$A:$I,9,0),"")</f>
        <v>0.06</v>
      </c>
      <c r="O29" s="70">
        <f>_xlfn.IFNA(VLOOKUP($F29,'【4】 框架Ratecard条目汇总'!$A:$I,9,0),"")</f>
        <v>0.06</v>
      </c>
      <c r="P29" s="70">
        <f>_xlfn.IFNA(VLOOKUP($F29,'【4】 框架Ratecard条目汇总'!$A:$I,9,0),"")</f>
        <v>0.06</v>
      </c>
      <c r="Q29" s="38">
        <v>1</v>
      </c>
      <c r="R29" s="38"/>
      <c r="S29" s="38"/>
      <c r="T29" s="38">
        <v>1</v>
      </c>
      <c r="U29" s="38"/>
      <c r="V29" s="38"/>
      <c r="W29" s="37">
        <f>(SUMIF(G2:G26,"代垫付",W2:W26)*N29)</f>
        <v>0</v>
      </c>
      <c r="X29" s="37">
        <f>(SUMIF(G2:G26,"代垫付",X2:X26)*O29)</f>
        <v>0</v>
      </c>
      <c r="Y29" s="37">
        <f>(SUMIF(G2:G26,"代垫付",Y2:Y26)*P29)</f>
        <v>0</v>
      </c>
      <c r="Z29" s="37">
        <f t="shared" si="3"/>
        <v>0</v>
      </c>
      <c r="AA29" s="37">
        <f t="shared" si="3"/>
        <v>0</v>
      </c>
      <c r="AB29" s="35"/>
      <c r="AC29" s="33"/>
    </row>
    <row r="30" spans="1:29">
      <c r="A30" s="63">
        <v>4</v>
      </c>
      <c r="B30" s="63" t="s">
        <v>99</v>
      </c>
      <c r="C30" s="63" t="s">
        <v>99</v>
      </c>
      <c r="D30" s="63" t="s">
        <v>99</v>
      </c>
      <c r="E30" s="63" t="s">
        <v>99</v>
      </c>
      <c r="F30" s="64" t="s">
        <v>187</v>
      </c>
      <c r="G30" s="63" t="str">
        <f>_xlfn.IFNA(VLOOKUP($F30,'【4】 框架Ratecard条目汇总'!$A:$I,2,0),"")</f>
        <v>框架内</v>
      </c>
      <c r="H30" s="64" t="str">
        <f>_xlfn.IFNA(VLOOKUP($F30,'【4】 框架Ratecard条目汇总'!$A:$I,3,0),"")</f>
        <v>服务费及税费</v>
      </c>
      <c r="I30" s="64" t="str">
        <f>_xlfn.IFNA(VLOOKUP($F30,'【4】 框架Ratecard条目汇总'!$A:$I,4,0),"")</f>
        <v>税费</v>
      </c>
      <c r="J30" s="64" t="str">
        <f>_xlfn.IFNA(VLOOKUP($F30,'【4】 框架Ratecard条目汇总'!$A:$I,5,0),"")</f>
        <v>税费税率</v>
      </c>
      <c r="K30" s="64" t="str">
        <f>_xlfn.IFNA(VLOOKUP($F30,'【4】 框架Ratecard条目汇总'!$A:$I,6,0),"")</f>
        <v>项目增值税税率</v>
      </c>
      <c r="L30" s="65" t="str">
        <f>_xlfn.IFNA(VLOOKUP($F30,'【4】 框架Ratecard条目汇总'!$A:$I,7,0),"")</f>
        <v>项目增值税税率（百分比）</v>
      </c>
      <c r="M30" s="64" t="str">
        <f>_xlfn.IFNA(VLOOKUP($F30,'【4】 框架Ratecard条目汇总'!$A:$I,8,0),"")</f>
        <v>项</v>
      </c>
      <c r="N30" s="66">
        <f>_xlfn.IFNA(VLOOKUP($F30,'【4】 框架Ratecard条目汇总'!$A:$I,9,0),"")</f>
        <v>0.06</v>
      </c>
      <c r="O30" s="66">
        <f>_xlfn.IFNA(VLOOKUP($F30,'【4】 框架Ratecard条目汇总'!$A:$I,9,0),"")</f>
        <v>0.06</v>
      </c>
      <c r="P30" s="66">
        <f>_xlfn.IFNA(VLOOKUP($F30,'【4】 框架Ratecard条目汇总'!$A:$I,9,0),"")</f>
        <v>0.06</v>
      </c>
      <c r="Q30" s="67">
        <v>1</v>
      </c>
      <c r="R30" s="67"/>
      <c r="S30" s="67"/>
      <c r="T30" s="67">
        <v>1</v>
      </c>
      <c r="U30" s="67"/>
      <c r="V30" s="67"/>
      <c r="W30" s="68">
        <f>(SUMIF(G2:G26,"框架内",W2:W26)+SUMIF(G2:G26,"框架外",W2:W26)+SUMIF(G2:G26,"据实结算",W2:W26)+SUMIF(G2:G26,"代垫付",W2:W26)+SUM(W27:W29))*N30</f>
        <v>23480.7710150943</v>
      </c>
      <c r="X30" s="68">
        <f>(SUMIF(G2:G26,"框架内",X2:X26)+SUMIF(G2:G26,"框架外",X2:X26)+SUMIF(G2:G26,"据实结算",X2:X26)+SUMIF(G2:G26,"代垫付",X2:X26)+SUM(X27:X29))*O30</f>
        <v>0</v>
      </c>
      <c r="Y30" s="68">
        <f>(SUMIF(G2:G26,"框架内",Y2:Y26)+SUMIF(G2:G26,"框架外",Y2:Y26)+SUMIF(G2:G26,"据实结算",Y2:Y26)+SUMIF(G2:G26,"代垫付",Y2:Y26)+SUM(Y27:Y29))*P30</f>
        <v>0</v>
      </c>
      <c r="Z30" s="68">
        <f t="shared" si="3"/>
        <v>-23480.7710150943</v>
      </c>
      <c r="AA30" s="68">
        <f t="shared" si="3"/>
        <v>0</v>
      </c>
      <c r="AB30" s="69"/>
      <c r="AC30" s="63"/>
    </row>
    <row r="31" spans="1:29">
      <c r="A31" s="43"/>
      <c r="B31" s="43"/>
      <c r="C31" s="44"/>
      <c r="D31" s="45"/>
      <c r="E31" s="44"/>
      <c r="F31" s="44"/>
      <c r="G31" s="44"/>
      <c r="H31" s="46"/>
      <c r="I31" s="46"/>
      <c r="J31" s="46"/>
      <c r="K31" s="46"/>
      <c r="L31" s="47"/>
      <c r="M31" s="44"/>
      <c r="N31" s="44"/>
      <c r="O31" s="44"/>
      <c r="P31" s="44"/>
      <c r="Q31" s="44"/>
      <c r="R31" s="44"/>
      <c r="S31" s="44"/>
      <c r="T31" s="44"/>
      <c r="U31" s="44"/>
      <c r="V31" s="48"/>
      <c r="W31" s="25" t="s">
        <v>188</v>
      </c>
      <c r="X31" s="25"/>
      <c r="Y31" s="25"/>
      <c r="Z31" s="25"/>
      <c r="AA31" s="25"/>
      <c r="AB31" s="49"/>
      <c r="AC31" s="50"/>
    </row>
    <row r="32" spans="1:29">
      <c r="A32" s="51"/>
      <c r="B32" s="51"/>
      <c r="C32" s="52"/>
      <c r="D32" s="53"/>
      <c r="E32" s="52"/>
      <c r="F32" s="52"/>
      <c r="G32" s="52"/>
      <c r="H32" s="54"/>
      <c r="I32" s="54"/>
      <c r="J32" s="54"/>
      <c r="K32" s="54"/>
      <c r="L32" s="55"/>
      <c r="M32" s="52"/>
      <c r="N32" s="52"/>
      <c r="O32" s="52"/>
      <c r="P32" s="52"/>
      <c r="Q32" s="52"/>
      <c r="R32" s="52"/>
      <c r="S32" s="52"/>
      <c r="T32" s="52"/>
      <c r="U32" s="52"/>
      <c r="V32" s="56"/>
      <c r="W32" s="57">
        <f>SUM(W27:W30)</f>
        <v>49286.5961094339</v>
      </c>
      <c r="X32" s="57">
        <f>SUM(X27:X30)</f>
        <v>0</v>
      </c>
      <c r="Y32" s="57">
        <f>SUM(Y27:Y30)</f>
        <v>0</v>
      </c>
      <c r="Z32" s="57">
        <f>X32-W32</f>
        <v>-49286.5961094339</v>
      </c>
      <c r="AA32" s="57">
        <f>Y32-X32</f>
        <v>0</v>
      </c>
      <c r="AB32" s="58"/>
      <c r="AC32" s="59"/>
    </row>
    <row r="33" spans="1:29">
      <c r="A33" s="71"/>
      <c r="B33" s="71"/>
      <c r="C33" s="72"/>
      <c r="D33" s="73"/>
      <c r="E33" s="72"/>
      <c r="F33" s="72"/>
      <c r="G33" s="72"/>
      <c r="H33" s="74"/>
      <c r="I33" s="74"/>
      <c r="J33" s="74"/>
      <c r="K33" s="74"/>
      <c r="L33" s="75"/>
      <c r="M33" s="72"/>
      <c r="N33" s="72"/>
      <c r="O33" s="72"/>
      <c r="P33" s="72"/>
      <c r="Q33" s="72"/>
      <c r="R33" s="72"/>
      <c r="S33" s="72"/>
      <c r="T33" s="72"/>
      <c r="U33" s="72"/>
      <c r="V33" s="76"/>
      <c r="W33" s="26" t="s">
        <v>189</v>
      </c>
      <c r="X33" s="26"/>
      <c r="Y33" s="26"/>
      <c r="Z33" s="26"/>
      <c r="AA33" s="26"/>
      <c r="AB33" s="77"/>
      <c r="AC33" s="78"/>
    </row>
    <row r="34" spans="1:29">
      <c r="A34" s="79"/>
      <c r="B34" s="79"/>
      <c r="C34" s="80"/>
      <c r="D34" s="81"/>
      <c r="E34" s="80"/>
      <c r="F34" s="80"/>
      <c r="G34" s="80"/>
      <c r="H34" s="82"/>
      <c r="I34" s="82"/>
      <c r="J34" s="82"/>
      <c r="K34" s="82"/>
      <c r="L34" s="83"/>
      <c r="M34" s="80"/>
      <c r="N34" s="80"/>
      <c r="O34" s="80"/>
      <c r="P34" s="80"/>
      <c r="Q34" s="80"/>
      <c r="R34" s="80"/>
      <c r="S34" s="80"/>
      <c r="T34" s="80"/>
      <c r="U34" s="80"/>
      <c r="V34" s="84"/>
      <c r="W34" s="85">
        <f>+W14+W20+W26+W32</f>
        <v>414826.9546</v>
      </c>
      <c r="X34" s="85" t="e">
        <f>#REF!+#REF!+#REF!+#REF!+X14+X20+#REF!+#REF!+X26+#REF!+X32</f>
        <v>#REF!</v>
      </c>
      <c r="Y34" s="85" t="e">
        <f>#REF!+#REF!+#REF!+#REF!+Y14+Y20+#REF!+#REF!+Y26+#REF!+Y32</f>
        <v>#REF!</v>
      </c>
      <c r="Z34" s="85" t="e">
        <f>X34-W34</f>
        <v>#REF!</v>
      </c>
      <c r="AA34" s="85" t="e">
        <f>Y34-X34</f>
        <v>#REF!</v>
      </c>
      <c r="AB34" s="86"/>
      <c r="AC34" s="87"/>
    </row>
    <row r="35" spans="1:29">
      <c r="A35" s="63">
        <v>1</v>
      </c>
      <c r="B35" s="88" t="s">
        <v>190</v>
      </c>
      <c r="C35" s="89"/>
      <c r="D35" s="90"/>
      <c r="E35" s="89"/>
      <c r="F35" s="89"/>
      <c r="G35" s="89"/>
      <c r="H35" s="91"/>
      <c r="I35" s="91"/>
      <c r="J35" s="91"/>
      <c r="K35" s="91"/>
      <c r="L35" s="92"/>
      <c r="M35" s="63" t="s">
        <v>191</v>
      </c>
      <c r="N35" s="93">
        <v>0</v>
      </c>
      <c r="O35" s="93"/>
      <c r="P35" s="93"/>
      <c r="Q35" s="67">
        <v>1</v>
      </c>
      <c r="R35" s="67">
        <v>1</v>
      </c>
      <c r="S35" s="67">
        <v>1</v>
      </c>
      <c r="T35" s="67">
        <v>1</v>
      </c>
      <c r="U35" s="67">
        <v>1</v>
      </c>
      <c r="V35" s="67">
        <v>1</v>
      </c>
      <c r="W35" s="68">
        <f>N35*Q35*T35</f>
        <v>0</v>
      </c>
      <c r="X35" s="68">
        <f>O35*R35*U35</f>
        <v>0</v>
      </c>
      <c r="Y35" s="68">
        <f>P35*S35*V35</f>
        <v>0</v>
      </c>
      <c r="Z35" s="68">
        <f>X35-W35</f>
        <v>0</v>
      </c>
      <c r="AA35" s="68">
        <f>Y35-X35</f>
        <v>0</v>
      </c>
      <c r="AB35" s="69"/>
      <c r="AC35" s="63"/>
    </row>
    <row r="36" spans="1:29">
      <c r="A36" s="71"/>
      <c r="B36" s="71"/>
      <c r="C36" s="72"/>
      <c r="D36" s="73"/>
      <c r="E36" s="72"/>
      <c r="F36" s="72"/>
      <c r="G36" s="72"/>
      <c r="H36" s="74"/>
      <c r="I36" s="74"/>
      <c r="J36" s="74"/>
      <c r="K36" s="74"/>
      <c r="L36" s="75"/>
      <c r="M36" s="72"/>
      <c r="N36" s="72"/>
      <c r="O36" s="72"/>
      <c r="P36" s="72"/>
      <c r="Q36" s="72"/>
      <c r="R36" s="72"/>
      <c r="S36" s="72"/>
      <c r="T36" s="72"/>
      <c r="U36" s="72"/>
      <c r="V36" s="76"/>
      <c r="W36" s="26" t="s">
        <v>192</v>
      </c>
      <c r="X36" s="26"/>
      <c r="Y36" s="26"/>
      <c r="Z36" s="26"/>
      <c r="AA36" s="26"/>
      <c r="AB36" s="77"/>
      <c r="AC36" s="78"/>
    </row>
    <row r="37" spans="1:29">
      <c r="A37" s="79"/>
      <c r="B37" s="79"/>
      <c r="C37" s="80"/>
      <c r="D37" s="81"/>
      <c r="E37" s="80"/>
      <c r="F37" s="80"/>
      <c r="G37" s="80"/>
      <c r="H37" s="82"/>
      <c r="I37" s="82"/>
      <c r="J37" s="82"/>
      <c r="K37" s="82"/>
      <c r="L37" s="83"/>
      <c r="M37" s="80"/>
      <c r="N37" s="80"/>
      <c r="O37" s="80"/>
      <c r="P37" s="80"/>
      <c r="Q37" s="80"/>
      <c r="R37" s="80"/>
      <c r="S37" s="80"/>
      <c r="T37" s="80"/>
      <c r="U37" s="80"/>
      <c r="V37" s="84"/>
      <c r="W37" s="85">
        <f>W34-W35</f>
        <v>414826.9546</v>
      </c>
      <c r="X37" s="85" t="e">
        <f>X34-X35</f>
        <v>#REF!</v>
      </c>
      <c r="Y37" s="85" t="e">
        <f>Y34-Y35</f>
        <v>#REF!</v>
      </c>
      <c r="Z37" s="85" t="e">
        <f>X37-W37</f>
        <v>#REF!</v>
      </c>
      <c r="AA37" s="85" t="e">
        <f>Y37-X37</f>
        <v>#REF!</v>
      </c>
      <c r="AB37" s="86"/>
      <c r="AC37" s="87"/>
    </row>
    <row r="38" spans="1:29">
      <c r="A38" s="88" t="s">
        <v>193</v>
      </c>
      <c r="B38" s="89"/>
      <c r="C38" s="89"/>
      <c r="D38" s="90"/>
      <c r="E38" s="89"/>
      <c r="F38" s="89"/>
      <c r="G38" s="89"/>
      <c r="H38" s="91"/>
      <c r="I38" s="91"/>
      <c r="J38" s="91"/>
      <c r="K38" s="91"/>
      <c r="L38" s="94"/>
      <c r="M38" s="89"/>
      <c r="N38" s="89"/>
      <c r="O38" s="89"/>
      <c r="P38" s="89"/>
      <c r="Q38" s="89"/>
      <c r="R38" s="89"/>
      <c r="S38" s="89"/>
      <c r="T38" s="89"/>
      <c r="U38" s="89"/>
      <c r="V38" s="95"/>
      <c r="W38" s="96">
        <f>SUMIF(G2:G32,"框架内",W2:W32)/(W34)</f>
        <v>0.171364457688097</v>
      </c>
      <c r="X38" s="96" t="e">
        <f>SUMIF(G2:G32,"框架内",X2:X32)/(X34)</f>
        <v>#REF!</v>
      </c>
      <c r="Y38" s="96" t="e">
        <f>SUMIF(G2:G32,"框架内",Y2:Y32)/(Y34)</f>
        <v>#REF!</v>
      </c>
      <c r="Z38" s="97"/>
      <c r="AA38" s="98"/>
      <c r="AB38" s="99"/>
      <c r="AC38" s="100"/>
    </row>
    <row r="39" spans="1:29">
      <c r="A39" s="88" t="s">
        <v>194</v>
      </c>
      <c r="B39" s="89"/>
      <c r="C39" s="89"/>
      <c r="D39" s="90"/>
      <c r="E39" s="89"/>
      <c r="F39" s="89"/>
      <c r="G39" s="89"/>
      <c r="H39" s="91"/>
      <c r="I39" s="91"/>
      <c r="J39" s="91"/>
      <c r="K39" s="91"/>
      <c r="L39" s="94"/>
      <c r="M39" s="89"/>
      <c r="N39" s="89"/>
      <c r="O39" s="89"/>
      <c r="P39" s="89"/>
      <c r="Q39" s="89"/>
      <c r="R39" s="89"/>
      <c r="S39" s="89"/>
      <c r="T39" s="89"/>
      <c r="U39" s="89"/>
      <c r="V39" s="95"/>
      <c r="W39" s="96">
        <f>SUMIF(G2:G32,"框架外",W2:W32)/(W34)</f>
        <v>0</v>
      </c>
      <c r="X39" s="96" t="e">
        <f>SUMIF(G2:G32,"框架外",X2:X32)/(X34)</f>
        <v>#REF!</v>
      </c>
      <c r="Y39" s="96" t="e">
        <f>SUMIF(G2:G32,"框架外",Y2:Y32)/(Y34)</f>
        <v>#REF!</v>
      </c>
      <c r="Z39" s="101"/>
      <c r="AA39" s="102"/>
      <c r="AB39" s="103"/>
      <c r="AC39" s="104"/>
    </row>
    <row r="40" spans="1:29">
      <c r="A40" s="88" t="s">
        <v>195</v>
      </c>
      <c r="B40" s="89"/>
      <c r="C40" s="89"/>
      <c r="D40" s="90"/>
      <c r="E40" s="89"/>
      <c r="F40" s="89"/>
      <c r="G40" s="89"/>
      <c r="H40" s="91"/>
      <c r="I40" s="91"/>
      <c r="J40" s="91"/>
      <c r="K40" s="91"/>
      <c r="L40" s="94"/>
      <c r="M40" s="89"/>
      <c r="N40" s="89"/>
      <c r="O40" s="89"/>
      <c r="P40" s="89"/>
      <c r="Q40" s="89"/>
      <c r="R40" s="89"/>
      <c r="S40" s="89"/>
      <c r="T40" s="89"/>
      <c r="U40" s="89"/>
      <c r="V40" s="95"/>
      <c r="W40" s="96">
        <f>SUMIF(G2:G32,"据实结算",W2:W32)/(W34)+SUMIF(G2:G32,"代垫付",W2:W32)/(W34)</f>
        <v>0.828635542311903</v>
      </c>
      <c r="X40" s="96" t="e">
        <f>SUMIF(G2:G32,"据实结算",X2:X32)/(X34)+SUMIF(G2:G32,"代垫付",X2:X32)/(X34)</f>
        <v>#REF!</v>
      </c>
      <c r="Y40" s="96" t="e">
        <f>SUMIF(G2:G32,"据实结算",Y2:Y32)/(Y34)+SUMIF(G2:G32,"代垫付",Y2:Y32)/(Y34)</f>
        <v>#REF!</v>
      </c>
      <c r="Z40" s="101"/>
      <c r="AA40" s="102"/>
      <c r="AB40" s="103"/>
      <c r="AC40" s="104"/>
    </row>
    <row r="41" spans="1:29">
      <c r="A41" s="88" t="s">
        <v>196</v>
      </c>
      <c r="B41" s="89"/>
      <c r="C41" s="89"/>
      <c r="D41" s="90"/>
      <c r="E41" s="89"/>
      <c r="F41" s="89"/>
      <c r="G41" s="89"/>
      <c r="H41" s="91"/>
      <c r="I41" s="91"/>
      <c r="J41" s="91"/>
      <c r="K41" s="91"/>
      <c r="L41" s="94"/>
      <c r="M41" s="89"/>
      <c r="N41" s="89"/>
      <c r="O41" s="89"/>
      <c r="P41" s="89"/>
      <c r="Q41" s="89"/>
      <c r="R41" s="89"/>
      <c r="S41" s="89"/>
      <c r="T41" s="89"/>
      <c r="U41" s="89"/>
      <c r="V41" s="95"/>
      <c r="W41" s="96">
        <f>SUM(W38:W40)</f>
        <v>1</v>
      </c>
      <c r="X41" s="96" t="e">
        <f>SUM(X38:X40)</f>
        <v>#REF!</v>
      </c>
      <c r="Y41" s="96" t="e">
        <f>SUM(Y38:Y40)</f>
        <v>#REF!</v>
      </c>
      <c r="Z41" s="105"/>
      <c r="AA41" s="106"/>
      <c r="AB41" s="107"/>
      <c r="AC41" s="108"/>
    </row>
  </sheetData>
  <autoFilter xmlns:etc="http://www.wps.cn/officeDocument/2017/etCustomData" ref="A1:AC41" etc:filterBottomFollowUsedRange="0">
    <extLst/>
  </autoFilter>
  <mergeCells count="24">
    <mergeCell ref="W13:AA13"/>
    <mergeCell ref="AB13:AC13"/>
    <mergeCell ref="AB14:AC14"/>
    <mergeCell ref="W19:AA19"/>
    <mergeCell ref="AB19:AC19"/>
    <mergeCell ref="AB20:AC20"/>
    <mergeCell ref="W25:AA25"/>
    <mergeCell ref="AB25:AC25"/>
    <mergeCell ref="AB26:AC26"/>
    <mergeCell ref="W31:AA31"/>
    <mergeCell ref="AB31:AC31"/>
    <mergeCell ref="AB32:AC32"/>
    <mergeCell ref="W33:AA33"/>
    <mergeCell ref="AB33:AC33"/>
    <mergeCell ref="AB34:AC34"/>
    <mergeCell ref="B35:L35"/>
    <mergeCell ref="W36:AA36"/>
    <mergeCell ref="AB36:AC36"/>
    <mergeCell ref="AB37:AC37"/>
    <mergeCell ref="A38:V38"/>
    <mergeCell ref="A39:V39"/>
    <mergeCell ref="A40:V40"/>
    <mergeCell ref="A41:V41"/>
    <mergeCell ref="Z38:AC41"/>
  </mergeCells>
  <conditionalFormatting sqref="B2">
    <cfRule type="containsText" dxfId="0" priority="34" stopIfTrue="1" operator="between" text="填写">
      <formula>NOT(ISERROR(SEARCH("填写",B2)))</formula>
    </cfRule>
  </conditionalFormatting>
  <conditionalFormatting sqref="H2">
    <cfRule type="containsText" dxfId="0" priority="31" stopIfTrue="1" operator="between" text="填写">
      <formula>NOT(ISERROR(SEARCH("填写",H2)))</formula>
    </cfRule>
  </conditionalFormatting>
  <conditionalFormatting sqref="B3">
    <cfRule type="containsText" dxfId="0" priority="15" stopIfTrue="1" operator="between" text="填写">
      <formula>NOT(ISERROR(SEARCH("填写",B3)))</formula>
    </cfRule>
  </conditionalFormatting>
  <conditionalFormatting sqref="H3">
    <cfRule type="containsText" dxfId="0" priority="14" stopIfTrue="1" operator="between" text="填写">
      <formula>NOT(ISERROR(SEARCH("填写",H3)))</formula>
    </cfRule>
  </conditionalFormatting>
  <conditionalFormatting sqref="B4">
    <cfRule type="containsText" dxfId="0" priority="33" stopIfTrue="1" operator="between" text="填写">
      <formula>NOT(ISERROR(SEARCH("填写",B4)))</formula>
    </cfRule>
  </conditionalFormatting>
  <conditionalFormatting sqref="H4">
    <cfRule type="containsText" dxfId="0" priority="30" stopIfTrue="1" operator="between" text="填写">
      <formula>NOT(ISERROR(SEARCH("填写",H4)))</formula>
    </cfRule>
  </conditionalFormatting>
  <conditionalFormatting sqref="B5">
    <cfRule type="containsText" dxfId="0" priority="32" stopIfTrue="1" operator="between" text="填写">
      <formula>NOT(ISERROR(SEARCH("填写",B5)))</formula>
    </cfRule>
  </conditionalFormatting>
  <conditionalFormatting sqref="H5">
    <cfRule type="containsText" dxfId="0" priority="29" stopIfTrue="1" operator="between" text="填写">
      <formula>NOT(ISERROR(SEARCH("填写",H5)))</formula>
    </cfRule>
  </conditionalFormatting>
  <conditionalFormatting sqref="B6">
    <cfRule type="containsText" dxfId="0" priority="13" stopIfTrue="1" operator="between" text="填写">
      <formula>NOT(ISERROR(SEARCH("填写",B6)))</formula>
    </cfRule>
  </conditionalFormatting>
  <conditionalFormatting sqref="H6">
    <cfRule type="containsText" dxfId="0" priority="12" stopIfTrue="1" operator="between" text="填写">
      <formula>NOT(ISERROR(SEARCH("填写",H6)))</formula>
    </cfRule>
  </conditionalFormatting>
  <conditionalFormatting sqref="B7">
    <cfRule type="containsText" dxfId="0" priority="11" stopIfTrue="1" operator="between" text="填写">
      <formula>NOT(ISERROR(SEARCH("填写",B7)))</formula>
    </cfRule>
  </conditionalFormatting>
  <conditionalFormatting sqref="H7">
    <cfRule type="containsText" dxfId="0" priority="10" stopIfTrue="1" operator="between" text="填写">
      <formula>NOT(ISERROR(SEARCH("填写",H7)))</formula>
    </cfRule>
  </conditionalFormatting>
  <conditionalFormatting sqref="B8">
    <cfRule type="containsText" dxfId="0" priority="9" stopIfTrue="1" operator="between" text="填写">
      <formula>NOT(ISERROR(SEARCH("填写",B8)))</formula>
    </cfRule>
  </conditionalFormatting>
  <conditionalFormatting sqref="H8">
    <cfRule type="containsText" dxfId="0" priority="8" stopIfTrue="1" operator="between" text="填写">
      <formula>NOT(ISERROR(SEARCH("填写",H8)))</formula>
    </cfRule>
  </conditionalFormatting>
  <conditionalFormatting sqref="B9">
    <cfRule type="containsText" dxfId="0" priority="7" stopIfTrue="1" operator="between" text="填写">
      <formula>NOT(ISERROR(SEARCH("填写",B9)))</formula>
    </cfRule>
  </conditionalFormatting>
  <conditionalFormatting sqref="H9">
    <cfRule type="containsText" dxfId="0" priority="6" stopIfTrue="1" operator="between" text="填写">
      <formula>NOT(ISERROR(SEARCH("填写",H9)))</formula>
    </cfRule>
  </conditionalFormatting>
  <conditionalFormatting sqref="B10">
    <cfRule type="containsText" dxfId="0" priority="5" stopIfTrue="1" operator="between" text="填写">
      <formula>NOT(ISERROR(SEARCH("填写",B10)))</formula>
    </cfRule>
  </conditionalFormatting>
  <conditionalFormatting sqref="H10">
    <cfRule type="containsText" dxfId="0" priority="4" stopIfTrue="1" operator="between" text="填写">
      <formula>NOT(ISERROR(SEARCH("填写",H10)))</formula>
    </cfRule>
  </conditionalFormatting>
  <conditionalFormatting sqref="B11">
    <cfRule type="containsText" dxfId="0" priority="52" stopIfTrue="1" operator="between" text="填写">
      <formula>NOT(ISERROR(SEARCH("填写",B11)))</formula>
    </cfRule>
  </conditionalFormatting>
  <conditionalFormatting sqref="B12">
    <cfRule type="containsText" dxfId="0" priority="3" stopIfTrue="1" operator="between" text="填写">
      <formula>NOT(ISERROR(SEARCH("填写",B12)))</formula>
    </cfRule>
  </conditionalFormatting>
  <conditionalFormatting sqref="H12">
    <cfRule type="containsText" dxfId="0" priority="2" stopIfTrue="1" operator="between" text="填写">
      <formula>NOT(ISERROR(SEARCH("填写",H12)))</formula>
    </cfRule>
  </conditionalFormatting>
  <conditionalFormatting sqref="B15">
    <cfRule type="containsText" dxfId="0" priority="50" stopIfTrue="1" operator="between" text="填写">
      <formula>NOT(ISERROR(SEARCH("填写",B15)))</formula>
    </cfRule>
  </conditionalFormatting>
  <conditionalFormatting sqref="B16">
    <cfRule type="containsText" dxfId="0" priority="49" stopIfTrue="1" operator="between" text="填写">
      <formula>NOT(ISERROR(SEARCH("填写",B16)))</formula>
    </cfRule>
  </conditionalFormatting>
  <conditionalFormatting sqref="B17">
    <cfRule type="containsText" dxfId="0" priority="48" stopIfTrue="1" operator="between" text="填写">
      <formula>NOT(ISERROR(SEARCH("填写",B17)))</formula>
    </cfRule>
  </conditionalFormatting>
  <conditionalFormatting sqref="B18">
    <cfRule type="containsText" dxfId="0" priority="47" stopIfTrue="1" operator="between" text="填写">
      <formula>NOT(ISERROR(SEARCH("填写",B18)))</formula>
    </cfRule>
  </conditionalFormatting>
  <conditionalFormatting sqref="B22">
    <cfRule type="containsText" dxfId="0" priority="21" stopIfTrue="1" operator="between" text="填写">
      <formula>NOT(ISERROR(SEARCH("填写",B22)))</formula>
    </cfRule>
  </conditionalFormatting>
  <conditionalFormatting sqref="B24">
    <cfRule type="containsText" dxfId="0" priority="68" stopIfTrue="1" operator="between" text="填写">
      <formula>NOT(ISERROR(SEARCH("填写",B24)))</formula>
    </cfRule>
  </conditionalFormatting>
  <conditionalFormatting sqref="A33:B33">
    <cfRule type="containsText" dxfId="0" priority="117" stopIfTrue="1" operator="between" text="填写">
      <formula>NOT(ISERROR(SEARCH("填写",A33)))</formula>
    </cfRule>
  </conditionalFormatting>
  <conditionalFormatting sqref="A36:B36">
    <cfRule type="containsText" dxfId="0" priority="113" stopIfTrue="1" operator="between" text="填写">
      <formula>NOT(ISERROR(SEARCH("填写",A36)))</formula>
    </cfRule>
  </conditionalFormatting>
  <conditionalFormatting sqref="H21:H24">
    <cfRule type="containsText" dxfId="0" priority="1" stopIfTrue="1" operator="between" text="填写">
      <formula>NOT(ISERROR(SEARCH("填写",H21)))</formula>
    </cfRule>
  </conditionalFormatting>
  <conditionalFormatting sqref="B21 B23">
    <cfRule type="containsText" dxfId="0" priority="70" stopIfTrue="1" operator="between" text="填写">
      <formula>NOT(ISERROR(SEARCH("填写",B21)))</formula>
    </cfRule>
  </conditionalFormatting>
  <conditionalFormatting sqref="B27:E30">
    <cfRule type="containsText" dxfId="0" priority="114" stopIfTrue="1" operator="between" text="填写">
      <formula>NOT(ISERROR(SEARCH("填写",B27)))</formula>
    </cfRule>
  </conditionalFormatting>
  <dataValidations count="7">
    <dataValidation type="list" allowBlank="1" showErrorMessage="1" sqref="H11:M11 C12:E12 I12:M12 O11:O12 O15:O18 O27:O30 H15:M18 H27:M30" showDropDown="1">
      <formula1>'【4】 框架Ratecard条目汇总'!$A$2:$A$691</formula1>
    </dataValidation>
    <dataValidation allowBlank="1" showErrorMessage="1" sqref="H12 B2:B10 H2:H10 M21:M24"/>
    <dataValidation type="list" allowBlank="1" showErrorMessage="1" sqref="B11:B12 B15:B18 B21:B24 H21:H24 B27:E30">
      <formula1>"搭建制作,AVL设备,第三方人员及服务,内容制作,会务接待,差旅相关,场地相关,报批及安全,其他据实结算,代垫付,服务费及税费"</formula1>
    </dataValidation>
    <dataValidation type="list" allowBlank="1" showErrorMessage="1" sqref="F27:F30">
      <formula1>'【4】 框架Ratecard条目汇总'!$A$2:$A$838</formula1>
    </dataValidation>
    <dataValidation type="list" allowBlank="1" showErrorMessage="1" sqref="G2:G12 G15:G18 G21:G24">
      <formula1>"框架内,框架外,据实结算,代垫付"</formula1>
    </dataValidation>
    <dataValidation type="list" allowBlank="1" showErrorMessage="1" sqref="G27:G30" showDropDown="1">
      <formula1>"框架内,框架外,据实结算,代垫付"</formula1>
    </dataValidation>
    <dataValidation type="list" allowBlank="1" showErrorMessage="1" sqref="A33:B34 A36:B37">
      <formula1>"搭建制作类,AVL 设备类,第三方人员类,创意团队类,差旅接待类,场地相关,报批及安保,物资采买类,其他代垫付类,服务费,,税费"</formula1>
    </dataValidation>
  </dataValidations>
  <pageMargins left="0.7" right="0.7" top="0.75" bottom="0.75" header="0.3" footer="0.3"/>
  <pageSetup paperSize="9" orientation="portrait"/>
  <headerFooter/>
  <pictur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FFFF00"/>
    <outlinePr summaryBelow="0" summaryRight="0" showOutlineSymbols="0"/>
  </sheetPr>
  <dimension ref="A1:I838"/>
  <sheetViews>
    <sheetView zoomScale="80" zoomScaleNormal="80" workbookViewId="0">
      <pane ySplit="1" topLeftCell="A2" activePane="bottomLeft" state="frozen"/>
      <selection/>
      <selection pane="bottomLeft" activeCell="A789" sqref="A789"/>
    </sheetView>
  </sheetViews>
  <sheetFormatPr defaultColWidth="14" defaultRowHeight="12.75"/>
  <cols>
    <col min="1" max="1" width="23" customWidth="1"/>
    <col min="2" max="2" width="12" customWidth="1"/>
    <col min="3" max="3" width="16" customWidth="1"/>
    <col min="4" max="4" width="20" customWidth="1"/>
    <col min="5" max="5" width="21" customWidth="1"/>
    <col min="6" max="6" width="38" customWidth="1"/>
    <col min="7" max="7" width="105" customWidth="1"/>
    <col min="8" max="8" width="18" customWidth="1"/>
    <col min="9" max="9" width="27" style="1" customWidth="1"/>
    <col min="10" max="19" width="30" customWidth="1"/>
  </cols>
  <sheetData>
    <row r="1" ht="52" customHeight="1" spans="1:9">
      <c r="A1" s="2" t="s">
        <v>197</v>
      </c>
      <c r="B1" s="2" t="s">
        <v>112</v>
      </c>
      <c r="C1" s="2" t="s">
        <v>87</v>
      </c>
      <c r="D1" s="2" t="s">
        <v>113</v>
      </c>
      <c r="E1" s="2" t="s">
        <v>114</v>
      </c>
      <c r="F1" s="2" t="s">
        <v>115</v>
      </c>
      <c r="G1" s="2" t="s">
        <v>116</v>
      </c>
      <c r="H1" s="2" t="s">
        <v>117</v>
      </c>
      <c r="I1" s="3" t="s">
        <v>198</v>
      </c>
    </row>
    <row r="2" ht="19" hidden="1" customHeight="1" spans="1:9">
      <c r="A2" s="4" t="s">
        <v>199</v>
      </c>
      <c r="B2" s="4" t="s">
        <v>151</v>
      </c>
      <c r="C2" s="4" t="s">
        <v>200</v>
      </c>
      <c r="D2" s="4" t="s">
        <v>201</v>
      </c>
      <c r="E2" s="4" t="s">
        <v>202</v>
      </c>
      <c r="F2" s="4" t="s">
        <v>203</v>
      </c>
      <c r="G2" s="5" t="s">
        <v>204</v>
      </c>
      <c r="H2" s="4" t="s">
        <v>205</v>
      </c>
      <c r="I2" s="6">
        <f>VLOOKUP(A2,'[1]【4】 框架Ratecard条目汇总'!$A:$L,12,0)</f>
        <v>145</v>
      </c>
    </row>
    <row r="3" ht="19" hidden="1" customHeight="1" spans="1:9">
      <c r="A3" s="4" t="s">
        <v>206</v>
      </c>
      <c r="B3" s="4" t="s">
        <v>151</v>
      </c>
      <c r="C3" s="4" t="s">
        <v>200</v>
      </c>
      <c r="D3" s="4" t="s">
        <v>201</v>
      </c>
      <c r="E3" s="4" t="s">
        <v>202</v>
      </c>
      <c r="F3" s="4" t="s">
        <v>203</v>
      </c>
      <c r="G3" s="5" t="s">
        <v>207</v>
      </c>
      <c r="H3" s="4" t="s">
        <v>205</v>
      </c>
      <c r="I3" s="6">
        <f>VLOOKUP(A3,'[1]【4】 框架Ratecard条目汇总'!$A:$L,12,0)</f>
        <v>205</v>
      </c>
    </row>
    <row r="4" ht="19" hidden="1" customHeight="1" spans="1:9">
      <c r="A4" s="4" t="s">
        <v>208</v>
      </c>
      <c r="B4" s="4" t="s">
        <v>151</v>
      </c>
      <c r="C4" s="4" t="s">
        <v>200</v>
      </c>
      <c r="D4" s="4" t="s">
        <v>201</v>
      </c>
      <c r="E4" s="4" t="s">
        <v>202</v>
      </c>
      <c r="F4" s="4" t="s">
        <v>209</v>
      </c>
      <c r="G4" s="5" t="s">
        <v>204</v>
      </c>
      <c r="H4" s="4" t="s">
        <v>205</v>
      </c>
      <c r="I4" s="6">
        <f>VLOOKUP(A4,'[1]【4】 框架Ratecard条目汇总'!$A:$L,12,0)</f>
        <v>206</v>
      </c>
    </row>
    <row r="5" ht="19" hidden="1" customHeight="1" spans="1:9">
      <c r="A5" s="4" t="s">
        <v>210</v>
      </c>
      <c r="B5" s="4" t="s">
        <v>151</v>
      </c>
      <c r="C5" s="4" t="s">
        <v>200</v>
      </c>
      <c r="D5" s="4" t="s">
        <v>201</v>
      </c>
      <c r="E5" s="4" t="s">
        <v>202</v>
      </c>
      <c r="F5" s="4" t="s">
        <v>209</v>
      </c>
      <c r="G5" s="5" t="s">
        <v>207</v>
      </c>
      <c r="H5" s="4" t="s">
        <v>205</v>
      </c>
      <c r="I5" s="6">
        <f>VLOOKUP(A5,'[1]【4】 框架Ratecard条目汇总'!$A:$L,12,0)</f>
        <v>272</v>
      </c>
    </row>
    <row r="6" ht="19" hidden="1" customHeight="1" spans="1:9">
      <c r="A6" s="4" t="s">
        <v>211</v>
      </c>
      <c r="B6" s="4" t="s">
        <v>151</v>
      </c>
      <c r="C6" s="4" t="s">
        <v>200</v>
      </c>
      <c r="D6" s="4" t="s">
        <v>201</v>
      </c>
      <c r="E6" s="4" t="s">
        <v>212</v>
      </c>
      <c r="F6" s="4" t="s">
        <v>203</v>
      </c>
      <c r="G6" s="5" t="s">
        <v>204</v>
      </c>
      <c r="H6" s="4" t="s">
        <v>205</v>
      </c>
      <c r="I6" s="6">
        <f>VLOOKUP(A6,'[1]【4】 框架Ratecard条目汇总'!$A:$L,12,0)</f>
        <v>210</v>
      </c>
    </row>
    <row r="7" ht="19" hidden="1" customHeight="1" spans="1:9">
      <c r="A7" s="4" t="s">
        <v>213</v>
      </c>
      <c r="B7" s="4" t="s">
        <v>151</v>
      </c>
      <c r="C7" s="4" t="s">
        <v>200</v>
      </c>
      <c r="D7" s="4" t="s">
        <v>201</v>
      </c>
      <c r="E7" s="4" t="s">
        <v>212</v>
      </c>
      <c r="F7" s="4" t="s">
        <v>203</v>
      </c>
      <c r="G7" s="5" t="s">
        <v>207</v>
      </c>
      <c r="H7" s="4" t="s">
        <v>205</v>
      </c>
      <c r="I7" s="6">
        <f>VLOOKUP(A7,'[1]【4】 框架Ratecard条目汇总'!$A:$L,12,0)</f>
        <v>270</v>
      </c>
    </row>
    <row r="8" ht="19" hidden="1" customHeight="1" spans="1:9">
      <c r="A8" s="4" t="s">
        <v>214</v>
      </c>
      <c r="B8" s="4" t="s">
        <v>151</v>
      </c>
      <c r="C8" s="4" t="s">
        <v>200</v>
      </c>
      <c r="D8" s="4" t="s">
        <v>201</v>
      </c>
      <c r="E8" s="4" t="s">
        <v>212</v>
      </c>
      <c r="F8" s="4" t="s">
        <v>209</v>
      </c>
      <c r="G8" s="5" t="s">
        <v>204</v>
      </c>
      <c r="H8" s="4" t="s">
        <v>205</v>
      </c>
      <c r="I8" s="6">
        <f>VLOOKUP(A8,'[1]【4】 框架Ratecard条目汇总'!$A:$L,12,0)</f>
        <v>265</v>
      </c>
    </row>
    <row r="9" ht="19" hidden="1" customHeight="1" spans="1:9">
      <c r="A9" s="4" t="s">
        <v>215</v>
      </c>
      <c r="B9" s="4" t="s">
        <v>151</v>
      </c>
      <c r="C9" s="4" t="s">
        <v>200</v>
      </c>
      <c r="D9" s="4" t="s">
        <v>201</v>
      </c>
      <c r="E9" s="4" t="s">
        <v>212</v>
      </c>
      <c r="F9" s="4" t="s">
        <v>209</v>
      </c>
      <c r="G9" s="5" t="s">
        <v>207</v>
      </c>
      <c r="H9" s="4" t="s">
        <v>205</v>
      </c>
      <c r="I9" s="6">
        <f>VLOOKUP(A9,'[1]【4】 框架Ratecard条目汇总'!$A:$L,12,0)</f>
        <v>355</v>
      </c>
    </row>
    <row r="10" ht="19" hidden="1" customHeight="1" spans="1:9">
      <c r="A10" s="4" t="s">
        <v>216</v>
      </c>
      <c r="B10" s="4" t="s">
        <v>151</v>
      </c>
      <c r="C10" s="4" t="s">
        <v>200</v>
      </c>
      <c r="D10" s="4" t="s">
        <v>201</v>
      </c>
      <c r="E10" s="4" t="s">
        <v>217</v>
      </c>
      <c r="F10" s="4" t="s">
        <v>218</v>
      </c>
      <c r="G10" s="5" t="s">
        <v>219</v>
      </c>
      <c r="H10" s="4" t="s">
        <v>205</v>
      </c>
      <c r="I10" s="6">
        <f>VLOOKUP(A10,'[1]【4】 框架Ratecard条目汇总'!$A:$L,12,0)</f>
        <v>216</v>
      </c>
    </row>
    <row r="11" ht="19" hidden="1" customHeight="1" spans="1:9">
      <c r="A11" s="4" t="s">
        <v>220</v>
      </c>
      <c r="B11" s="4" t="s">
        <v>151</v>
      </c>
      <c r="C11" s="4" t="s">
        <v>200</v>
      </c>
      <c r="D11" s="4" t="s">
        <v>201</v>
      </c>
      <c r="E11" s="4" t="s">
        <v>217</v>
      </c>
      <c r="F11" s="4" t="s">
        <v>218</v>
      </c>
      <c r="G11" s="5" t="s">
        <v>221</v>
      </c>
      <c r="H11" s="4" t="s">
        <v>205</v>
      </c>
      <c r="I11" s="6">
        <f>VLOOKUP(A11,'[1]【4】 框架Ratecard条目汇总'!$A:$L,12,0)</f>
        <v>319</v>
      </c>
    </row>
    <row r="12" ht="19" hidden="1" customHeight="1" spans="1:9">
      <c r="A12" s="4" t="s">
        <v>222</v>
      </c>
      <c r="B12" s="4" t="s">
        <v>151</v>
      </c>
      <c r="C12" s="4" t="s">
        <v>200</v>
      </c>
      <c r="D12" s="4" t="s">
        <v>201</v>
      </c>
      <c r="E12" s="4" t="s">
        <v>217</v>
      </c>
      <c r="F12" s="4" t="s">
        <v>223</v>
      </c>
      <c r="G12" s="5" t="s">
        <v>224</v>
      </c>
      <c r="H12" s="4" t="s">
        <v>205</v>
      </c>
      <c r="I12" s="6">
        <f>VLOOKUP(A12,'[1]【4】 框架Ratecard条目汇总'!$A:$L,12,0)</f>
        <v>263</v>
      </c>
    </row>
    <row r="13" ht="19" hidden="1" customHeight="1" spans="1:9">
      <c r="A13" s="4" t="s">
        <v>225</v>
      </c>
      <c r="B13" s="4" t="s">
        <v>151</v>
      </c>
      <c r="C13" s="4" t="s">
        <v>200</v>
      </c>
      <c r="D13" s="4" t="s">
        <v>201</v>
      </c>
      <c r="E13" s="4" t="s">
        <v>217</v>
      </c>
      <c r="F13" s="4" t="s">
        <v>223</v>
      </c>
      <c r="G13" s="5" t="s">
        <v>226</v>
      </c>
      <c r="H13" s="4" t="s">
        <v>205</v>
      </c>
      <c r="I13" s="6">
        <f>VLOOKUP(A13,'[1]【4】 框架Ratecard条目汇总'!$A:$L,12,0)</f>
        <v>314</v>
      </c>
    </row>
    <row r="14" ht="19" hidden="1" customHeight="1" spans="1:9">
      <c r="A14" s="4" t="s">
        <v>227</v>
      </c>
      <c r="B14" s="4" t="s">
        <v>151</v>
      </c>
      <c r="C14" s="4" t="s">
        <v>200</v>
      </c>
      <c r="D14" s="4" t="s">
        <v>201</v>
      </c>
      <c r="E14" s="4" t="s">
        <v>217</v>
      </c>
      <c r="F14" s="4" t="s">
        <v>218</v>
      </c>
      <c r="G14" s="5" t="s">
        <v>228</v>
      </c>
      <c r="H14" s="4" t="s">
        <v>205</v>
      </c>
      <c r="I14" s="6">
        <f>VLOOKUP(A14,'[1]【4】 框架Ratecard条目汇总'!$A:$L,12,0)</f>
        <v>225</v>
      </c>
    </row>
    <row r="15" ht="19" hidden="1" customHeight="1" spans="1:9">
      <c r="A15" s="4" t="s">
        <v>229</v>
      </c>
      <c r="B15" s="4" t="s">
        <v>151</v>
      </c>
      <c r="C15" s="4" t="s">
        <v>200</v>
      </c>
      <c r="D15" s="4" t="s">
        <v>201</v>
      </c>
      <c r="E15" s="4" t="s">
        <v>217</v>
      </c>
      <c r="F15" s="4" t="s">
        <v>218</v>
      </c>
      <c r="G15" s="5" t="s">
        <v>230</v>
      </c>
      <c r="H15" s="4" t="s">
        <v>205</v>
      </c>
      <c r="I15" s="6">
        <f>VLOOKUP(A15,'[1]【4】 框架Ratecard条目汇总'!$A:$L,12,0)</f>
        <v>319</v>
      </c>
    </row>
    <row r="16" ht="19" hidden="1" customHeight="1" spans="1:9">
      <c r="A16" s="4" t="s">
        <v>231</v>
      </c>
      <c r="B16" s="4" t="s">
        <v>151</v>
      </c>
      <c r="C16" s="4" t="s">
        <v>200</v>
      </c>
      <c r="D16" s="4" t="s">
        <v>201</v>
      </c>
      <c r="E16" s="4" t="s">
        <v>217</v>
      </c>
      <c r="F16" s="4" t="s">
        <v>223</v>
      </c>
      <c r="G16" s="5" t="s">
        <v>232</v>
      </c>
      <c r="H16" s="4" t="s">
        <v>205</v>
      </c>
      <c r="I16" s="6">
        <f>VLOOKUP(A16,'[1]【4】 框架Ratecard条目汇总'!$A:$L,12,0)</f>
        <v>285</v>
      </c>
    </row>
    <row r="17" ht="19" hidden="1" customHeight="1" spans="1:9">
      <c r="A17" s="4" t="s">
        <v>233</v>
      </c>
      <c r="B17" s="4" t="s">
        <v>151</v>
      </c>
      <c r="C17" s="4" t="s">
        <v>200</v>
      </c>
      <c r="D17" s="4" t="s">
        <v>201</v>
      </c>
      <c r="E17" s="4" t="s">
        <v>217</v>
      </c>
      <c r="F17" s="4" t="s">
        <v>223</v>
      </c>
      <c r="G17" s="5" t="s">
        <v>234</v>
      </c>
      <c r="H17" s="4" t="s">
        <v>205</v>
      </c>
      <c r="I17" s="6">
        <f>VLOOKUP(A17,'[1]【4】 框架Ratecard条目汇总'!$A:$L,12,0)</f>
        <v>314</v>
      </c>
    </row>
    <row r="18" ht="19" hidden="1" customHeight="1" spans="1:9">
      <c r="A18" s="4" t="s">
        <v>235</v>
      </c>
      <c r="B18" s="4" t="s">
        <v>151</v>
      </c>
      <c r="C18" s="4" t="s">
        <v>200</v>
      </c>
      <c r="D18" s="4" t="s">
        <v>201</v>
      </c>
      <c r="E18" s="4" t="s">
        <v>217</v>
      </c>
      <c r="F18" s="4" t="s">
        <v>218</v>
      </c>
      <c r="G18" s="5" t="s">
        <v>236</v>
      </c>
      <c r="H18" s="4" t="s">
        <v>205</v>
      </c>
      <c r="I18" s="6">
        <f>VLOOKUP(A18,'[1]【4】 框架Ratecard条目汇总'!$A:$L,12,0)</f>
        <v>289</v>
      </c>
    </row>
    <row r="19" ht="19" hidden="1" customHeight="1" spans="1:9">
      <c r="A19" s="4" t="s">
        <v>237</v>
      </c>
      <c r="B19" s="4" t="s">
        <v>151</v>
      </c>
      <c r="C19" s="4" t="s">
        <v>200</v>
      </c>
      <c r="D19" s="4" t="s">
        <v>201</v>
      </c>
      <c r="E19" s="4" t="s">
        <v>217</v>
      </c>
      <c r="F19" s="4" t="s">
        <v>218</v>
      </c>
      <c r="G19" s="5" t="s">
        <v>238</v>
      </c>
      <c r="H19" s="4" t="s">
        <v>205</v>
      </c>
      <c r="I19" s="6">
        <f>VLOOKUP(A19,'[1]【4】 框架Ratecard条目汇总'!$A:$L,12,0)</f>
        <v>380</v>
      </c>
    </row>
    <row r="20" ht="19" hidden="1" customHeight="1" spans="1:9">
      <c r="A20" s="4" t="s">
        <v>239</v>
      </c>
      <c r="B20" s="4" t="s">
        <v>151</v>
      </c>
      <c r="C20" s="4" t="s">
        <v>200</v>
      </c>
      <c r="D20" s="4" t="s">
        <v>201</v>
      </c>
      <c r="E20" s="4" t="s">
        <v>217</v>
      </c>
      <c r="F20" s="4" t="s">
        <v>223</v>
      </c>
      <c r="G20" s="5" t="s">
        <v>240</v>
      </c>
      <c r="H20" s="4" t="s">
        <v>205</v>
      </c>
      <c r="I20" s="6">
        <f>VLOOKUP(A20,'[1]【4】 框架Ratecard条目汇总'!$A:$L,12,0)</f>
        <v>360</v>
      </c>
    </row>
    <row r="21" ht="19" hidden="1" customHeight="1" spans="1:9">
      <c r="A21" s="4" t="s">
        <v>241</v>
      </c>
      <c r="B21" s="4" t="s">
        <v>151</v>
      </c>
      <c r="C21" s="4" t="s">
        <v>200</v>
      </c>
      <c r="D21" s="4" t="s">
        <v>201</v>
      </c>
      <c r="E21" s="4" t="s">
        <v>217</v>
      </c>
      <c r="F21" s="4" t="s">
        <v>223</v>
      </c>
      <c r="G21" s="5" t="s">
        <v>242</v>
      </c>
      <c r="H21" s="4" t="s">
        <v>205</v>
      </c>
      <c r="I21" s="6">
        <f>VLOOKUP(A21,'[1]【4】 框架Ratecard条目汇总'!$A:$L,12,0)</f>
        <v>440</v>
      </c>
    </row>
    <row r="22" ht="19" hidden="1" customHeight="1" spans="1:9">
      <c r="A22" s="4" t="s">
        <v>243</v>
      </c>
      <c r="B22" s="4" t="s">
        <v>151</v>
      </c>
      <c r="C22" s="4" t="s">
        <v>200</v>
      </c>
      <c r="D22" s="4" t="s">
        <v>201</v>
      </c>
      <c r="E22" s="4" t="s">
        <v>217</v>
      </c>
      <c r="F22" s="4" t="s">
        <v>218</v>
      </c>
      <c r="G22" s="5" t="s">
        <v>244</v>
      </c>
      <c r="H22" s="4" t="s">
        <v>205</v>
      </c>
      <c r="I22" s="6">
        <f>VLOOKUP(A22,'[1]【4】 框架Ratecard条目汇总'!$A:$L,12,0)</f>
        <v>365</v>
      </c>
    </row>
    <row r="23" ht="19" hidden="1" customHeight="1" spans="1:9">
      <c r="A23" s="4" t="s">
        <v>245</v>
      </c>
      <c r="B23" s="4" t="s">
        <v>151</v>
      </c>
      <c r="C23" s="4" t="s">
        <v>200</v>
      </c>
      <c r="D23" s="4" t="s">
        <v>201</v>
      </c>
      <c r="E23" s="4" t="s">
        <v>217</v>
      </c>
      <c r="F23" s="4" t="s">
        <v>218</v>
      </c>
      <c r="G23" s="5" t="s">
        <v>246</v>
      </c>
      <c r="H23" s="4" t="s">
        <v>205</v>
      </c>
      <c r="I23" s="6">
        <f>VLOOKUP(A23,'[1]【4】 框架Ratecard条目汇总'!$A:$L,12,0)</f>
        <v>542</v>
      </c>
    </row>
    <row r="24" ht="19" hidden="1" customHeight="1" spans="1:9">
      <c r="A24" s="4" t="s">
        <v>247</v>
      </c>
      <c r="B24" s="4" t="s">
        <v>151</v>
      </c>
      <c r="C24" s="4" t="s">
        <v>200</v>
      </c>
      <c r="D24" s="4" t="s">
        <v>201</v>
      </c>
      <c r="E24" s="4" t="s">
        <v>217</v>
      </c>
      <c r="F24" s="4" t="s">
        <v>223</v>
      </c>
      <c r="G24" s="5" t="s">
        <v>248</v>
      </c>
      <c r="H24" s="4" t="s">
        <v>205</v>
      </c>
      <c r="I24" s="6">
        <f>VLOOKUP(A24,'[1]【4】 框架Ratecard条目汇总'!$A:$L,12,0)</f>
        <v>465</v>
      </c>
    </row>
    <row r="25" ht="19" hidden="1" customHeight="1" spans="1:9">
      <c r="A25" s="4" t="s">
        <v>249</v>
      </c>
      <c r="B25" s="4" t="s">
        <v>151</v>
      </c>
      <c r="C25" s="4" t="s">
        <v>200</v>
      </c>
      <c r="D25" s="4" t="s">
        <v>201</v>
      </c>
      <c r="E25" s="4" t="s">
        <v>217</v>
      </c>
      <c r="F25" s="4" t="s">
        <v>223</v>
      </c>
      <c r="G25" s="5" t="s">
        <v>250</v>
      </c>
      <c r="H25" s="4" t="s">
        <v>205</v>
      </c>
      <c r="I25" s="6">
        <f>VLOOKUP(A25,'[1]【4】 框架Ratecard条目汇总'!$A:$L,12,0)</f>
        <v>555</v>
      </c>
    </row>
    <row r="26" ht="19" hidden="1" customHeight="1" spans="1:9">
      <c r="A26" s="4" t="s">
        <v>251</v>
      </c>
      <c r="B26" s="4" t="s">
        <v>151</v>
      </c>
      <c r="C26" s="4" t="s">
        <v>200</v>
      </c>
      <c r="D26" s="4" t="s">
        <v>201</v>
      </c>
      <c r="E26" s="4" t="s">
        <v>252</v>
      </c>
      <c r="F26" s="4" t="s">
        <v>253</v>
      </c>
      <c r="G26" s="5" t="s">
        <v>254</v>
      </c>
      <c r="H26" s="4" t="s">
        <v>205</v>
      </c>
      <c r="I26" s="6">
        <f>VLOOKUP(A26,'[1]【4】 框架Ratecard条目汇总'!$A:$L,12,0)</f>
        <v>80</v>
      </c>
    </row>
    <row r="27" ht="19" hidden="1" customHeight="1" spans="1:9">
      <c r="A27" s="4" t="s">
        <v>255</v>
      </c>
      <c r="B27" s="4" t="s">
        <v>151</v>
      </c>
      <c r="C27" s="4" t="s">
        <v>200</v>
      </c>
      <c r="D27" s="4" t="s">
        <v>201</v>
      </c>
      <c r="E27" s="4" t="s">
        <v>252</v>
      </c>
      <c r="F27" s="4" t="s">
        <v>256</v>
      </c>
      <c r="G27" s="5" t="s">
        <v>254</v>
      </c>
      <c r="H27" s="4" t="s">
        <v>205</v>
      </c>
      <c r="I27" s="6">
        <f>VLOOKUP(A27,'[1]【4】 框架Ratecard条目汇总'!$A:$L,12,0)</f>
        <v>95</v>
      </c>
    </row>
    <row r="28" ht="19" hidden="1" customHeight="1" spans="1:9">
      <c r="A28" s="4" t="s">
        <v>257</v>
      </c>
      <c r="B28" s="4" t="s">
        <v>151</v>
      </c>
      <c r="C28" s="4" t="s">
        <v>200</v>
      </c>
      <c r="D28" s="4" t="s">
        <v>201</v>
      </c>
      <c r="E28" s="4" t="s">
        <v>252</v>
      </c>
      <c r="F28" s="4" t="s">
        <v>258</v>
      </c>
      <c r="G28" s="5" t="s">
        <v>254</v>
      </c>
      <c r="H28" s="4" t="s">
        <v>205</v>
      </c>
      <c r="I28" s="6">
        <f>VLOOKUP(A28,'[1]【4】 框架Ratecard条目汇总'!$A:$L,12,0)</f>
        <v>105</v>
      </c>
    </row>
    <row r="29" ht="19" hidden="1" customHeight="1" spans="1:9">
      <c r="A29" s="4" t="s">
        <v>259</v>
      </c>
      <c r="B29" s="4" t="s">
        <v>151</v>
      </c>
      <c r="C29" s="4" t="s">
        <v>200</v>
      </c>
      <c r="D29" s="4" t="s">
        <v>201</v>
      </c>
      <c r="E29" s="4" t="s">
        <v>252</v>
      </c>
      <c r="F29" s="4" t="s">
        <v>260</v>
      </c>
      <c r="G29" s="5" t="s">
        <v>254</v>
      </c>
      <c r="H29" s="4" t="s">
        <v>205</v>
      </c>
      <c r="I29" s="6">
        <f>VLOOKUP(A29,'[1]【4】 框架Ratecard条目汇总'!$A:$L,12,0)</f>
        <v>125</v>
      </c>
    </row>
    <row r="30" ht="19" hidden="1" customHeight="1" spans="1:9">
      <c r="A30" s="4" t="s">
        <v>261</v>
      </c>
      <c r="B30" s="4" t="s">
        <v>151</v>
      </c>
      <c r="C30" s="4" t="s">
        <v>200</v>
      </c>
      <c r="D30" s="4" t="s">
        <v>201</v>
      </c>
      <c r="E30" s="4" t="s">
        <v>262</v>
      </c>
      <c r="F30" s="4" t="s">
        <v>263</v>
      </c>
      <c r="G30" s="5" t="s">
        <v>264</v>
      </c>
      <c r="H30" s="4" t="s">
        <v>205</v>
      </c>
      <c r="I30" s="6">
        <f>VLOOKUP(A30,'[1]【4】 框架Ratecard条目汇总'!$A:$L,12,0)</f>
        <v>56</v>
      </c>
    </row>
    <row r="31" ht="19" hidden="1" customHeight="1" spans="1:9">
      <c r="A31" s="4" t="s">
        <v>265</v>
      </c>
      <c r="B31" s="4" t="s">
        <v>151</v>
      </c>
      <c r="C31" s="4" t="s">
        <v>200</v>
      </c>
      <c r="D31" s="4" t="s">
        <v>201</v>
      </c>
      <c r="E31" s="4" t="s">
        <v>262</v>
      </c>
      <c r="F31" s="4" t="s">
        <v>263</v>
      </c>
      <c r="G31" s="5" t="s">
        <v>266</v>
      </c>
      <c r="H31" s="4" t="s">
        <v>205</v>
      </c>
      <c r="I31" s="6">
        <f>VLOOKUP(A31,'[1]【4】 框架Ratecard条目汇总'!$A:$L,12,0)</f>
        <v>57</v>
      </c>
    </row>
    <row r="32" ht="19" hidden="1" customHeight="1" spans="1:9">
      <c r="A32" s="4" t="s">
        <v>267</v>
      </c>
      <c r="B32" s="4" t="s">
        <v>151</v>
      </c>
      <c r="C32" s="4" t="s">
        <v>200</v>
      </c>
      <c r="D32" s="4" t="s">
        <v>201</v>
      </c>
      <c r="E32" s="4" t="s">
        <v>262</v>
      </c>
      <c r="F32" s="4" t="s">
        <v>263</v>
      </c>
      <c r="G32" s="5" t="s">
        <v>268</v>
      </c>
      <c r="H32" s="4" t="s">
        <v>205</v>
      </c>
      <c r="I32" s="6">
        <f>VLOOKUP(A32,'[1]【4】 框架Ratecard条目汇总'!$A:$L,12,0)</f>
        <v>62</v>
      </c>
    </row>
    <row r="33" ht="19" hidden="1" customHeight="1" spans="1:9">
      <c r="A33" s="4" t="s">
        <v>269</v>
      </c>
      <c r="B33" s="4" t="s">
        <v>151</v>
      </c>
      <c r="C33" s="4" t="s">
        <v>200</v>
      </c>
      <c r="D33" s="4" t="s">
        <v>201</v>
      </c>
      <c r="E33" s="4" t="s">
        <v>262</v>
      </c>
      <c r="F33" s="4" t="s">
        <v>263</v>
      </c>
      <c r="G33" s="5" t="s">
        <v>270</v>
      </c>
      <c r="H33" s="4" t="s">
        <v>205</v>
      </c>
      <c r="I33" s="6">
        <f>VLOOKUP(A33,'[1]【4】 框架Ratecard条目汇总'!$A:$L,12,0)</f>
        <v>72</v>
      </c>
    </row>
    <row r="34" ht="19" hidden="1" customHeight="1" spans="1:9">
      <c r="A34" s="4" t="s">
        <v>271</v>
      </c>
      <c r="B34" s="4" t="s">
        <v>151</v>
      </c>
      <c r="C34" s="4" t="s">
        <v>200</v>
      </c>
      <c r="D34" s="4" t="s">
        <v>201</v>
      </c>
      <c r="E34" s="4" t="s">
        <v>262</v>
      </c>
      <c r="F34" s="4" t="s">
        <v>263</v>
      </c>
      <c r="G34" s="5" t="s">
        <v>272</v>
      </c>
      <c r="H34" s="4" t="s">
        <v>205</v>
      </c>
      <c r="I34" s="6">
        <f>VLOOKUP(A34,'[1]【4】 框架Ratecard条目汇总'!$A:$L,12,0)</f>
        <v>85</v>
      </c>
    </row>
    <row r="35" ht="19" hidden="1" customHeight="1" spans="1:9">
      <c r="A35" s="4" t="s">
        <v>273</v>
      </c>
      <c r="B35" s="4" t="s">
        <v>151</v>
      </c>
      <c r="C35" s="4" t="s">
        <v>200</v>
      </c>
      <c r="D35" s="4" t="s">
        <v>201</v>
      </c>
      <c r="E35" s="4" t="s">
        <v>262</v>
      </c>
      <c r="F35" s="4" t="s">
        <v>263</v>
      </c>
      <c r="G35" s="5" t="s">
        <v>274</v>
      </c>
      <c r="H35" s="4" t="s">
        <v>205</v>
      </c>
      <c r="I35" s="6">
        <f>VLOOKUP(A35,'[1]【4】 框架Ratecard条目汇总'!$A:$L,12,0)</f>
        <v>98</v>
      </c>
    </row>
    <row r="36" ht="19" hidden="1" customHeight="1" spans="1:9">
      <c r="A36" s="4" t="s">
        <v>275</v>
      </c>
      <c r="B36" s="4" t="s">
        <v>151</v>
      </c>
      <c r="C36" s="4" t="s">
        <v>200</v>
      </c>
      <c r="D36" s="4" t="s">
        <v>201</v>
      </c>
      <c r="E36" s="4" t="s">
        <v>262</v>
      </c>
      <c r="F36" s="4" t="s">
        <v>263</v>
      </c>
      <c r="G36" s="5" t="s">
        <v>276</v>
      </c>
      <c r="H36" s="4" t="s">
        <v>205</v>
      </c>
      <c r="I36" s="6">
        <f>VLOOKUP(A36,'[1]【4】 框架Ratecard条目汇总'!$A:$L,12,0)</f>
        <v>118</v>
      </c>
    </row>
    <row r="37" ht="19" hidden="1" customHeight="1" spans="1:9">
      <c r="A37" s="4" t="s">
        <v>277</v>
      </c>
      <c r="B37" s="4" t="s">
        <v>151</v>
      </c>
      <c r="C37" s="4" t="s">
        <v>200</v>
      </c>
      <c r="D37" s="4" t="s">
        <v>201</v>
      </c>
      <c r="E37" s="4" t="s">
        <v>262</v>
      </c>
      <c r="F37" s="4" t="s">
        <v>278</v>
      </c>
      <c r="G37" s="5" t="s">
        <v>266</v>
      </c>
      <c r="H37" s="4" t="s">
        <v>205</v>
      </c>
      <c r="I37" s="6">
        <f>VLOOKUP(A37,'[1]【4】 框架Ratecard条目汇总'!$A:$L,12,0)</f>
        <v>70</v>
      </c>
    </row>
    <row r="38" ht="19" hidden="1" customHeight="1" spans="1:9">
      <c r="A38" s="4" t="s">
        <v>279</v>
      </c>
      <c r="B38" s="4" t="s">
        <v>151</v>
      </c>
      <c r="C38" s="4" t="s">
        <v>200</v>
      </c>
      <c r="D38" s="4" t="s">
        <v>201</v>
      </c>
      <c r="E38" s="4" t="s">
        <v>262</v>
      </c>
      <c r="F38" s="4" t="s">
        <v>278</v>
      </c>
      <c r="G38" s="5" t="s">
        <v>268</v>
      </c>
      <c r="H38" s="4" t="s">
        <v>205</v>
      </c>
      <c r="I38" s="6">
        <f>VLOOKUP(A38,'[1]【4】 框架Ratecard条目汇总'!$A:$L,12,0)</f>
        <v>75</v>
      </c>
    </row>
    <row r="39" ht="19" hidden="1" customHeight="1" spans="1:9">
      <c r="A39" s="4" t="s">
        <v>280</v>
      </c>
      <c r="B39" s="4" t="s">
        <v>151</v>
      </c>
      <c r="C39" s="4" t="s">
        <v>200</v>
      </c>
      <c r="D39" s="4" t="s">
        <v>201</v>
      </c>
      <c r="E39" s="4" t="s">
        <v>262</v>
      </c>
      <c r="F39" s="4" t="s">
        <v>278</v>
      </c>
      <c r="G39" s="5" t="s">
        <v>270</v>
      </c>
      <c r="H39" s="4" t="s">
        <v>205</v>
      </c>
      <c r="I39" s="6">
        <f>VLOOKUP(A39,'[1]【4】 框架Ratecard条目汇总'!$A:$L,12,0)</f>
        <v>97</v>
      </c>
    </row>
    <row r="40" ht="19" hidden="1" customHeight="1" spans="1:9">
      <c r="A40" s="4" t="s">
        <v>281</v>
      </c>
      <c r="B40" s="4" t="s">
        <v>151</v>
      </c>
      <c r="C40" s="4" t="s">
        <v>200</v>
      </c>
      <c r="D40" s="4" t="s">
        <v>201</v>
      </c>
      <c r="E40" s="4" t="s">
        <v>262</v>
      </c>
      <c r="F40" s="4" t="s">
        <v>278</v>
      </c>
      <c r="G40" s="5" t="s">
        <v>272</v>
      </c>
      <c r="H40" s="4" t="s">
        <v>205</v>
      </c>
      <c r="I40" s="6">
        <f>VLOOKUP(A40,'[1]【4】 框架Ratecard条目汇总'!$A:$L,12,0)</f>
        <v>105</v>
      </c>
    </row>
    <row r="41" ht="19" hidden="1" customHeight="1" spans="1:9">
      <c r="A41" s="4" t="s">
        <v>282</v>
      </c>
      <c r="B41" s="4" t="s">
        <v>151</v>
      </c>
      <c r="C41" s="4" t="s">
        <v>200</v>
      </c>
      <c r="D41" s="4" t="s">
        <v>201</v>
      </c>
      <c r="E41" s="4" t="s">
        <v>262</v>
      </c>
      <c r="F41" s="4" t="s">
        <v>278</v>
      </c>
      <c r="G41" s="5" t="s">
        <v>274</v>
      </c>
      <c r="H41" s="4" t="s">
        <v>205</v>
      </c>
      <c r="I41" s="6">
        <f>VLOOKUP(A41,'[1]【4】 框架Ratecard条目汇总'!$A:$L,12,0)</f>
        <v>120</v>
      </c>
    </row>
    <row r="42" ht="19" hidden="1" customHeight="1" spans="1:9">
      <c r="A42" s="4" t="s">
        <v>283</v>
      </c>
      <c r="B42" s="4" t="s">
        <v>151</v>
      </c>
      <c r="C42" s="4" t="s">
        <v>200</v>
      </c>
      <c r="D42" s="4" t="s">
        <v>201</v>
      </c>
      <c r="E42" s="4" t="s">
        <v>262</v>
      </c>
      <c r="F42" s="4" t="s">
        <v>284</v>
      </c>
      <c r="G42" s="5" t="s">
        <v>285</v>
      </c>
      <c r="H42" s="4" t="s">
        <v>205</v>
      </c>
      <c r="I42" s="6">
        <f>VLOOKUP(A42,'[1]【4】 框架Ratecard条目汇总'!$A:$L,12,0)</f>
        <v>77</v>
      </c>
    </row>
    <row r="43" ht="19" hidden="1" customHeight="1" spans="1:9">
      <c r="A43" s="4" t="s">
        <v>286</v>
      </c>
      <c r="B43" s="4" t="s">
        <v>151</v>
      </c>
      <c r="C43" s="4" t="s">
        <v>200</v>
      </c>
      <c r="D43" s="4" t="s">
        <v>201</v>
      </c>
      <c r="E43" s="4" t="s">
        <v>287</v>
      </c>
      <c r="F43" s="4" t="s">
        <v>288</v>
      </c>
      <c r="G43" s="5" t="s">
        <v>289</v>
      </c>
      <c r="H43" s="4" t="s">
        <v>205</v>
      </c>
      <c r="I43" s="6">
        <f>VLOOKUP(A43,'[1]【4】 框架Ratecard条目汇总'!$A:$L,12,0)</f>
        <v>57</v>
      </c>
    </row>
    <row r="44" ht="19" hidden="1" customHeight="1" spans="1:9">
      <c r="A44" s="4" t="s">
        <v>290</v>
      </c>
      <c r="B44" s="4" t="s">
        <v>151</v>
      </c>
      <c r="C44" s="4" t="s">
        <v>200</v>
      </c>
      <c r="D44" s="4" t="s">
        <v>201</v>
      </c>
      <c r="E44" s="4" t="s">
        <v>287</v>
      </c>
      <c r="F44" s="4" t="s">
        <v>288</v>
      </c>
      <c r="G44" s="5" t="s">
        <v>291</v>
      </c>
      <c r="H44" s="4" t="s">
        <v>205</v>
      </c>
      <c r="I44" s="6">
        <f>VLOOKUP(A44,'[1]【4】 框架Ratecard条目汇总'!$A:$L,12,0)</f>
        <v>65</v>
      </c>
    </row>
    <row r="45" ht="19" hidden="1" customHeight="1" spans="1:9">
      <c r="A45" s="4" t="s">
        <v>292</v>
      </c>
      <c r="B45" s="4" t="s">
        <v>151</v>
      </c>
      <c r="C45" s="4" t="s">
        <v>200</v>
      </c>
      <c r="D45" s="4" t="s">
        <v>201</v>
      </c>
      <c r="E45" s="4" t="s">
        <v>287</v>
      </c>
      <c r="F45" s="4" t="s">
        <v>288</v>
      </c>
      <c r="G45" s="5" t="s">
        <v>293</v>
      </c>
      <c r="H45" s="4" t="s">
        <v>205</v>
      </c>
      <c r="I45" s="6">
        <f>VLOOKUP(A45,'[1]【4】 框架Ratecard条目汇总'!$A:$L,12,0)</f>
        <v>85</v>
      </c>
    </row>
    <row r="46" ht="19" hidden="1" customHeight="1" spans="1:9">
      <c r="A46" s="4" t="s">
        <v>294</v>
      </c>
      <c r="B46" s="4" t="s">
        <v>151</v>
      </c>
      <c r="C46" s="4" t="s">
        <v>200</v>
      </c>
      <c r="D46" s="4" t="s">
        <v>201</v>
      </c>
      <c r="E46" s="4" t="s">
        <v>287</v>
      </c>
      <c r="F46" s="4" t="s">
        <v>295</v>
      </c>
      <c r="G46" s="5" t="s">
        <v>296</v>
      </c>
      <c r="H46" s="4" t="s">
        <v>205</v>
      </c>
      <c r="I46" s="6">
        <f>VLOOKUP(A46,'[1]【4】 框架Ratecard条目汇总'!$A:$L,12,0)</f>
        <v>28</v>
      </c>
    </row>
    <row r="47" ht="19" hidden="1" customHeight="1" spans="1:9">
      <c r="A47" s="4" t="s">
        <v>297</v>
      </c>
      <c r="B47" s="4" t="s">
        <v>151</v>
      </c>
      <c r="C47" s="4" t="s">
        <v>200</v>
      </c>
      <c r="D47" s="4" t="s">
        <v>201</v>
      </c>
      <c r="E47" s="4" t="s">
        <v>287</v>
      </c>
      <c r="F47" s="4" t="s">
        <v>295</v>
      </c>
      <c r="G47" s="5" t="s">
        <v>298</v>
      </c>
      <c r="H47" s="4" t="s">
        <v>205</v>
      </c>
      <c r="I47" s="6">
        <f>VLOOKUP(A47,'[1]【4】 框架Ratecard条目汇总'!$A:$L,12,0)</f>
        <v>35</v>
      </c>
    </row>
    <row r="48" ht="19" hidden="1" customHeight="1" spans="1:9">
      <c r="A48" s="4" t="s">
        <v>299</v>
      </c>
      <c r="B48" s="4" t="s">
        <v>151</v>
      </c>
      <c r="C48" s="4" t="s">
        <v>200</v>
      </c>
      <c r="D48" s="4" t="s">
        <v>201</v>
      </c>
      <c r="E48" s="4" t="s">
        <v>287</v>
      </c>
      <c r="F48" s="4" t="s">
        <v>295</v>
      </c>
      <c r="G48" s="5" t="s">
        <v>291</v>
      </c>
      <c r="H48" s="4" t="s">
        <v>205</v>
      </c>
      <c r="I48" s="6">
        <f>VLOOKUP(A48,'[1]【4】 框架Ratecard条目汇总'!$A:$L,12,0)</f>
        <v>40</v>
      </c>
    </row>
    <row r="49" ht="19" hidden="1" customHeight="1" spans="1:9">
      <c r="A49" s="4" t="s">
        <v>300</v>
      </c>
      <c r="B49" s="4" t="s">
        <v>151</v>
      </c>
      <c r="C49" s="4" t="s">
        <v>200</v>
      </c>
      <c r="D49" s="4" t="s">
        <v>201</v>
      </c>
      <c r="E49" s="4" t="s">
        <v>287</v>
      </c>
      <c r="F49" s="4" t="s">
        <v>295</v>
      </c>
      <c r="G49" s="5" t="s">
        <v>301</v>
      </c>
      <c r="H49" s="4" t="s">
        <v>205</v>
      </c>
      <c r="I49" s="6">
        <f>VLOOKUP(A49,'[1]【4】 框架Ratecard条目汇总'!$A:$L,12,0)</f>
        <v>45</v>
      </c>
    </row>
    <row r="50" ht="19" hidden="1" customHeight="1" spans="1:9">
      <c r="A50" s="4" t="s">
        <v>302</v>
      </c>
      <c r="B50" s="4" t="s">
        <v>151</v>
      </c>
      <c r="C50" s="4" t="s">
        <v>200</v>
      </c>
      <c r="D50" s="4" t="s">
        <v>201</v>
      </c>
      <c r="E50" s="4" t="s">
        <v>287</v>
      </c>
      <c r="F50" s="4" t="s">
        <v>295</v>
      </c>
      <c r="G50" s="5" t="s">
        <v>293</v>
      </c>
      <c r="H50" s="4" t="s">
        <v>205</v>
      </c>
      <c r="I50" s="6">
        <f>VLOOKUP(A50,'[1]【4】 框架Ratecard条目汇总'!$A:$L,12,0)</f>
        <v>52</v>
      </c>
    </row>
    <row r="51" ht="19" hidden="1" customHeight="1" spans="1:9">
      <c r="A51" s="4" t="s">
        <v>303</v>
      </c>
      <c r="B51" s="4" t="s">
        <v>151</v>
      </c>
      <c r="C51" s="4" t="s">
        <v>200</v>
      </c>
      <c r="D51" s="4" t="s">
        <v>201</v>
      </c>
      <c r="E51" s="4" t="s">
        <v>287</v>
      </c>
      <c r="F51" s="4" t="s">
        <v>304</v>
      </c>
      <c r="G51" s="5" t="s">
        <v>296</v>
      </c>
      <c r="H51" s="4" t="s">
        <v>205</v>
      </c>
      <c r="I51" s="6">
        <f>VLOOKUP(A51,'[1]【4】 框架Ratecard条目汇总'!$A:$L,12,0)</f>
        <v>40</v>
      </c>
    </row>
    <row r="52" ht="19" hidden="1" customHeight="1" spans="1:9">
      <c r="A52" s="4" t="s">
        <v>305</v>
      </c>
      <c r="B52" s="4" t="s">
        <v>151</v>
      </c>
      <c r="C52" s="4" t="s">
        <v>200</v>
      </c>
      <c r="D52" s="4" t="s">
        <v>201</v>
      </c>
      <c r="E52" s="4" t="s">
        <v>287</v>
      </c>
      <c r="F52" s="4" t="s">
        <v>304</v>
      </c>
      <c r="G52" s="5" t="s">
        <v>306</v>
      </c>
      <c r="H52" s="4" t="s">
        <v>205</v>
      </c>
      <c r="I52" s="6">
        <f>VLOOKUP(A52,'[1]【4】 框架Ratecard条目汇总'!$A:$L,12,0)</f>
        <v>62</v>
      </c>
    </row>
    <row r="53" ht="19" hidden="1" customHeight="1" spans="1:9">
      <c r="A53" s="4" t="s">
        <v>307</v>
      </c>
      <c r="B53" s="4" t="s">
        <v>151</v>
      </c>
      <c r="C53" s="4" t="s">
        <v>200</v>
      </c>
      <c r="D53" s="4" t="s">
        <v>201</v>
      </c>
      <c r="E53" s="4" t="s">
        <v>287</v>
      </c>
      <c r="F53" s="4" t="s">
        <v>304</v>
      </c>
      <c r="G53" s="5" t="s">
        <v>291</v>
      </c>
      <c r="H53" s="4" t="s">
        <v>205</v>
      </c>
      <c r="I53" s="6">
        <f>VLOOKUP(A53,'[1]【4】 框架Ratecard条目汇总'!$A:$L,12,0)</f>
        <v>75</v>
      </c>
    </row>
    <row r="54" ht="19" hidden="1" customHeight="1" spans="1:9">
      <c r="A54" s="4" t="s">
        <v>308</v>
      </c>
      <c r="B54" s="4" t="s">
        <v>151</v>
      </c>
      <c r="C54" s="4" t="s">
        <v>200</v>
      </c>
      <c r="D54" s="4" t="s">
        <v>201</v>
      </c>
      <c r="E54" s="4" t="s">
        <v>287</v>
      </c>
      <c r="F54" s="4" t="s">
        <v>304</v>
      </c>
      <c r="G54" s="5" t="s">
        <v>301</v>
      </c>
      <c r="H54" s="4" t="s">
        <v>205</v>
      </c>
      <c r="I54" s="6">
        <f>VLOOKUP(A54,'[1]【4】 框架Ratecard条目汇总'!$A:$L,12,0)</f>
        <v>82</v>
      </c>
    </row>
    <row r="55" ht="19" hidden="1" customHeight="1" spans="1:9">
      <c r="A55" s="4" t="s">
        <v>309</v>
      </c>
      <c r="B55" s="4" t="s">
        <v>151</v>
      </c>
      <c r="C55" s="4" t="s">
        <v>200</v>
      </c>
      <c r="D55" s="4" t="s">
        <v>201</v>
      </c>
      <c r="E55" s="4" t="s">
        <v>287</v>
      </c>
      <c r="F55" s="4" t="s">
        <v>304</v>
      </c>
      <c r="G55" s="5" t="s">
        <v>293</v>
      </c>
      <c r="H55" s="4" t="s">
        <v>205</v>
      </c>
      <c r="I55" s="6">
        <f>VLOOKUP(A55,'[1]【4】 框架Ratecard条目汇总'!$A:$L,12,0)</f>
        <v>100</v>
      </c>
    </row>
    <row r="56" ht="19" hidden="1" customHeight="1" spans="1:9">
      <c r="A56" s="4" t="s">
        <v>310</v>
      </c>
      <c r="B56" s="4" t="s">
        <v>151</v>
      </c>
      <c r="C56" s="4" t="s">
        <v>200</v>
      </c>
      <c r="D56" s="4" t="s">
        <v>201</v>
      </c>
      <c r="E56" s="4" t="s">
        <v>287</v>
      </c>
      <c r="F56" s="4" t="s">
        <v>311</v>
      </c>
      <c r="G56" s="5" t="s">
        <v>296</v>
      </c>
      <c r="H56" s="4" t="s">
        <v>205</v>
      </c>
      <c r="I56" s="6">
        <f>VLOOKUP(A56,'[1]【4】 框架Ratecard条目汇总'!$A:$L,12,0)</f>
        <v>52</v>
      </c>
    </row>
    <row r="57" ht="19" hidden="1" customHeight="1" spans="1:9">
      <c r="A57" s="4" t="s">
        <v>312</v>
      </c>
      <c r="B57" s="4" t="s">
        <v>151</v>
      </c>
      <c r="C57" s="4" t="s">
        <v>200</v>
      </c>
      <c r="D57" s="4" t="s">
        <v>201</v>
      </c>
      <c r="E57" s="4" t="s">
        <v>287</v>
      </c>
      <c r="F57" s="4" t="s">
        <v>311</v>
      </c>
      <c r="G57" s="5" t="s">
        <v>298</v>
      </c>
      <c r="H57" s="4" t="s">
        <v>205</v>
      </c>
      <c r="I57" s="6">
        <f>VLOOKUP(A57,'[1]【4】 框架Ratecard条目汇总'!$A:$L,12,0)</f>
        <v>65</v>
      </c>
    </row>
    <row r="58" ht="19" hidden="1" customHeight="1" spans="1:9">
      <c r="A58" s="4" t="s">
        <v>313</v>
      </c>
      <c r="B58" s="4" t="s">
        <v>151</v>
      </c>
      <c r="C58" s="4" t="s">
        <v>200</v>
      </c>
      <c r="D58" s="4" t="s">
        <v>201</v>
      </c>
      <c r="E58" s="4" t="s">
        <v>287</v>
      </c>
      <c r="F58" s="4" t="s">
        <v>311</v>
      </c>
      <c r="G58" s="5" t="s">
        <v>291</v>
      </c>
      <c r="H58" s="4" t="s">
        <v>205</v>
      </c>
      <c r="I58" s="6">
        <f>VLOOKUP(A58,'[1]【4】 框架Ratecard条目汇总'!$A:$L,12,0)</f>
        <v>75</v>
      </c>
    </row>
    <row r="59" ht="19" hidden="1" customHeight="1" spans="1:9">
      <c r="A59" s="4" t="s">
        <v>314</v>
      </c>
      <c r="B59" s="4" t="s">
        <v>151</v>
      </c>
      <c r="C59" s="4" t="s">
        <v>200</v>
      </c>
      <c r="D59" s="4" t="s">
        <v>201</v>
      </c>
      <c r="E59" s="4" t="s">
        <v>287</v>
      </c>
      <c r="F59" s="4" t="s">
        <v>311</v>
      </c>
      <c r="G59" s="5" t="s">
        <v>301</v>
      </c>
      <c r="H59" s="4" t="s">
        <v>205</v>
      </c>
      <c r="I59" s="6">
        <f>VLOOKUP(A59,'[1]【4】 框架Ratecard条目汇总'!$A:$L,12,0)</f>
        <v>100</v>
      </c>
    </row>
    <row r="60" ht="19" hidden="1" customHeight="1" spans="1:9">
      <c r="A60" s="4" t="s">
        <v>315</v>
      </c>
      <c r="B60" s="4" t="s">
        <v>151</v>
      </c>
      <c r="C60" s="4" t="s">
        <v>200</v>
      </c>
      <c r="D60" s="4" t="s">
        <v>201</v>
      </c>
      <c r="E60" s="4" t="s">
        <v>287</v>
      </c>
      <c r="F60" s="4" t="s">
        <v>311</v>
      </c>
      <c r="G60" s="5" t="s">
        <v>293</v>
      </c>
      <c r="H60" s="4" t="s">
        <v>205</v>
      </c>
      <c r="I60" s="6">
        <f>VLOOKUP(A60,'[1]【4】 框架Ratecard条目汇总'!$A:$L,12,0)</f>
        <v>100</v>
      </c>
    </row>
    <row r="61" ht="19" hidden="1" customHeight="1" spans="1:9">
      <c r="A61" s="4" t="s">
        <v>316</v>
      </c>
      <c r="B61" s="4" t="s">
        <v>151</v>
      </c>
      <c r="C61" s="4" t="s">
        <v>200</v>
      </c>
      <c r="D61" s="4" t="s">
        <v>201</v>
      </c>
      <c r="E61" s="4" t="s">
        <v>287</v>
      </c>
      <c r="F61" s="4" t="s">
        <v>317</v>
      </c>
      <c r="G61" s="5" t="s">
        <v>291</v>
      </c>
      <c r="H61" s="4" t="s">
        <v>205</v>
      </c>
      <c r="I61" s="6">
        <f>VLOOKUP(A61,'[1]【4】 框架Ratecard条目汇总'!$A:$L,12,0)</f>
        <v>85</v>
      </c>
    </row>
    <row r="62" ht="19" hidden="1" customHeight="1" spans="1:9">
      <c r="A62" s="4" t="s">
        <v>318</v>
      </c>
      <c r="B62" s="4" t="s">
        <v>151</v>
      </c>
      <c r="C62" s="4" t="s">
        <v>200</v>
      </c>
      <c r="D62" s="4" t="s">
        <v>201</v>
      </c>
      <c r="E62" s="4" t="s">
        <v>287</v>
      </c>
      <c r="F62" s="4" t="s">
        <v>319</v>
      </c>
      <c r="G62" s="5" t="s">
        <v>291</v>
      </c>
      <c r="H62" s="4" t="s">
        <v>205</v>
      </c>
      <c r="I62" s="6">
        <f>VLOOKUP(A62,'[1]【4】 框架Ratecard条目汇总'!$A:$L,12,0)</f>
        <v>40</v>
      </c>
    </row>
    <row r="63" ht="19" hidden="1" customHeight="1" spans="1:9">
      <c r="A63" s="4" t="s">
        <v>320</v>
      </c>
      <c r="B63" s="4" t="s">
        <v>151</v>
      </c>
      <c r="C63" s="4" t="s">
        <v>200</v>
      </c>
      <c r="D63" s="4" t="s">
        <v>201</v>
      </c>
      <c r="E63" s="4" t="s">
        <v>287</v>
      </c>
      <c r="F63" s="4" t="s">
        <v>319</v>
      </c>
      <c r="G63" s="5" t="s">
        <v>301</v>
      </c>
      <c r="H63" s="4" t="s">
        <v>205</v>
      </c>
      <c r="I63" s="6">
        <f>VLOOKUP(A63,'[1]【4】 框架Ratecard条目汇总'!$A:$L,12,0)</f>
        <v>52</v>
      </c>
    </row>
    <row r="64" ht="19" hidden="1" customHeight="1" spans="1:9">
      <c r="A64" s="4" t="s">
        <v>321</v>
      </c>
      <c r="B64" s="4" t="s">
        <v>151</v>
      </c>
      <c r="C64" s="4" t="s">
        <v>200</v>
      </c>
      <c r="D64" s="4" t="s">
        <v>201</v>
      </c>
      <c r="E64" s="4" t="s">
        <v>287</v>
      </c>
      <c r="F64" s="4" t="s">
        <v>319</v>
      </c>
      <c r="G64" s="5" t="s">
        <v>293</v>
      </c>
      <c r="H64" s="4" t="s">
        <v>205</v>
      </c>
      <c r="I64" s="6">
        <f>VLOOKUP(A64,'[1]【4】 框架Ratecard条目汇总'!$A:$L,12,0)</f>
        <v>65</v>
      </c>
    </row>
    <row r="65" ht="19" hidden="1" customHeight="1" spans="1:9">
      <c r="A65" s="4" t="s">
        <v>322</v>
      </c>
      <c r="B65" s="4" t="s">
        <v>151</v>
      </c>
      <c r="C65" s="4" t="s">
        <v>200</v>
      </c>
      <c r="D65" s="4" t="s">
        <v>201</v>
      </c>
      <c r="E65" s="4" t="s">
        <v>287</v>
      </c>
      <c r="F65" s="4" t="s">
        <v>323</v>
      </c>
      <c r="G65" s="5" t="s">
        <v>291</v>
      </c>
      <c r="H65" s="4" t="s">
        <v>205</v>
      </c>
      <c r="I65" s="6">
        <f>VLOOKUP(A65,'[1]【4】 框架Ratecard条目汇总'!$A:$L,12,0)</f>
        <v>60</v>
      </c>
    </row>
    <row r="66" ht="19" hidden="1" customHeight="1" spans="1:9">
      <c r="A66" s="4" t="s">
        <v>324</v>
      </c>
      <c r="B66" s="4" t="s">
        <v>151</v>
      </c>
      <c r="C66" s="4" t="s">
        <v>200</v>
      </c>
      <c r="D66" s="4" t="s">
        <v>201</v>
      </c>
      <c r="E66" s="4" t="s">
        <v>287</v>
      </c>
      <c r="F66" s="4" t="s">
        <v>325</v>
      </c>
      <c r="G66" s="5" t="s">
        <v>326</v>
      </c>
      <c r="H66" s="4" t="s">
        <v>205</v>
      </c>
      <c r="I66" s="6">
        <f>VLOOKUP(A66,'[1]【4】 框架Ratecard条目汇总'!$A:$L,12,0)</f>
        <v>47</v>
      </c>
    </row>
    <row r="67" ht="19" hidden="1" customHeight="1" spans="1:9">
      <c r="A67" s="4" t="s">
        <v>327</v>
      </c>
      <c r="B67" s="4" t="s">
        <v>151</v>
      </c>
      <c r="C67" s="4" t="s">
        <v>200</v>
      </c>
      <c r="D67" s="4" t="s">
        <v>201</v>
      </c>
      <c r="E67" s="4" t="s">
        <v>287</v>
      </c>
      <c r="F67" s="4" t="s">
        <v>328</v>
      </c>
      <c r="G67" s="5" t="s">
        <v>329</v>
      </c>
      <c r="H67" s="4" t="s">
        <v>205</v>
      </c>
      <c r="I67" s="6">
        <f>VLOOKUP(A67,'[1]【4】 框架Ratecard条目汇总'!$A:$L,12,0)</f>
        <v>40</v>
      </c>
    </row>
    <row r="68" ht="19" hidden="1" customHeight="1" spans="1:9">
      <c r="A68" s="4" t="s">
        <v>330</v>
      </c>
      <c r="B68" s="4" t="s">
        <v>151</v>
      </c>
      <c r="C68" s="4" t="s">
        <v>200</v>
      </c>
      <c r="D68" s="4" t="s">
        <v>201</v>
      </c>
      <c r="E68" s="4" t="s">
        <v>287</v>
      </c>
      <c r="F68" s="4" t="s">
        <v>328</v>
      </c>
      <c r="G68" s="5" t="s">
        <v>306</v>
      </c>
      <c r="H68" s="4" t="s">
        <v>205</v>
      </c>
      <c r="I68" s="6">
        <f>VLOOKUP(A68,'[1]【4】 框架Ratecard条目汇总'!$A:$L,12,0)</f>
        <v>50</v>
      </c>
    </row>
    <row r="69" ht="19" hidden="1" customHeight="1" spans="1:9">
      <c r="A69" s="4" t="s">
        <v>331</v>
      </c>
      <c r="B69" s="4" t="s">
        <v>151</v>
      </c>
      <c r="C69" s="4" t="s">
        <v>200</v>
      </c>
      <c r="D69" s="4" t="s">
        <v>201</v>
      </c>
      <c r="E69" s="4" t="s">
        <v>287</v>
      </c>
      <c r="F69" s="4" t="s">
        <v>328</v>
      </c>
      <c r="G69" s="5" t="s">
        <v>332</v>
      </c>
      <c r="H69" s="4" t="s">
        <v>205</v>
      </c>
      <c r="I69" s="6">
        <f>VLOOKUP(A69,'[1]【4】 框架Ratecard条目汇总'!$A:$L,12,0)</f>
        <v>60</v>
      </c>
    </row>
    <row r="70" ht="19" hidden="1" customHeight="1" spans="1:9">
      <c r="A70" s="4" t="s">
        <v>333</v>
      </c>
      <c r="B70" s="4" t="s">
        <v>151</v>
      </c>
      <c r="C70" s="4" t="s">
        <v>200</v>
      </c>
      <c r="D70" s="4" t="s">
        <v>201</v>
      </c>
      <c r="E70" s="4" t="s">
        <v>287</v>
      </c>
      <c r="F70" s="4" t="s">
        <v>328</v>
      </c>
      <c r="G70" s="5" t="s">
        <v>291</v>
      </c>
      <c r="H70" s="4" t="s">
        <v>205</v>
      </c>
      <c r="I70" s="6">
        <f>VLOOKUP(A70,'[1]【4】 框架Ratecard条目汇总'!$A:$L,12,0)</f>
        <v>70</v>
      </c>
    </row>
    <row r="71" ht="19" hidden="1" customHeight="1" spans="1:9">
      <c r="A71" s="4" t="s">
        <v>334</v>
      </c>
      <c r="B71" s="4" t="s">
        <v>151</v>
      </c>
      <c r="C71" s="4" t="s">
        <v>200</v>
      </c>
      <c r="D71" s="4" t="s">
        <v>201</v>
      </c>
      <c r="E71" s="4" t="s">
        <v>335</v>
      </c>
      <c r="F71" s="4" t="s">
        <v>336</v>
      </c>
      <c r="G71" s="5" t="s">
        <v>337</v>
      </c>
      <c r="H71" s="4" t="s">
        <v>205</v>
      </c>
      <c r="I71" s="6">
        <f>VLOOKUP(A71,'[1]【4】 框架Ratecard条目汇总'!$A:$L,12,0)</f>
        <v>47</v>
      </c>
    </row>
    <row r="72" ht="19" hidden="1" customHeight="1" spans="1:9">
      <c r="A72" s="4" t="s">
        <v>338</v>
      </c>
      <c r="B72" s="4" t="s">
        <v>151</v>
      </c>
      <c r="C72" s="4" t="s">
        <v>200</v>
      </c>
      <c r="D72" s="4" t="s">
        <v>201</v>
      </c>
      <c r="E72" s="4" t="s">
        <v>335</v>
      </c>
      <c r="F72" s="4" t="s">
        <v>339</v>
      </c>
      <c r="G72" s="5" t="s">
        <v>340</v>
      </c>
      <c r="H72" s="4" t="s">
        <v>205</v>
      </c>
      <c r="I72" s="6">
        <f>VLOOKUP(A72,'[1]【4】 框架Ratecard条目汇总'!$A:$L,12,0)</f>
        <v>66</v>
      </c>
    </row>
    <row r="73" ht="19" hidden="1" customHeight="1" spans="1:9">
      <c r="A73" s="4" t="s">
        <v>341</v>
      </c>
      <c r="B73" s="4" t="s">
        <v>151</v>
      </c>
      <c r="C73" s="4" t="s">
        <v>200</v>
      </c>
      <c r="D73" s="4" t="s">
        <v>201</v>
      </c>
      <c r="E73" s="4" t="s">
        <v>335</v>
      </c>
      <c r="F73" s="4" t="s">
        <v>342</v>
      </c>
      <c r="G73" s="5" t="s">
        <v>343</v>
      </c>
      <c r="H73" s="4" t="s">
        <v>344</v>
      </c>
      <c r="I73" s="6">
        <f>VLOOKUP(A73,'[1]【4】 框架Ratecard条目汇总'!$A:$L,12,0)</f>
        <v>18</v>
      </c>
    </row>
    <row r="74" ht="19" hidden="1" customHeight="1" spans="1:9">
      <c r="A74" s="4" t="s">
        <v>345</v>
      </c>
      <c r="B74" s="4" t="s">
        <v>151</v>
      </c>
      <c r="C74" s="4" t="s">
        <v>200</v>
      </c>
      <c r="D74" s="4" t="s">
        <v>201</v>
      </c>
      <c r="E74" s="4" t="s">
        <v>335</v>
      </c>
      <c r="F74" s="4" t="s">
        <v>342</v>
      </c>
      <c r="G74" s="5" t="s">
        <v>346</v>
      </c>
      <c r="H74" s="4" t="s">
        <v>344</v>
      </c>
      <c r="I74" s="6">
        <f>VLOOKUP(A74,'[1]【4】 框架Ratecard条目汇总'!$A:$L,12,0)</f>
        <v>20</v>
      </c>
    </row>
    <row r="75" ht="19" hidden="1" customHeight="1" spans="1:9">
      <c r="A75" s="4" t="s">
        <v>347</v>
      </c>
      <c r="B75" s="4" t="s">
        <v>151</v>
      </c>
      <c r="C75" s="4" t="s">
        <v>200</v>
      </c>
      <c r="D75" s="4" t="s">
        <v>201</v>
      </c>
      <c r="E75" s="4" t="s">
        <v>335</v>
      </c>
      <c r="F75" s="4" t="s">
        <v>342</v>
      </c>
      <c r="G75" s="5" t="s">
        <v>348</v>
      </c>
      <c r="H75" s="4" t="s">
        <v>344</v>
      </c>
      <c r="I75" s="6">
        <f>VLOOKUP(A75,'[1]【4】 框架Ratecard条目汇总'!$A:$L,12,0)</f>
        <v>12</v>
      </c>
    </row>
    <row r="76" ht="19" hidden="1" customHeight="1" spans="1:9">
      <c r="A76" s="4" t="s">
        <v>349</v>
      </c>
      <c r="B76" s="4" t="s">
        <v>151</v>
      </c>
      <c r="C76" s="4" t="s">
        <v>200</v>
      </c>
      <c r="D76" s="4" t="s">
        <v>201</v>
      </c>
      <c r="E76" s="4" t="s">
        <v>335</v>
      </c>
      <c r="F76" s="4" t="s">
        <v>342</v>
      </c>
      <c r="G76" s="5" t="s">
        <v>350</v>
      </c>
      <c r="H76" s="4" t="s">
        <v>344</v>
      </c>
      <c r="I76" s="6">
        <f>VLOOKUP(A76,'[1]【4】 框架Ratecard条目汇总'!$A:$L,12,0)</f>
        <v>17</v>
      </c>
    </row>
    <row r="77" ht="19" hidden="1" customHeight="1" spans="1:9">
      <c r="A77" s="4" t="s">
        <v>351</v>
      </c>
      <c r="B77" s="4" t="s">
        <v>151</v>
      </c>
      <c r="C77" s="4" t="s">
        <v>200</v>
      </c>
      <c r="D77" s="4" t="s">
        <v>201</v>
      </c>
      <c r="E77" s="4" t="s">
        <v>352</v>
      </c>
      <c r="F77" s="4" t="s">
        <v>353</v>
      </c>
      <c r="G77" s="5" t="s">
        <v>326</v>
      </c>
      <c r="H77" s="4" t="s">
        <v>205</v>
      </c>
      <c r="I77" s="6">
        <f>VLOOKUP(A77,'[1]【4】 框架Ratecard条目汇总'!$A:$L,12,0)</f>
        <v>13</v>
      </c>
    </row>
    <row r="78" ht="19" hidden="1" customHeight="1" spans="1:9">
      <c r="A78" s="4" t="s">
        <v>354</v>
      </c>
      <c r="B78" s="4" t="s">
        <v>151</v>
      </c>
      <c r="C78" s="4" t="s">
        <v>200</v>
      </c>
      <c r="D78" s="4" t="s">
        <v>201</v>
      </c>
      <c r="E78" s="4" t="s">
        <v>352</v>
      </c>
      <c r="F78" s="4" t="s">
        <v>355</v>
      </c>
      <c r="G78" s="5" t="s">
        <v>356</v>
      </c>
      <c r="H78" s="4" t="s">
        <v>205</v>
      </c>
      <c r="I78" s="6">
        <f>VLOOKUP(A78,'[1]【4】 框架Ratecard条目汇总'!$A:$L,12,0)</f>
        <v>18</v>
      </c>
    </row>
    <row r="79" ht="19" hidden="1" customHeight="1" spans="1:9">
      <c r="A79" s="4" t="s">
        <v>357</v>
      </c>
      <c r="B79" s="4" t="s">
        <v>151</v>
      </c>
      <c r="C79" s="4" t="s">
        <v>200</v>
      </c>
      <c r="D79" s="4" t="s">
        <v>201</v>
      </c>
      <c r="E79" s="4" t="s">
        <v>352</v>
      </c>
      <c r="F79" s="4" t="s">
        <v>358</v>
      </c>
      <c r="G79" s="5" t="s">
        <v>296</v>
      </c>
      <c r="H79" s="4" t="s">
        <v>205</v>
      </c>
      <c r="I79" s="6">
        <f>VLOOKUP(A79,'[1]【4】 框架Ratecard条目汇总'!$A:$L,12,0)</f>
        <v>21</v>
      </c>
    </row>
    <row r="80" ht="19" hidden="1" customHeight="1" spans="1:9">
      <c r="A80" s="4" t="s">
        <v>359</v>
      </c>
      <c r="B80" s="4" t="s">
        <v>151</v>
      </c>
      <c r="C80" s="4" t="s">
        <v>200</v>
      </c>
      <c r="D80" s="4" t="s">
        <v>201</v>
      </c>
      <c r="E80" s="4" t="s">
        <v>352</v>
      </c>
      <c r="F80" s="4" t="s">
        <v>360</v>
      </c>
      <c r="G80" s="5" t="s">
        <v>361</v>
      </c>
      <c r="H80" s="4" t="s">
        <v>205</v>
      </c>
      <c r="I80" s="6">
        <f>VLOOKUP(A80,'[1]【4】 框架Ratecard条目汇总'!$A:$L,12,0)</f>
        <v>21</v>
      </c>
    </row>
    <row r="81" ht="19" hidden="1" customHeight="1" spans="1:9">
      <c r="A81" s="4" t="s">
        <v>362</v>
      </c>
      <c r="B81" s="4" t="s">
        <v>151</v>
      </c>
      <c r="C81" s="4" t="s">
        <v>200</v>
      </c>
      <c r="D81" s="4" t="s">
        <v>201</v>
      </c>
      <c r="E81" s="4" t="s">
        <v>352</v>
      </c>
      <c r="F81" s="4" t="s">
        <v>363</v>
      </c>
      <c r="G81" s="5" t="s">
        <v>296</v>
      </c>
      <c r="H81" s="4" t="s">
        <v>205</v>
      </c>
      <c r="I81" s="6">
        <f>VLOOKUP(A81,'[1]【4】 框架Ratecard条目汇总'!$A:$L,12,0)</f>
        <v>28</v>
      </c>
    </row>
    <row r="82" ht="19" hidden="1" customHeight="1" spans="1:9">
      <c r="A82" s="4" t="s">
        <v>364</v>
      </c>
      <c r="B82" s="4" t="s">
        <v>151</v>
      </c>
      <c r="C82" s="4" t="s">
        <v>200</v>
      </c>
      <c r="D82" s="4" t="s">
        <v>201</v>
      </c>
      <c r="E82" s="4" t="s">
        <v>352</v>
      </c>
      <c r="F82" s="4" t="s">
        <v>365</v>
      </c>
      <c r="G82" s="5" t="s">
        <v>361</v>
      </c>
      <c r="H82" s="4" t="s">
        <v>205</v>
      </c>
      <c r="I82" s="6">
        <f>VLOOKUP(A82,'[1]【4】 框架Ratecard条目汇总'!$A:$L,12,0)</f>
        <v>35</v>
      </c>
    </row>
    <row r="83" ht="19" hidden="1" customHeight="1" spans="1:9">
      <c r="A83" s="4" t="s">
        <v>366</v>
      </c>
      <c r="B83" s="4" t="s">
        <v>151</v>
      </c>
      <c r="C83" s="4" t="s">
        <v>200</v>
      </c>
      <c r="D83" s="4" t="s">
        <v>201</v>
      </c>
      <c r="E83" s="4" t="s">
        <v>352</v>
      </c>
      <c r="F83" s="4" t="s">
        <v>367</v>
      </c>
      <c r="G83" s="7" t="s">
        <v>102</v>
      </c>
      <c r="H83" s="4" t="s">
        <v>205</v>
      </c>
      <c r="I83" s="6">
        <f>VLOOKUP(A83,'[1]【4】 框架Ratecard条目汇总'!$A:$L,12,0)</f>
        <v>30</v>
      </c>
    </row>
    <row r="84" ht="19" hidden="1" customHeight="1" spans="1:9">
      <c r="A84" s="4" t="s">
        <v>368</v>
      </c>
      <c r="B84" s="4" t="s">
        <v>151</v>
      </c>
      <c r="C84" s="4" t="s">
        <v>200</v>
      </c>
      <c r="D84" s="4" t="s">
        <v>201</v>
      </c>
      <c r="E84" s="4" t="s">
        <v>352</v>
      </c>
      <c r="F84" s="4" t="s">
        <v>369</v>
      </c>
      <c r="G84" s="7" t="s">
        <v>102</v>
      </c>
      <c r="H84" s="4" t="s">
        <v>205</v>
      </c>
      <c r="I84" s="6">
        <f>VLOOKUP(A84,'[1]【4】 框架Ratecard条目汇总'!$A:$L,12,0)</f>
        <v>67</v>
      </c>
    </row>
    <row r="85" ht="19" hidden="1" customHeight="1" spans="1:9">
      <c r="A85" s="4" t="s">
        <v>370</v>
      </c>
      <c r="B85" s="4" t="s">
        <v>151</v>
      </c>
      <c r="C85" s="4" t="s">
        <v>200</v>
      </c>
      <c r="D85" s="4" t="s">
        <v>201</v>
      </c>
      <c r="E85" s="4" t="s">
        <v>371</v>
      </c>
      <c r="F85" s="4" t="s">
        <v>372</v>
      </c>
      <c r="G85" s="5" t="s">
        <v>373</v>
      </c>
      <c r="H85" s="4" t="s">
        <v>374</v>
      </c>
      <c r="I85" s="6">
        <f>VLOOKUP(A85,'[1]【4】 框架Ratecard条目汇总'!$A:$L,12,0)</f>
        <v>100</v>
      </c>
    </row>
    <row r="86" ht="19" hidden="1" customHeight="1" spans="1:9">
      <c r="A86" s="4" t="s">
        <v>375</v>
      </c>
      <c r="B86" s="4" t="s">
        <v>151</v>
      </c>
      <c r="C86" s="4" t="s">
        <v>200</v>
      </c>
      <c r="D86" s="4" t="s">
        <v>201</v>
      </c>
      <c r="E86" s="4" t="s">
        <v>371</v>
      </c>
      <c r="F86" s="4" t="s">
        <v>376</v>
      </c>
      <c r="G86" s="5" t="s">
        <v>373</v>
      </c>
      <c r="H86" s="4" t="s">
        <v>374</v>
      </c>
      <c r="I86" s="6">
        <f>VLOOKUP(A86,'[1]【4】 框架Ratecard条目汇总'!$A:$L,12,0)</f>
        <v>177</v>
      </c>
    </row>
    <row r="87" ht="19" hidden="1" customHeight="1" spans="1:9">
      <c r="A87" s="4" t="s">
        <v>377</v>
      </c>
      <c r="B87" s="4" t="s">
        <v>151</v>
      </c>
      <c r="C87" s="4" t="s">
        <v>200</v>
      </c>
      <c r="D87" s="4" t="s">
        <v>201</v>
      </c>
      <c r="E87" s="4" t="s">
        <v>378</v>
      </c>
      <c r="F87" s="4" t="s">
        <v>378</v>
      </c>
      <c r="G87" s="5" t="s">
        <v>379</v>
      </c>
      <c r="H87" s="4" t="s">
        <v>205</v>
      </c>
      <c r="I87" s="6">
        <f>VLOOKUP(A87,'[1]【4】 框架Ratecard条目汇总'!$A:$L,12,0)</f>
        <v>130</v>
      </c>
    </row>
    <row r="88" ht="19" hidden="1" customHeight="1" spans="1:9">
      <c r="A88" s="4" t="s">
        <v>380</v>
      </c>
      <c r="B88" s="4" t="s">
        <v>151</v>
      </c>
      <c r="C88" s="4" t="s">
        <v>200</v>
      </c>
      <c r="D88" s="4" t="s">
        <v>201</v>
      </c>
      <c r="E88" s="4" t="s">
        <v>378</v>
      </c>
      <c r="F88" s="4" t="s">
        <v>378</v>
      </c>
      <c r="G88" s="5" t="s">
        <v>381</v>
      </c>
      <c r="H88" s="4" t="s">
        <v>205</v>
      </c>
      <c r="I88" s="6">
        <f>VLOOKUP(A88,'[1]【4】 框架Ratecard条目汇总'!$A:$L,12,0)</f>
        <v>152</v>
      </c>
    </row>
    <row r="89" ht="19" hidden="1" customHeight="1" spans="1:9">
      <c r="A89" s="4" t="s">
        <v>382</v>
      </c>
      <c r="B89" s="4" t="s">
        <v>151</v>
      </c>
      <c r="C89" s="4" t="s">
        <v>200</v>
      </c>
      <c r="D89" s="4" t="s">
        <v>201</v>
      </c>
      <c r="E89" s="4" t="s">
        <v>383</v>
      </c>
      <c r="F89" s="4" t="s">
        <v>384</v>
      </c>
      <c r="G89" s="7" t="s">
        <v>102</v>
      </c>
      <c r="H89" s="4" t="s">
        <v>385</v>
      </c>
      <c r="I89" s="6">
        <f>VLOOKUP(A89,'[1]【4】 框架Ratecard条目汇总'!$A:$L,12,0)</f>
        <v>37</v>
      </c>
    </row>
    <row r="90" ht="19" hidden="1" customHeight="1" spans="1:9">
      <c r="A90" s="4" t="s">
        <v>386</v>
      </c>
      <c r="B90" s="4" t="s">
        <v>151</v>
      </c>
      <c r="C90" s="4" t="s">
        <v>200</v>
      </c>
      <c r="D90" s="4" t="s">
        <v>201</v>
      </c>
      <c r="E90" s="4" t="s">
        <v>383</v>
      </c>
      <c r="F90" s="4" t="s">
        <v>387</v>
      </c>
      <c r="G90" s="7" t="s">
        <v>102</v>
      </c>
      <c r="H90" s="4" t="s">
        <v>385</v>
      </c>
      <c r="I90" s="6">
        <f>VLOOKUP(A90,'[1]【4】 框架Ratecard条目汇总'!$A:$L,12,0)</f>
        <v>45</v>
      </c>
    </row>
    <row r="91" ht="19" hidden="1" customHeight="1" spans="1:9">
      <c r="A91" s="4" t="s">
        <v>388</v>
      </c>
      <c r="B91" s="4" t="s">
        <v>151</v>
      </c>
      <c r="C91" s="4" t="s">
        <v>200</v>
      </c>
      <c r="D91" s="4" t="s">
        <v>201</v>
      </c>
      <c r="E91" s="4" t="s">
        <v>383</v>
      </c>
      <c r="F91" s="4" t="s">
        <v>389</v>
      </c>
      <c r="G91" s="7" t="s">
        <v>102</v>
      </c>
      <c r="H91" s="4" t="s">
        <v>385</v>
      </c>
      <c r="I91" s="6">
        <f>VLOOKUP(A91,'[1]【4】 框架Ratecard条目汇总'!$A:$L,12,0)</f>
        <v>50</v>
      </c>
    </row>
    <row r="92" ht="19" hidden="1" customHeight="1" spans="1:9">
      <c r="A92" s="4" t="s">
        <v>390</v>
      </c>
      <c r="B92" s="4" t="s">
        <v>151</v>
      </c>
      <c r="C92" s="4" t="s">
        <v>200</v>
      </c>
      <c r="D92" s="4" t="s">
        <v>201</v>
      </c>
      <c r="E92" s="4" t="s">
        <v>383</v>
      </c>
      <c r="F92" s="4" t="s">
        <v>391</v>
      </c>
      <c r="G92" s="7" t="s">
        <v>102</v>
      </c>
      <c r="H92" s="4" t="s">
        <v>385</v>
      </c>
      <c r="I92" s="6">
        <f>VLOOKUP(A92,'[1]【4】 框架Ratecard条目汇总'!$A:$L,12,0)</f>
        <v>45</v>
      </c>
    </row>
    <row r="93" ht="19" hidden="1" customHeight="1" spans="1:9">
      <c r="A93" s="4" t="s">
        <v>392</v>
      </c>
      <c r="B93" s="4" t="s">
        <v>151</v>
      </c>
      <c r="C93" s="4" t="s">
        <v>200</v>
      </c>
      <c r="D93" s="4" t="s">
        <v>201</v>
      </c>
      <c r="E93" s="4" t="s">
        <v>383</v>
      </c>
      <c r="F93" s="4" t="s">
        <v>393</v>
      </c>
      <c r="G93" s="7" t="s">
        <v>102</v>
      </c>
      <c r="H93" s="4" t="s">
        <v>385</v>
      </c>
      <c r="I93" s="6">
        <f>VLOOKUP(A93,'[1]【4】 框架Ratecard条目汇总'!$A:$L,12,0)</f>
        <v>55</v>
      </c>
    </row>
    <row r="94" ht="19" hidden="1" customHeight="1" spans="1:9">
      <c r="A94" s="4" t="s">
        <v>394</v>
      </c>
      <c r="B94" s="4" t="s">
        <v>151</v>
      </c>
      <c r="C94" s="4" t="s">
        <v>200</v>
      </c>
      <c r="D94" s="4" t="s">
        <v>201</v>
      </c>
      <c r="E94" s="4" t="s">
        <v>383</v>
      </c>
      <c r="F94" s="4" t="s">
        <v>395</v>
      </c>
      <c r="G94" s="7" t="s">
        <v>102</v>
      </c>
      <c r="H94" s="4" t="s">
        <v>385</v>
      </c>
      <c r="I94" s="6">
        <f>VLOOKUP(A94,'[1]【4】 框架Ratecard条目汇总'!$A:$L,12,0)</f>
        <v>65</v>
      </c>
    </row>
    <row r="95" ht="19" hidden="1" customHeight="1" spans="1:9">
      <c r="A95" s="4" t="s">
        <v>396</v>
      </c>
      <c r="B95" s="4" t="s">
        <v>151</v>
      </c>
      <c r="C95" s="4" t="s">
        <v>200</v>
      </c>
      <c r="D95" s="4" t="s">
        <v>201</v>
      </c>
      <c r="E95" s="4" t="s">
        <v>383</v>
      </c>
      <c r="F95" s="4" t="s">
        <v>397</v>
      </c>
      <c r="G95" s="7" t="s">
        <v>102</v>
      </c>
      <c r="H95" s="4" t="s">
        <v>385</v>
      </c>
      <c r="I95" s="6">
        <f>VLOOKUP(A95,'[1]【4】 框架Ratecard条目汇总'!$A:$L,12,0)</f>
        <v>70</v>
      </c>
    </row>
    <row r="96" ht="19" hidden="1" customHeight="1" spans="1:9">
      <c r="A96" s="4" t="s">
        <v>398</v>
      </c>
      <c r="B96" s="4" t="s">
        <v>151</v>
      </c>
      <c r="C96" s="4" t="s">
        <v>200</v>
      </c>
      <c r="D96" s="4" t="s">
        <v>201</v>
      </c>
      <c r="E96" s="4" t="s">
        <v>383</v>
      </c>
      <c r="F96" s="4" t="s">
        <v>399</v>
      </c>
      <c r="G96" s="7" t="s">
        <v>102</v>
      </c>
      <c r="H96" s="4" t="s">
        <v>385</v>
      </c>
      <c r="I96" s="6">
        <f>VLOOKUP(A96,'[1]【4】 框架Ratecard条目汇总'!$A:$L,12,0)</f>
        <v>6</v>
      </c>
    </row>
    <row r="97" ht="19" hidden="1" customHeight="1" spans="1:9">
      <c r="A97" s="4" t="s">
        <v>400</v>
      </c>
      <c r="B97" s="4" t="s">
        <v>151</v>
      </c>
      <c r="C97" s="4" t="s">
        <v>200</v>
      </c>
      <c r="D97" s="4" t="s">
        <v>201</v>
      </c>
      <c r="E97" s="4" t="s">
        <v>383</v>
      </c>
      <c r="F97" s="4" t="s">
        <v>401</v>
      </c>
      <c r="G97" s="7" t="s">
        <v>102</v>
      </c>
      <c r="H97" s="4" t="s">
        <v>385</v>
      </c>
      <c r="I97" s="6">
        <f>VLOOKUP(A97,'[1]【4】 框架Ratecard条目汇总'!$A:$L,12,0)</f>
        <v>8</v>
      </c>
    </row>
    <row r="98" ht="19" hidden="1" customHeight="1" spans="1:9">
      <c r="A98" s="4" t="s">
        <v>402</v>
      </c>
      <c r="B98" s="4" t="s">
        <v>151</v>
      </c>
      <c r="C98" s="4" t="s">
        <v>200</v>
      </c>
      <c r="D98" s="4" t="s">
        <v>201</v>
      </c>
      <c r="E98" s="4" t="s">
        <v>383</v>
      </c>
      <c r="F98" s="4" t="s">
        <v>403</v>
      </c>
      <c r="G98" s="7" t="s">
        <v>102</v>
      </c>
      <c r="H98" s="4" t="s">
        <v>385</v>
      </c>
      <c r="I98" s="6">
        <f>VLOOKUP(A98,'[1]【4】 框架Ratecard条目汇总'!$A:$L,12,0)</f>
        <v>10</v>
      </c>
    </row>
    <row r="99" ht="19" hidden="1" customHeight="1" spans="1:9">
      <c r="A99" s="4" t="s">
        <v>404</v>
      </c>
      <c r="B99" s="4" t="s">
        <v>151</v>
      </c>
      <c r="C99" s="4" t="s">
        <v>200</v>
      </c>
      <c r="D99" s="4" t="s">
        <v>201</v>
      </c>
      <c r="E99" s="4" t="s">
        <v>383</v>
      </c>
      <c r="F99" s="4" t="s">
        <v>405</v>
      </c>
      <c r="G99" s="7" t="s">
        <v>102</v>
      </c>
      <c r="H99" s="4" t="s">
        <v>385</v>
      </c>
      <c r="I99" s="6">
        <f>VLOOKUP(A99,'[1]【4】 框架Ratecard条目汇总'!$A:$L,12,0)</f>
        <v>11</v>
      </c>
    </row>
    <row r="100" ht="19" hidden="1" customHeight="1" spans="1:9">
      <c r="A100" s="4" t="s">
        <v>406</v>
      </c>
      <c r="B100" s="4" t="s">
        <v>151</v>
      </c>
      <c r="C100" s="4" t="s">
        <v>200</v>
      </c>
      <c r="D100" s="4" t="s">
        <v>201</v>
      </c>
      <c r="E100" s="4" t="s">
        <v>383</v>
      </c>
      <c r="F100" s="4" t="s">
        <v>407</v>
      </c>
      <c r="G100" s="7" t="s">
        <v>102</v>
      </c>
      <c r="H100" s="4" t="s">
        <v>385</v>
      </c>
      <c r="I100" s="6">
        <f>VLOOKUP(A100,'[1]【4】 框架Ratecard条目汇总'!$A:$L,12,0)</f>
        <v>12</v>
      </c>
    </row>
    <row r="101" ht="19" hidden="1" customHeight="1" spans="1:9">
      <c r="A101" s="4" t="s">
        <v>408</v>
      </c>
      <c r="B101" s="4" t="s">
        <v>151</v>
      </c>
      <c r="C101" s="4" t="s">
        <v>200</v>
      </c>
      <c r="D101" s="4" t="s">
        <v>201</v>
      </c>
      <c r="E101" s="4" t="s">
        <v>383</v>
      </c>
      <c r="F101" s="4" t="s">
        <v>409</v>
      </c>
      <c r="G101" s="7" t="s">
        <v>102</v>
      </c>
      <c r="H101" s="4" t="s">
        <v>385</v>
      </c>
      <c r="I101" s="6">
        <f>VLOOKUP(A101,'[1]【4】 框架Ratecard条目汇总'!$A:$L,12,0)</f>
        <v>15</v>
      </c>
    </row>
    <row r="102" ht="19" hidden="1" customHeight="1" spans="1:9">
      <c r="A102" s="4" t="s">
        <v>410</v>
      </c>
      <c r="B102" s="4" t="s">
        <v>151</v>
      </c>
      <c r="C102" s="4" t="s">
        <v>200</v>
      </c>
      <c r="D102" s="4" t="s">
        <v>201</v>
      </c>
      <c r="E102" s="4" t="s">
        <v>383</v>
      </c>
      <c r="F102" s="4" t="s">
        <v>411</v>
      </c>
      <c r="G102" s="7" t="s">
        <v>102</v>
      </c>
      <c r="H102" s="4" t="s">
        <v>385</v>
      </c>
      <c r="I102" s="6">
        <f>VLOOKUP(A102,'[1]【4】 框架Ratecard条目汇总'!$A:$L,12,0)</f>
        <v>28</v>
      </c>
    </row>
    <row r="103" ht="19" hidden="1" customHeight="1" spans="1:9">
      <c r="A103" s="4" t="s">
        <v>412</v>
      </c>
      <c r="B103" s="4" t="s">
        <v>151</v>
      </c>
      <c r="C103" s="4" t="s">
        <v>200</v>
      </c>
      <c r="D103" s="4" t="s">
        <v>201</v>
      </c>
      <c r="E103" s="4" t="s">
        <v>383</v>
      </c>
      <c r="F103" s="4" t="s">
        <v>413</v>
      </c>
      <c r="G103" s="7" t="s">
        <v>102</v>
      </c>
      <c r="H103" s="4" t="s">
        <v>385</v>
      </c>
      <c r="I103" s="6">
        <f>VLOOKUP(A103,'[1]【4】 框架Ratecard条目汇总'!$A:$L,12,0)</f>
        <v>40</v>
      </c>
    </row>
    <row r="104" ht="19" hidden="1" customHeight="1" spans="1:9">
      <c r="A104" s="4" t="s">
        <v>414</v>
      </c>
      <c r="B104" s="4" t="s">
        <v>151</v>
      </c>
      <c r="C104" s="4" t="s">
        <v>200</v>
      </c>
      <c r="D104" s="4" t="s">
        <v>201</v>
      </c>
      <c r="E104" s="4" t="s">
        <v>383</v>
      </c>
      <c r="F104" s="4" t="s">
        <v>415</v>
      </c>
      <c r="G104" s="7" t="s">
        <v>102</v>
      </c>
      <c r="H104" s="4" t="s">
        <v>385</v>
      </c>
      <c r="I104" s="6">
        <f>VLOOKUP(A104,'[1]【4】 框架Ratecard条目汇总'!$A:$L,12,0)</f>
        <v>5</v>
      </c>
    </row>
    <row r="105" ht="19" hidden="1" customHeight="1" spans="1:9">
      <c r="A105" s="4" t="s">
        <v>416</v>
      </c>
      <c r="B105" s="4" t="s">
        <v>151</v>
      </c>
      <c r="C105" s="4" t="s">
        <v>200</v>
      </c>
      <c r="D105" s="4" t="s">
        <v>201</v>
      </c>
      <c r="E105" s="4" t="s">
        <v>383</v>
      </c>
      <c r="F105" s="4" t="s">
        <v>417</v>
      </c>
      <c r="G105" s="7" t="s">
        <v>102</v>
      </c>
      <c r="H105" s="4" t="s">
        <v>385</v>
      </c>
      <c r="I105" s="6">
        <f>VLOOKUP(A105,'[1]【4】 框架Ratecard条目汇总'!$A:$L,12,0)</f>
        <v>8</v>
      </c>
    </row>
    <row r="106" ht="19" hidden="1" customHeight="1" spans="1:9">
      <c r="A106" s="4" t="s">
        <v>418</v>
      </c>
      <c r="B106" s="4" t="s">
        <v>151</v>
      </c>
      <c r="C106" s="4" t="s">
        <v>200</v>
      </c>
      <c r="D106" s="4" t="s">
        <v>201</v>
      </c>
      <c r="E106" s="4" t="s">
        <v>383</v>
      </c>
      <c r="F106" s="4" t="s">
        <v>419</v>
      </c>
      <c r="G106" s="7" t="s">
        <v>102</v>
      </c>
      <c r="H106" s="4" t="s">
        <v>385</v>
      </c>
      <c r="I106" s="6">
        <f>VLOOKUP(A106,'[1]【4】 框架Ratecard条目汇总'!$A:$L,12,0)</f>
        <v>10</v>
      </c>
    </row>
    <row r="107" ht="19" hidden="1" customHeight="1" spans="1:9">
      <c r="A107" s="4" t="s">
        <v>420</v>
      </c>
      <c r="B107" s="4" t="s">
        <v>151</v>
      </c>
      <c r="C107" s="4" t="s">
        <v>200</v>
      </c>
      <c r="D107" s="4" t="s">
        <v>201</v>
      </c>
      <c r="E107" s="4" t="s">
        <v>383</v>
      </c>
      <c r="F107" s="4" t="s">
        <v>421</v>
      </c>
      <c r="G107" s="7" t="s">
        <v>102</v>
      </c>
      <c r="H107" s="4" t="s">
        <v>385</v>
      </c>
      <c r="I107" s="6">
        <f>VLOOKUP(A107,'[1]【4】 框架Ratecard条目汇总'!$A:$L,12,0)</f>
        <v>11</v>
      </c>
    </row>
    <row r="108" ht="19" hidden="1" customHeight="1" spans="1:9">
      <c r="A108" s="4" t="s">
        <v>422</v>
      </c>
      <c r="B108" s="4" t="s">
        <v>151</v>
      </c>
      <c r="C108" s="4" t="s">
        <v>200</v>
      </c>
      <c r="D108" s="4" t="s">
        <v>201</v>
      </c>
      <c r="E108" s="4" t="s">
        <v>383</v>
      </c>
      <c r="F108" s="4" t="s">
        <v>423</v>
      </c>
      <c r="G108" s="7" t="s">
        <v>102</v>
      </c>
      <c r="H108" s="4" t="s">
        <v>385</v>
      </c>
      <c r="I108" s="6">
        <f>VLOOKUP(A108,'[1]【4】 框架Ratecard条目汇总'!$A:$L,12,0)</f>
        <v>12</v>
      </c>
    </row>
    <row r="109" ht="19" hidden="1" customHeight="1" spans="1:9">
      <c r="A109" s="4" t="s">
        <v>424</v>
      </c>
      <c r="B109" s="4" t="s">
        <v>151</v>
      </c>
      <c r="C109" s="4" t="s">
        <v>200</v>
      </c>
      <c r="D109" s="4" t="s">
        <v>201</v>
      </c>
      <c r="E109" s="4" t="s">
        <v>383</v>
      </c>
      <c r="F109" s="4" t="s">
        <v>425</v>
      </c>
      <c r="G109" s="7" t="s">
        <v>102</v>
      </c>
      <c r="H109" s="4" t="s">
        <v>385</v>
      </c>
      <c r="I109" s="6">
        <f>VLOOKUP(A109,'[1]【4】 框架Ratecard条目汇总'!$A:$L,12,0)</f>
        <v>16</v>
      </c>
    </row>
    <row r="110" ht="19" hidden="1" customHeight="1" spans="1:9">
      <c r="A110" s="4" t="s">
        <v>426</v>
      </c>
      <c r="B110" s="4" t="s">
        <v>151</v>
      </c>
      <c r="C110" s="4" t="s">
        <v>200</v>
      </c>
      <c r="D110" s="4" t="s">
        <v>201</v>
      </c>
      <c r="E110" s="4" t="s">
        <v>383</v>
      </c>
      <c r="F110" s="4" t="s">
        <v>427</v>
      </c>
      <c r="G110" s="7" t="s">
        <v>102</v>
      </c>
      <c r="H110" s="4" t="s">
        <v>385</v>
      </c>
      <c r="I110" s="6">
        <f>VLOOKUP(A110,'[1]【4】 框架Ratecard条目汇总'!$A:$L,12,0)</f>
        <v>28</v>
      </c>
    </row>
    <row r="111" ht="19" hidden="1" customHeight="1" spans="1:9">
      <c r="A111" s="4" t="s">
        <v>428</v>
      </c>
      <c r="B111" s="4" t="s">
        <v>151</v>
      </c>
      <c r="C111" s="4" t="s">
        <v>200</v>
      </c>
      <c r="D111" s="4" t="s">
        <v>201</v>
      </c>
      <c r="E111" s="4" t="s">
        <v>383</v>
      </c>
      <c r="F111" s="4" t="s">
        <v>429</v>
      </c>
      <c r="G111" s="7" t="s">
        <v>102</v>
      </c>
      <c r="H111" s="4" t="s">
        <v>385</v>
      </c>
      <c r="I111" s="6">
        <f>VLOOKUP(A111,'[1]【4】 框架Ratecard条目汇总'!$A:$L,12,0)</f>
        <v>40</v>
      </c>
    </row>
    <row r="112" ht="19" hidden="1" customHeight="1" spans="1:9">
      <c r="A112" s="4" t="s">
        <v>430</v>
      </c>
      <c r="B112" s="4" t="s">
        <v>151</v>
      </c>
      <c r="C112" s="4" t="s">
        <v>200</v>
      </c>
      <c r="D112" s="4" t="s">
        <v>201</v>
      </c>
      <c r="E112" s="4" t="s">
        <v>383</v>
      </c>
      <c r="F112" s="4" t="s">
        <v>431</v>
      </c>
      <c r="G112" s="7" t="s">
        <v>102</v>
      </c>
      <c r="H112" s="4" t="s">
        <v>205</v>
      </c>
      <c r="I112" s="6">
        <f>VLOOKUP(A112,'[1]【4】 框架Ratecard条目汇总'!$A:$L,12,0)</f>
        <v>135</v>
      </c>
    </row>
    <row r="113" ht="19" hidden="1" customHeight="1" spans="1:9">
      <c r="A113" s="4" t="s">
        <v>432</v>
      </c>
      <c r="B113" s="4" t="s">
        <v>151</v>
      </c>
      <c r="C113" s="4" t="s">
        <v>200</v>
      </c>
      <c r="D113" s="4" t="s">
        <v>201</v>
      </c>
      <c r="E113" s="4" t="s">
        <v>383</v>
      </c>
      <c r="F113" s="4" t="s">
        <v>433</v>
      </c>
      <c r="G113" s="7" t="s">
        <v>102</v>
      </c>
      <c r="H113" s="4" t="s">
        <v>344</v>
      </c>
      <c r="I113" s="6">
        <f>VLOOKUP(A113,'[1]【4】 框架Ratecard条目汇总'!$A:$L,12,0)</f>
        <v>30</v>
      </c>
    </row>
    <row r="114" ht="19" hidden="1" customHeight="1" spans="1:9">
      <c r="A114" s="4" t="s">
        <v>434</v>
      </c>
      <c r="B114" s="4" t="s">
        <v>151</v>
      </c>
      <c r="C114" s="4" t="s">
        <v>200</v>
      </c>
      <c r="D114" s="4" t="s">
        <v>201</v>
      </c>
      <c r="E114" s="4" t="s">
        <v>383</v>
      </c>
      <c r="F114" s="4" t="s">
        <v>435</v>
      </c>
      <c r="G114" s="7" t="s">
        <v>102</v>
      </c>
      <c r="H114" s="4" t="s">
        <v>344</v>
      </c>
      <c r="I114" s="6">
        <f>VLOOKUP(A114,'[1]【4】 框架Ratecard条目汇总'!$A:$L,12,0)</f>
        <v>32</v>
      </c>
    </row>
    <row r="115" ht="19" hidden="1" customHeight="1" spans="1:9">
      <c r="A115" s="4" t="s">
        <v>436</v>
      </c>
      <c r="B115" s="4" t="s">
        <v>151</v>
      </c>
      <c r="C115" s="4" t="s">
        <v>200</v>
      </c>
      <c r="D115" s="4" t="s">
        <v>201</v>
      </c>
      <c r="E115" s="4" t="s">
        <v>383</v>
      </c>
      <c r="F115" s="4" t="s">
        <v>437</v>
      </c>
      <c r="G115" s="7" t="s">
        <v>102</v>
      </c>
      <c r="H115" s="4" t="s">
        <v>344</v>
      </c>
      <c r="I115" s="6">
        <f>VLOOKUP(A115,'[1]【4】 框架Ratecard条目汇总'!$A:$L,12,0)</f>
        <v>42</v>
      </c>
    </row>
    <row r="116" ht="19" hidden="1" customHeight="1" spans="1:9">
      <c r="A116" s="4" t="s">
        <v>438</v>
      </c>
      <c r="B116" s="4" t="s">
        <v>151</v>
      </c>
      <c r="C116" s="4" t="s">
        <v>200</v>
      </c>
      <c r="D116" s="4" t="s">
        <v>201</v>
      </c>
      <c r="E116" s="4" t="s">
        <v>383</v>
      </c>
      <c r="F116" s="4" t="s">
        <v>439</v>
      </c>
      <c r="G116" s="7" t="s">
        <v>102</v>
      </c>
      <c r="H116" s="4" t="s">
        <v>344</v>
      </c>
      <c r="I116" s="6">
        <f>VLOOKUP(A116,'[1]【4】 框架Ratecard条目汇总'!$A:$L,12,0)</f>
        <v>55</v>
      </c>
    </row>
    <row r="117" ht="19" hidden="1" customHeight="1" spans="1:9">
      <c r="A117" s="4" t="s">
        <v>440</v>
      </c>
      <c r="B117" s="4" t="s">
        <v>151</v>
      </c>
      <c r="C117" s="4" t="s">
        <v>200</v>
      </c>
      <c r="D117" s="4" t="s">
        <v>201</v>
      </c>
      <c r="E117" s="4" t="s">
        <v>383</v>
      </c>
      <c r="F117" s="4" t="s">
        <v>441</v>
      </c>
      <c r="G117" s="7" t="s">
        <v>102</v>
      </c>
      <c r="H117" s="4" t="s">
        <v>344</v>
      </c>
      <c r="I117" s="6">
        <f>VLOOKUP(A117,'[1]【4】 框架Ratecard条目汇总'!$A:$L,12,0)</f>
        <v>70</v>
      </c>
    </row>
    <row r="118" ht="19" hidden="1" customHeight="1" spans="1:9">
      <c r="A118" s="4" t="s">
        <v>442</v>
      </c>
      <c r="B118" s="4" t="s">
        <v>151</v>
      </c>
      <c r="C118" s="4" t="s">
        <v>200</v>
      </c>
      <c r="D118" s="4" t="s">
        <v>201</v>
      </c>
      <c r="E118" s="4" t="s">
        <v>383</v>
      </c>
      <c r="F118" s="4" t="s">
        <v>443</v>
      </c>
      <c r="G118" s="5" t="s">
        <v>444</v>
      </c>
      <c r="H118" s="4" t="s">
        <v>205</v>
      </c>
      <c r="I118" s="6">
        <f>VLOOKUP(A118,'[1]【4】 框架Ratecard条目汇总'!$A:$L,12,0)</f>
        <v>112</v>
      </c>
    </row>
    <row r="119" ht="19" hidden="1" customHeight="1" spans="1:9">
      <c r="A119" s="4" t="s">
        <v>445</v>
      </c>
      <c r="B119" s="4" t="s">
        <v>151</v>
      </c>
      <c r="C119" s="4" t="s">
        <v>200</v>
      </c>
      <c r="D119" s="4" t="s">
        <v>201</v>
      </c>
      <c r="E119" s="4" t="s">
        <v>383</v>
      </c>
      <c r="F119" s="4" t="s">
        <v>443</v>
      </c>
      <c r="G119" s="5" t="s">
        <v>446</v>
      </c>
      <c r="H119" s="4" t="s">
        <v>205</v>
      </c>
      <c r="I119" s="6">
        <f>VLOOKUP(A119,'[1]【4】 框架Ratecard条目汇总'!$A:$L,12,0)</f>
        <v>145</v>
      </c>
    </row>
    <row r="120" ht="19" hidden="1" customHeight="1" spans="1:9">
      <c r="A120" s="4" t="s">
        <v>447</v>
      </c>
      <c r="B120" s="4" t="s">
        <v>151</v>
      </c>
      <c r="C120" s="4" t="s">
        <v>200</v>
      </c>
      <c r="D120" s="4" t="s">
        <v>201</v>
      </c>
      <c r="E120" s="4" t="s">
        <v>383</v>
      </c>
      <c r="F120" s="4" t="s">
        <v>443</v>
      </c>
      <c r="G120" s="5" t="s">
        <v>448</v>
      </c>
      <c r="H120" s="4" t="s">
        <v>205</v>
      </c>
      <c r="I120" s="6">
        <f>VLOOKUP(A120,'[1]【4】 框架Ratecard条目汇总'!$A:$L,12,0)</f>
        <v>190</v>
      </c>
    </row>
    <row r="121" ht="19" hidden="1" customHeight="1" spans="1:9">
      <c r="A121" s="4" t="s">
        <v>449</v>
      </c>
      <c r="B121" s="4" t="s">
        <v>151</v>
      </c>
      <c r="C121" s="4" t="s">
        <v>200</v>
      </c>
      <c r="D121" s="4" t="s">
        <v>201</v>
      </c>
      <c r="E121" s="4" t="s">
        <v>450</v>
      </c>
      <c r="F121" s="4" t="s">
        <v>451</v>
      </c>
      <c r="G121" s="5" t="s">
        <v>452</v>
      </c>
      <c r="H121" s="4" t="s">
        <v>453</v>
      </c>
      <c r="I121" s="6">
        <f>VLOOKUP(A121,'[1]【4】 框架Ratecard条目汇总'!$A:$L,12,0)</f>
        <v>105</v>
      </c>
    </row>
    <row r="122" ht="19" hidden="1" customHeight="1" spans="1:9">
      <c r="A122" s="4" t="s">
        <v>454</v>
      </c>
      <c r="B122" s="4" t="s">
        <v>151</v>
      </c>
      <c r="C122" s="4" t="s">
        <v>200</v>
      </c>
      <c r="D122" s="4" t="s">
        <v>201</v>
      </c>
      <c r="E122" s="4" t="s">
        <v>450</v>
      </c>
      <c r="F122" s="4" t="s">
        <v>455</v>
      </c>
      <c r="G122" s="5" t="s">
        <v>456</v>
      </c>
      <c r="H122" s="4" t="s">
        <v>453</v>
      </c>
      <c r="I122" s="6">
        <f>VLOOKUP(A122,'[1]【4】 框架Ratecard条目汇总'!$A:$L,12,0)</f>
        <v>40</v>
      </c>
    </row>
    <row r="123" ht="19" hidden="1" customHeight="1" spans="1:9">
      <c r="A123" s="4" t="s">
        <v>457</v>
      </c>
      <c r="B123" s="4" t="s">
        <v>151</v>
      </c>
      <c r="C123" s="4" t="s">
        <v>200</v>
      </c>
      <c r="D123" s="4" t="s">
        <v>201</v>
      </c>
      <c r="E123" s="4" t="s">
        <v>458</v>
      </c>
      <c r="F123" s="4" t="s">
        <v>459</v>
      </c>
      <c r="G123" s="5" t="s">
        <v>460</v>
      </c>
      <c r="H123" s="4" t="s">
        <v>205</v>
      </c>
      <c r="I123" s="6">
        <f>VLOOKUP(A123,'[1]【4】 框架Ratecard条目汇总'!$A:$L,12,0)</f>
        <v>37</v>
      </c>
    </row>
    <row r="124" ht="19" hidden="1" customHeight="1" spans="1:9">
      <c r="A124" s="4" t="s">
        <v>461</v>
      </c>
      <c r="B124" s="4" t="s">
        <v>151</v>
      </c>
      <c r="C124" s="4" t="s">
        <v>200</v>
      </c>
      <c r="D124" s="4" t="s">
        <v>201</v>
      </c>
      <c r="E124" s="4" t="s">
        <v>458</v>
      </c>
      <c r="F124" s="4" t="s">
        <v>459</v>
      </c>
      <c r="G124" s="5" t="s">
        <v>462</v>
      </c>
      <c r="H124" s="4" t="s">
        <v>205</v>
      </c>
      <c r="I124" s="6">
        <f>VLOOKUP(A124,'[1]【4】 框架Ratecard条目汇总'!$A:$L,12,0)</f>
        <v>45</v>
      </c>
    </row>
    <row r="125" ht="19" hidden="1" customHeight="1" spans="1:9">
      <c r="A125" s="4" t="s">
        <v>463</v>
      </c>
      <c r="B125" s="4" t="s">
        <v>151</v>
      </c>
      <c r="C125" s="4" t="s">
        <v>200</v>
      </c>
      <c r="D125" s="4" t="s">
        <v>201</v>
      </c>
      <c r="E125" s="4" t="s">
        <v>458</v>
      </c>
      <c r="F125" s="4" t="s">
        <v>459</v>
      </c>
      <c r="G125" s="5" t="s">
        <v>464</v>
      </c>
      <c r="H125" s="4" t="s">
        <v>205</v>
      </c>
      <c r="I125" s="6">
        <f>VLOOKUP(A125,'[1]【4】 框架Ratecard条目汇总'!$A:$L,12,0)</f>
        <v>55</v>
      </c>
    </row>
    <row r="126" ht="19" hidden="1" customHeight="1" spans="1:9">
      <c r="A126" s="4" t="s">
        <v>465</v>
      </c>
      <c r="B126" s="4" t="s">
        <v>151</v>
      </c>
      <c r="C126" s="4" t="s">
        <v>200</v>
      </c>
      <c r="D126" s="4" t="s">
        <v>201</v>
      </c>
      <c r="E126" s="4" t="s">
        <v>458</v>
      </c>
      <c r="F126" s="4" t="s">
        <v>466</v>
      </c>
      <c r="G126" s="5" t="s">
        <v>467</v>
      </c>
      <c r="H126" s="4" t="s">
        <v>205</v>
      </c>
      <c r="I126" s="6">
        <f>VLOOKUP(A126,'[1]【4】 框架Ratecard条目汇总'!$A:$L,12,0)</f>
        <v>60</v>
      </c>
    </row>
    <row r="127" ht="19" hidden="1" customHeight="1" spans="1:9">
      <c r="A127" s="4" t="s">
        <v>468</v>
      </c>
      <c r="B127" s="4" t="s">
        <v>151</v>
      </c>
      <c r="C127" s="4" t="s">
        <v>200</v>
      </c>
      <c r="D127" s="4" t="s">
        <v>201</v>
      </c>
      <c r="E127" s="4" t="s">
        <v>458</v>
      </c>
      <c r="F127" s="4" t="s">
        <v>466</v>
      </c>
      <c r="G127" s="5" t="s">
        <v>469</v>
      </c>
      <c r="H127" s="4" t="s">
        <v>205</v>
      </c>
      <c r="I127" s="6">
        <f>VLOOKUP(A127,'[1]【4】 框架Ratecard条目汇总'!$A:$L,12,0)</f>
        <v>65</v>
      </c>
    </row>
    <row r="128" ht="19" hidden="1" customHeight="1" spans="1:9">
      <c r="A128" s="4" t="s">
        <v>470</v>
      </c>
      <c r="B128" s="4" t="s">
        <v>151</v>
      </c>
      <c r="C128" s="4" t="s">
        <v>200</v>
      </c>
      <c r="D128" s="4" t="s">
        <v>201</v>
      </c>
      <c r="E128" s="4" t="s">
        <v>458</v>
      </c>
      <c r="F128" s="4" t="s">
        <v>466</v>
      </c>
      <c r="G128" s="5" t="s">
        <v>306</v>
      </c>
      <c r="H128" s="4" t="s">
        <v>205</v>
      </c>
      <c r="I128" s="6">
        <f>VLOOKUP(A128,'[1]【4】 框架Ratecard条目汇总'!$A:$L,12,0)</f>
        <v>82</v>
      </c>
    </row>
    <row r="129" ht="19" hidden="1" customHeight="1" spans="1:9">
      <c r="A129" s="4" t="s">
        <v>471</v>
      </c>
      <c r="B129" s="4" t="s">
        <v>151</v>
      </c>
      <c r="C129" s="4" t="s">
        <v>200</v>
      </c>
      <c r="D129" s="4" t="s">
        <v>201</v>
      </c>
      <c r="E129" s="4" t="s">
        <v>458</v>
      </c>
      <c r="F129" s="4" t="s">
        <v>472</v>
      </c>
      <c r="G129" s="7" t="s">
        <v>102</v>
      </c>
      <c r="H129" s="4" t="s">
        <v>205</v>
      </c>
      <c r="I129" s="6">
        <f>VLOOKUP(A129,'[1]【4】 框架Ratecard条目汇总'!$A:$L,12,0)</f>
        <v>25</v>
      </c>
    </row>
    <row r="130" ht="19" hidden="1" customHeight="1" spans="1:9">
      <c r="A130" s="4" t="s">
        <v>473</v>
      </c>
      <c r="B130" s="4" t="s">
        <v>151</v>
      </c>
      <c r="C130" s="4" t="s">
        <v>200</v>
      </c>
      <c r="D130" s="4" t="s">
        <v>201</v>
      </c>
      <c r="E130" s="4" t="s">
        <v>458</v>
      </c>
      <c r="F130" s="4" t="s">
        <v>474</v>
      </c>
      <c r="G130" s="7" t="s">
        <v>102</v>
      </c>
      <c r="H130" s="4" t="s">
        <v>205</v>
      </c>
      <c r="I130" s="6">
        <f>VLOOKUP(A130,'[1]【4】 框架Ratecard条目汇总'!$A:$L,12,0)</f>
        <v>22</v>
      </c>
    </row>
    <row r="131" ht="19" hidden="1" customHeight="1" spans="1:9">
      <c r="A131" s="4" t="s">
        <v>475</v>
      </c>
      <c r="B131" s="4" t="s">
        <v>151</v>
      </c>
      <c r="C131" s="4" t="s">
        <v>200</v>
      </c>
      <c r="D131" s="4" t="s">
        <v>201</v>
      </c>
      <c r="E131" s="4" t="s">
        <v>458</v>
      </c>
      <c r="F131" s="4" t="s">
        <v>476</v>
      </c>
      <c r="G131" s="7" t="s">
        <v>102</v>
      </c>
      <c r="H131" s="4" t="s">
        <v>205</v>
      </c>
      <c r="I131" s="6">
        <f>VLOOKUP(A131,'[1]【4】 框架Ratecard条目汇总'!$A:$L,12,0)</f>
        <v>35</v>
      </c>
    </row>
    <row r="132" ht="19" hidden="1" customHeight="1" spans="1:9">
      <c r="A132" s="4" t="s">
        <v>477</v>
      </c>
      <c r="B132" s="4" t="s">
        <v>151</v>
      </c>
      <c r="C132" s="4" t="s">
        <v>200</v>
      </c>
      <c r="D132" s="4" t="s">
        <v>201</v>
      </c>
      <c r="E132" s="4" t="s">
        <v>458</v>
      </c>
      <c r="F132" s="4" t="s">
        <v>478</v>
      </c>
      <c r="G132" s="7" t="s">
        <v>102</v>
      </c>
      <c r="H132" s="4" t="s">
        <v>205</v>
      </c>
      <c r="I132" s="6">
        <f>VLOOKUP(A132,'[1]【4】 框架Ratecard条目汇总'!$A:$L,12,0)</f>
        <v>87</v>
      </c>
    </row>
    <row r="133" ht="19" hidden="1" customHeight="1" spans="1:9">
      <c r="A133" s="4" t="s">
        <v>479</v>
      </c>
      <c r="B133" s="4" t="s">
        <v>151</v>
      </c>
      <c r="C133" s="4" t="s">
        <v>200</v>
      </c>
      <c r="D133" s="4" t="s">
        <v>201</v>
      </c>
      <c r="E133" s="4" t="s">
        <v>458</v>
      </c>
      <c r="F133" s="4" t="s">
        <v>480</v>
      </c>
      <c r="G133" s="7" t="s">
        <v>102</v>
      </c>
      <c r="H133" s="4" t="s">
        <v>205</v>
      </c>
      <c r="I133" s="6">
        <f>VLOOKUP(A133,'[1]【4】 框架Ratecard条目汇总'!$A:$L,12,0)</f>
        <v>143</v>
      </c>
    </row>
    <row r="134" ht="19" hidden="1" customHeight="1" spans="1:9">
      <c r="A134" s="4" t="s">
        <v>481</v>
      </c>
      <c r="B134" s="4" t="s">
        <v>151</v>
      </c>
      <c r="C134" s="4" t="s">
        <v>200</v>
      </c>
      <c r="D134" s="4" t="s">
        <v>201</v>
      </c>
      <c r="E134" s="4" t="s">
        <v>458</v>
      </c>
      <c r="F134" s="4" t="s">
        <v>482</v>
      </c>
      <c r="G134" s="7" t="s">
        <v>102</v>
      </c>
      <c r="H134" s="4" t="s">
        <v>205</v>
      </c>
      <c r="I134" s="6">
        <f>VLOOKUP(A134,'[1]【4】 框架Ratecard条目汇总'!$A:$L,12,0)</f>
        <v>30</v>
      </c>
    </row>
    <row r="135" ht="19" hidden="1" customHeight="1" spans="1:9">
      <c r="A135" s="4" t="s">
        <v>483</v>
      </c>
      <c r="B135" s="4" t="s">
        <v>151</v>
      </c>
      <c r="C135" s="4" t="s">
        <v>200</v>
      </c>
      <c r="D135" s="4" t="s">
        <v>201</v>
      </c>
      <c r="E135" s="4" t="s">
        <v>458</v>
      </c>
      <c r="F135" s="4" t="s">
        <v>484</v>
      </c>
      <c r="G135" s="7" t="s">
        <v>102</v>
      </c>
      <c r="H135" s="4" t="s">
        <v>205</v>
      </c>
      <c r="I135" s="6">
        <f>VLOOKUP(A135,'[1]【4】 框架Ratecard条目汇总'!$A:$L,12,0)</f>
        <v>66</v>
      </c>
    </row>
    <row r="136" ht="19" hidden="1" customHeight="1" spans="1:9">
      <c r="A136" s="4" t="s">
        <v>485</v>
      </c>
      <c r="B136" s="4" t="s">
        <v>151</v>
      </c>
      <c r="C136" s="4" t="s">
        <v>200</v>
      </c>
      <c r="D136" s="4" t="s">
        <v>201</v>
      </c>
      <c r="E136" s="4" t="s">
        <v>458</v>
      </c>
      <c r="F136" s="4" t="s">
        <v>486</v>
      </c>
      <c r="G136" s="7" t="s">
        <v>102</v>
      </c>
      <c r="H136" s="4" t="s">
        <v>205</v>
      </c>
      <c r="I136" s="6">
        <f>VLOOKUP(A136,'[1]【4】 框架Ratecard条目汇总'!$A:$L,12,0)</f>
        <v>77</v>
      </c>
    </row>
    <row r="137" ht="19" hidden="1" customHeight="1" spans="1:9">
      <c r="A137" s="4" t="s">
        <v>487</v>
      </c>
      <c r="B137" s="4" t="s">
        <v>151</v>
      </c>
      <c r="C137" s="4" t="s">
        <v>200</v>
      </c>
      <c r="D137" s="4" t="s">
        <v>201</v>
      </c>
      <c r="E137" s="4" t="s">
        <v>458</v>
      </c>
      <c r="F137" s="4" t="s">
        <v>488</v>
      </c>
      <c r="G137" s="7" t="s">
        <v>102</v>
      </c>
      <c r="H137" s="4" t="s">
        <v>205</v>
      </c>
      <c r="I137" s="6">
        <f>VLOOKUP(A137,'[1]【4】 框架Ratecard条目汇总'!$A:$L,12,0)</f>
        <v>70</v>
      </c>
    </row>
    <row r="138" ht="19" hidden="1" customHeight="1" spans="1:9">
      <c r="A138" s="4" t="s">
        <v>489</v>
      </c>
      <c r="B138" s="4" t="s">
        <v>151</v>
      </c>
      <c r="C138" s="4" t="s">
        <v>200</v>
      </c>
      <c r="D138" s="4" t="s">
        <v>201</v>
      </c>
      <c r="E138" s="4" t="s">
        <v>458</v>
      </c>
      <c r="F138" s="4" t="s">
        <v>490</v>
      </c>
      <c r="G138" s="7" t="s">
        <v>102</v>
      </c>
      <c r="H138" s="4" t="s">
        <v>205</v>
      </c>
      <c r="I138" s="6">
        <f>VLOOKUP(A138,'[1]【4】 框架Ratecard条目汇总'!$A:$L,12,0)</f>
        <v>37</v>
      </c>
    </row>
    <row r="139" ht="19" hidden="1" customHeight="1" spans="1:9">
      <c r="A139" s="4" t="s">
        <v>491</v>
      </c>
      <c r="B139" s="4" t="s">
        <v>151</v>
      </c>
      <c r="C139" s="4" t="s">
        <v>200</v>
      </c>
      <c r="D139" s="4" t="s">
        <v>201</v>
      </c>
      <c r="E139" s="4" t="s">
        <v>458</v>
      </c>
      <c r="F139" s="4" t="s">
        <v>492</v>
      </c>
      <c r="G139" s="7" t="s">
        <v>102</v>
      </c>
      <c r="H139" s="4" t="s">
        <v>205</v>
      </c>
      <c r="I139" s="6">
        <f>VLOOKUP(A139,'[1]【4】 框架Ratecard条目汇总'!$A:$L,12,0)</f>
        <v>36</v>
      </c>
    </row>
    <row r="140" ht="19" hidden="1" customHeight="1" spans="1:9">
      <c r="A140" s="4" t="s">
        <v>493</v>
      </c>
      <c r="B140" s="4" t="s">
        <v>151</v>
      </c>
      <c r="C140" s="4" t="s">
        <v>200</v>
      </c>
      <c r="D140" s="4" t="s">
        <v>201</v>
      </c>
      <c r="E140" s="4" t="s">
        <v>458</v>
      </c>
      <c r="F140" s="4" t="s">
        <v>494</v>
      </c>
      <c r="G140" s="5" t="s">
        <v>495</v>
      </c>
      <c r="H140" s="4" t="s">
        <v>205</v>
      </c>
      <c r="I140" s="6">
        <f>VLOOKUP(A140,'[1]【4】 框架Ratecard条目汇总'!$A:$L,12,0)</f>
        <v>60</v>
      </c>
    </row>
    <row r="141" ht="19" hidden="1" customHeight="1" spans="1:9">
      <c r="A141" s="4" t="s">
        <v>496</v>
      </c>
      <c r="B141" s="4" t="s">
        <v>151</v>
      </c>
      <c r="C141" s="4" t="s">
        <v>200</v>
      </c>
      <c r="D141" s="4" t="s">
        <v>201</v>
      </c>
      <c r="E141" s="4" t="s">
        <v>458</v>
      </c>
      <c r="F141" s="4" t="s">
        <v>494</v>
      </c>
      <c r="G141" s="5" t="s">
        <v>329</v>
      </c>
      <c r="H141" s="4" t="s">
        <v>205</v>
      </c>
      <c r="I141" s="6">
        <f>VLOOKUP(A141,'[1]【4】 框架Ratecard条目汇总'!$A:$L,12,0)</f>
        <v>105</v>
      </c>
    </row>
    <row r="142" ht="19" hidden="1" customHeight="1" spans="1:9">
      <c r="A142" s="4" t="s">
        <v>497</v>
      </c>
      <c r="B142" s="4" t="s">
        <v>151</v>
      </c>
      <c r="C142" s="4" t="s">
        <v>200</v>
      </c>
      <c r="D142" s="4" t="s">
        <v>201</v>
      </c>
      <c r="E142" s="4" t="s">
        <v>458</v>
      </c>
      <c r="F142" s="4" t="s">
        <v>494</v>
      </c>
      <c r="G142" s="5" t="s">
        <v>306</v>
      </c>
      <c r="H142" s="4" t="s">
        <v>205</v>
      </c>
      <c r="I142" s="6">
        <f>VLOOKUP(A142,'[1]【4】 框架Ratecard条目汇总'!$A:$L,12,0)</f>
        <v>147</v>
      </c>
    </row>
    <row r="143" ht="19" hidden="1" customHeight="1" spans="1:9">
      <c r="A143" s="4" t="s">
        <v>498</v>
      </c>
      <c r="B143" s="4" t="s">
        <v>151</v>
      </c>
      <c r="C143" s="4" t="s">
        <v>200</v>
      </c>
      <c r="D143" s="4" t="s">
        <v>201</v>
      </c>
      <c r="E143" s="4" t="s">
        <v>458</v>
      </c>
      <c r="F143" s="4" t="s">
        <v>494</v>
      </c>
      <c r="G143" s="5" t="s">
        <v>332</v>
      </c>
      <c r="H143" s="4" t="s">
        <v>205</v>
      </c>
      <c r="I143" s="6">
        <f>VLOOKUP(A143,'[1]【4】 框架Ratecard条目汇总'!$A:$L,12,0)</f>
        <v>157</v>
      </c>
    </row>
    <row r="144" ht="19" hidden="1" customHeight="1" spans="1:9">
      <c r="A144" s="4" t="s">
        <v>499</v>
      </c>
      <c r="B144" s="4" t="s">
        <v>151</v>
      </c>
      <c r="C144" s="4" t="s">
        <v>200</v>
      </c>
      <c r="D144" s="4" t="s">
        <v>201</v>
      </c>
      <c r="E144" s="4" t="s">
        <v>458</v>
      </c>
      <c r="F144" s="4" t="s">
        <v>494</v>
      </c>
      <c r="G144" s="5" t="s">
        <v>291</v>
      </c>
      <c r="H144" s="4" t="s">
        <v>205</v>
      </c>
      <c r="I144" s="6">
        <f>VLOOKUP(A144,'[1]【4】 框架Ratecard条目汇总'!$A:$L,12,0)</f>
        <v>180</v>
      </c>
    </row>
    <row r="145" ht="19" hidden="1" customHeight="1" spans="1:9">
      <c r="A145" s="4" t="s">
        <v>500</v>
      </c>
      <c r="B145" s="4" t="s">
        <v>151</v>
      </c>
      <c r="C145" s="4" t="s">
        <v>200</v>
      </c>
      <c r="D145" s="4" t="s">
        <v>201</v>
      </c>
      <c r="E145" s="4" t="s">
        <v>458</v>
      </c>
      <c r="F145" s="4" t="s">
        <v>494</v>
      </c>
      <c r="G145" s="5" t="s">
        <v>301</v>
      </c>
      <c r="H145" s="4" t="s">
        <v>205</v>
      </c>
      <c r="I145" s="6">
        <f>VLOOKUP(A145,'[1]【4】 框架Ratecard条目汇总'!$A:$L,12,0)</f>
        <v>200</v>
      </c>
    </row>
    <row r="146" ht="19" hidden="1" customHeight="1" spans="1:9">
      <c r="A146" s="4" t="s">
        <v>501</v>
      </c>
      <c r="B146" s="4" t="s">
        <v>151</v>
      </c>
      <c r="C146" s="4" t="s">
        <v>200</v>
      </c>
      <c r="D146" s="4" t="s">
        <v>201</v>
      </c>
      <c r="E146" s="4" t="s">
        <v>458</v>
      </c>
      <c r="F146" s="4" t="s">
        <v>494</v>
      </c>
      <c r="G146" s="5" t="s">
        <v>502</v>
      </c>
      <c r="H146" s="4" t="s">
        <v>205</v>
      </c>
      <c r="I146" s="6">
        <f>VLOOKUP(A146,'[1]【4】 框架Ratecard条目汇总'!$A:$L,12,0)</f>
        <v>240</v>
      </c>
    </row>
    <row r="147" ht="19" hidden="1" customHeight="1" spans="1:9">
      <c r="A147" s="4" t="s">
        <v>503</v>
      </c>
      <c r="B147" s="4" t="s">
        <v>151</v>
      </c>
      <c r="C147" s="4" t="s">
        <v>200</v>
      </c>
      <c r="D147" s="4" t="s">
        <v>201</v>
      </c>
      <c r="E147" s="4" t="s">
        <v>458</v>
      </c>
      <c r="F147" s="4" t="s">
        <v>504</v>
      </c>
      <c r="G147" s="5" t="s">
        <v>495</v>
      </c>
      <c r="H147" s="4" t="s">
        <v>205</v>
      </c>
      <c r="I147" s="6">
        <f>VLOOKUP(A147,'[1]【4】 框架Ratecard条目汇总'!$A:$L,12,0)</f>
        <v>65</v>
      </c>
    </row>
    <row r="148" ht="19" hidden="1" customHeight="1" spans="1:9">
      <c r="A148" s="4" t="s">
        <v>505</v>
      </c>
      <c r="B148" s="4" t="s">
        <v>151</v>
      </c>
      <c r="C148" s="4" t="s">
        <v>200</v>
      </c>
      <c r="D148" s="4" t="s">
        <v>201</v>
      </c>
      <c r="E148" s="4" t="s">
        <v>458</v>
      </c>
      <c r="F148" s="4" t="s">
        <v>504</v>
      </c>
      <c r="G148" s="5" t="s">
        <v>329</v>
      </c>
      <c r="H148" s="4" t="s">
        <v>205</v>
      </c>
      <c r="I148" s="6">
        <f>VLOOKUP(A148,'[1]【4】 框架Ratecard条目汇总'!$A:$L,12,0)</f>
        <v>80</v>
      </c>
    </row>
    <row r="149" ht="19" hidden="1" customHeight="1" spans="1:9">
      <c r="A149" s="4" t="s">
        <v>506</v>
      </c>
      <c r="B149" s="4" t="s">
        <v>151</v>
      </c>
      <c r="C149" s="4" t="s">
        <v>200</v>
      </c>
      <c r="D149" s="4" t="s">
        <v>201</v>
      </c>
      <c r="E149" s="4" t="s">
        <v>458</v>
      </c>
      <c r="F149" s="4" t="s">
        <v>507</v>
      </c>
      <c r="G149" s="5" t="s">
        <v>306</v>
      </c>
      <c r="H149" s="4" t="s">
        <v>205</v>
      </c>
      <c r="I149" s="6">
        <f>VLOOKUP(A149,'[1]【4】 框架Ratecard条目汇总'!$A:$L,12,0)</f>
        <v>180</v>
      </c>
    </row>
    <row r="150" ht="19" hidden="1" customHeight="1" spans="1:9">
      <c r="A150" s="4" t="s">
        <v>508</v>
      </c>
      <c r="B150" s="4" t="s">
        <v>151</v>
      </c>
      <c r="C150" s="4" t="s">
        <v>200</v>
      </c>
      <c r="D150" s="4" t="s">
        <v>201</v>
      </c>
      <c r="E150" s="4" t="s">
        <v>458</v>
      </c>
      <c r="F150" s="4" t="s">
        <v>509</v>
      </c>
      <c r="G150" s="5" t="s">
        <v>332</v>
      </c>
      <c r="H150" s="4" t="s">
        <v>205</v>
      </c>
      <c r="I150" s="6">
        <f>VLOOKUP(A150,'[1]【4】 框架Ratecard条目汇总'!$A:$L,12,0)</f>
        <v>210</v>
      </c>
    </row>
    <row r="151" ht="19" hidden="1" customHeight="1" spans="1:9">
      <c r="A151" s="4" t="s">
        <v>510</v>
      </c>
      <c r="B151" s="4" t="s">
        <v>151</v>
      </c>
      <c r="C151" s="4" t="s">
        <v>200</v>
      </c>
      <c r="D151" s="4" t="s">
        <v>201</v>
      </c>
      <c r="E151" s="4" t="s">
        <v>458</v>
      </c>
      <c r="F151" s="4" t="s">
        <v>511</v>
      </c>
      <c r="G151" s="5" t="s">
        <v>291</v>
      </c>
      <c r="H151" s="4" t="s">
        <v>205</v>
      </c>
      <c r="I151" s="6">
        <f>VLOOKUP(A151,'[1]【4】 框架Ratecard条目汇总'!$A:$L,12,0)</f>
        <v>230</v>
      </c>
    </row>
    <row r="152" ht="19" hidden="1" customHeight="1" spans="1:9">
      <c r="A152" s="4" t="s">
        <v>512</v>
      </c>
      <c r="B152" s="4" t="s">
        <v>151</v>
      </c>
      <c r="C152" s="4" t="s">
        <v>200</v>
      </c>
      <c r="D152" s="4" t="s">
        <v>201</v>
      </c>
      <c r="E152" s="4" t="s">
        <v>458</v>
      </c>
      <c r="F152" s="4" t="s">
        <v>513</v>
      </c>
      <c r="G152" s="5" t="s">
        <v>301</v>
      </c>
      <c r="H152" s="4" t="s">
        <v>205</v>
      </c>
      <c r="I152" s="6">
        <f>VLOOKUP(A152,'[1]【4】 框架Ratecard条目汇总'!$A:$L,12,0)</f>
        <v>260</v>
      </c>
    </row>
    <row r="153" ht="19" hidden="1" customHeight="1" spans="1:9">
      <c r="A153" s="4" t="s">
        <v>514</v>
      </c>
      <c r="B153" s="4" t="s">
        <v>151</v>
      </c>
      <c r="C153" s="4" t="s">
        <v>200</v>
      </c>
      <c r="D153" s="4" t="s">
        <v>201</v>
      </c>
      <c r="E153" s="4" t="s">
        <v>458</v>
      </c>
      <c r="F153" s="4" t="s">
        <v>515</v>
      </c>
      <c r="G153" s="5" t="s">
        <v>502</v>
      </c>
      <c r="H153" s="4" t="s">
        <v>205</v>
      </c>
      <c r="I153" s="6">
        <f>VLOOKUP(A153,'[1]【4】 框架Ratecard条目汇总'!$A:$L,12,0)</f>
        <v>245</v>
      </c>
    </row>
    <row r="154" ht="19" hidden="1" customHeight="1" spans="1:9">
      <c r="A154" s="4" t="s">
        <v>516</v>
      </c>
      <c r="B154" s="4" t="s">
        <v>151</v>
      </c>
      <c r="C154" s="4" t="s">
        <v>200</v>
      </c>
      <c r="D154" s="4" t="s">
        <v>201</v>
      </c>
      <c r="E154" s="4" t="s">
        <v>458</v>
      </c>
      <c r="F154" s="4" t="s">
        <v>517</v>
      </c>
      <c r="G154" s="5" t="s">
        <v>518</v>
      </c>
      <c r="H154" s="4" t="s">
        <v>205</v>
      </c>
      <c r="I154" s="6">
        <f>VLOOKUP(A154,'[1]【4】 框架Ratecard条目汇总'!$A:$L,12,0)</f>
        <v>180</v>
      </c>
    </row>
    <row r="155" ht="19" hidden="1" customHeight="1" spans="1:9">
      <c r="A155" s="4" t="s">
        <v>519</v>
      </c>
      <c r="B155" s="4" t="s">
        <v>151</v>
      </c>
      <c r="C155" s="4" t="s">
        <v>200</v>
      </c>
      <c r="D155" s="4" t="s">
        <v>201</v>
      </c>
      <c r="E155" s="4" t="s">
        <v>458</v>
      </c>
      <c r="F155" s="4" t="s">
        <v>520</v>
      </c>
      <c r="G155" s="5" t="s">
        <v>521</v>
      </c>
      <c r="H155" s="4" t="s">
        <v>205</v>
      </c>
      <c r="I155" s="6">
        <f>VLOOKUP(A155,'[1]【4】 框架Ratecard条目汇总'!$A:$L,12,0)</f>
        <v>80</v>
      </c>
    </row>
    <row r="156" ht="19" hidden="1" customHeight="1" spans="1:9">
      <c r="A156" s="4" t="s">
        <v>522</v>
      </c>
      <c r="B156" s="4" t="s">
        <v>151</v>
      </c>
      <c r="C156" s="4" t="s">
        <v>200</v>
      </c>
      <c r="D156" s="4" t="s">
        <v>201</v>
      </c>
      <c r="E156" s="4" t="s">
        <v>458</v>
      </c>
      <c r="F156" s="4" t="s">
        <v>520</v>
      </c>
      <c r="G156" s="5" t="s">
        <v>306</v>
      </c>
      <c r="H156" s="4" t="s">
        <v>205</v>
      </c>
      <c r="I156" s="6">
        <f>VLOOKUP(A156,'[1]【4】 框架Ratecard条目汇总'!$A:$L,12,0)</f>
        <v>110</v>
      </c>
    </row>
    <row r="157" ht="19" hidden="1" customHeight="1" spans="1:9">
      <c r="A157" s="4" t="s">
        <v>523</v>
      </c>
      <c r="B157" s="4" t="s">
        <v>151</v>
      </c>
      <c r="C157" s="4" t="s">
        <v>200</v>
      </c>
      <c r="D157" s="4" t="s">
        <v>201</v>
      </c>
      <c r="E157" s="4" t="s">
        <v>458</v>
      </c>
      <c r="F157" s="4" t="s">
        <v>520</v>
      </c>
      <c r="G157" s="5" t="s">
        <v>332</v>
      </c>
      <c r="H157" s="4" t="s">
        <v>205</v>
      </c>
      <c r="I157" s="6">
        <f>VLOOKUP(A157,'[1]【4】 框架Ratecard条目汇总'!$A:$L,12,0)</f>
        <v>151</v>
      </c>
    </row>
    <row r="158" ht="19" hidden="1" customHeight="1" spans="1:9">
      <c r="A158" s="4" t="s">
        <v>524</v>
      </c>
      <c r="B158" s="4" t="s">
        <v>151</v>
      </c>
      <c r="C158" s="4" t="s">
        <v>200</v>
      </c>
      <c r="D158" s="4" t="s">
        <v>201</v>
      </c>
      <c r="E158" s="4" t="s">
        <v>458</v>
      </c>
      <c r="F158" s="4" t="s">
        <v>520</v>
      </c>
      <c r="G158" s="5" t="s">
        <v>291</v>
      </c>
      <c r="H158" s="4" t="s">
        <v>205</v>
      </c>
      <c r="I158" s="6">
        <f>VLOOKUP(A158,'[1]【4】 框架Ratecard条目汇总'!$A:$L,12,0)</f>
        <v>185</v>
      </c>
    </row>
    <row r="159" ht="19" hidden="1" customHeight="1" spans="1:9">
      <c r="A159" s="4" t="s">
        <v>525</v>
      </c>
      <c r="B159" s="4" t="s">
        <v>151</v>
      </c>
      <c r="C159" s="4" t="s">
        <v>200</v>
      </c>
      <c r="D159" s="4" t="s">
        <v>201</v>
      </c>
      <c r="E159" s="4" t="s">
        <v>458</v>
      </c>
      <c r="F159" s="4" t="s">
        <v>520</v>
      </c>
      <c r="G159" s="5" t="s">
        <v>301</v>
      </c>
      <c r="H159" s="4" t="s">
        <v>205</v>
      </c>
      <c r="I159" s="6">
        <f>VLOOKUP(A159,'[1]【4】 框架Ratecard条目汇总'!$A:$L,12,0)</f>
        <v>222</v>
      </c>
    </row>
    <row r="160" ht="19" hidden="1" customHeight="1" spans="1:9">
      <c r="A160" s="4" t="s">
        <v>526</v>
      </c>
      <c r="B160" s="4" t="s">
        <v>151</v>
      </c>
      <c r="C160" s="4" t="s">
        <v>200</v>
      </c>
      <c r="D160" s="4" t="s">
        <v>201</v>
      </c>
      <c r="E160" s="4" t="s">
        <v>458</v>
      </c>
      <c r="F160" s="4" t="s">
        <v>527</v>
      </c>
      <c r="G160" s="5" t="s">
        <v>521</v>
      </c>
      <c r="H160" s="4" t="s">
        <v>205</v>
      </c>
      <c r="I160" s="6">
        <f>VLOOKUP(A160,'[1]【4】 框架Ratecard条目汇总'!$A:$L,12,0)</f>
        <v>120</v>
      </c>
    </row>
    <row r="161" ht="19" hidden="1" customHeight="1" spans="1:9">
      <c r="A161" s="4" t="s">
        <v>528</v>
      </c>
      <c r="B161" s="4" t="s">
        <v>151</v>
      </c>
      <c r="C161" s="4" t="s">
        <v>200</v>
      </c>
      <c r="D161" s="4" t="s">
        <v>201</v>
      </c>
      <c r="E161" s="4" t="s">
        <v>458</v>
      </c>
      <c r="F161" s="4" t="s">
        <v>527</v>
      </c>
      <c r="G161" s="5" t="s">
        <v>306</v>
      </c>
      <c r="H161" s="4" t="s">
        <v>205</v>
      </c>
      <c r="I161" s="6">
        <f>VLOOKUP(A161,'[1]【4】 框架Ratecard条目汇总'!$A:$L,12,0)</f>
        <v>170</v>
      </c>
    </row>
    <row r="162" ht="19" hidden="1" customHeight="1" spans="1:9">
      <c r="A162" s="4" t="s">
        <v>529</v>
      </c>
      <c r="B162" s="4" t="s">
        <v>151</v>
      </c>
      <c r="C162" s="4" t="s">
        <v>200</v>
      </c>
      <c r="D162" s="4" t="s">
        <v>201</v>
      </c>
      <c r="E162" s="4" t="s">
        <v>458</v>
      </c>
      <c r="F162" s="4" t="s">
        <v>527</v>
      </c>
      <c r="G162" s="5" t="s">
        <v>332</v>
      </c>
      <c r="H162" s="4" t="s">
        <v>205</v>
      </c>
      <c r="I162" s="6">
        <f>VLOOKUP(A162,'[1]【4】 框架Ratecard条目汇总'!$A:$L,12,0)</f>
        <v>215</v>
      </c>
    </row>
    <row r="163" ht="19" hidden="1" customHeight="1" spans="1:9">
      <c r="A163" s="4" t="s">
        <v>530</v>
      </c>
      <c r="B163" s="4" t="s">
        <v>151</v>
      </c>
      <c r="C163" s="4" t="s">
        <v>200</v>
      </c>
      <c r="D163" s="4" t="s">
        <v>201</v>
      </c>
      <c r="E163" s="4" t="s">
        <v>458</v>
      </c>
      <c r="F163" s="4" t="s">
        <v>527</v>
      </c>
      <c r="G163" s="5" t="s">
        <v>291</v>
      </c>
      <c r="H163" s="4" t="s">
        <v>205</v>
      </c>
      <c r="I163" s="6">
        <f>VLOOKUP(A163,'[1]【4】 框架Ratecard条目汇总'!$A:$L,12,0)</f>
        <v>241</v>
      </c>
    </row>
    <row r="164" ht="19" hidden="1" customHeight="1" spans="1:9">
      <c r="A164" s="4" t="s">
        <v>531</v>
      </c>
      <c r="B164" s="4" t="s">
        <v>151</v>
      </c>
      <c r="C164" s="4" t="s">
        <v>200</v>
      </c>
      <c r="D164" s="4" t="s">
        <v>201</v>
      </c>
      <c r="E164" s="4" t="s">
        <v>458</v>
      </c>
      <c r="F164" s="4" t="s">
        <v>527</v>
      </c>
      <c r="G164" s="5" t="s">
        <v>301</v>
      </c>
      <c r="H164" s="4" t="s">
        <v>205</v>
      </c>
      <c r="I164" s="6">
        <f>VLOOKUP(A164,'[1]【4】 框架Ratecard条目汇总'!$A:$L,12,0)</f>
        <v>290</v>
      </c>
    </row>
    <row r="165" ht="19" hidden="1" customHeight="1" spans="1:9">
      <c r="A165" s="4" t="s">
        <v>532</v>
      </c>
      <c r="B165" s="4" t="s">
        <v>151</v>
      </c>
      <c r="C165" s="4" t="s">
        <v>200</v>
      </c>
      <c r="D165" s="4" t="s">
        <v>201</v>
      </c>
      <c r="E165" s="4" t="s">
        <v>458</v>
      </c>
      <c r="F165" s="4" t="s">
        <v>533</v>
      </c>
      <c r="G165" s="5" t="s">
        <v>521</v>
      </c>
      <c r="H165" s="4" t="s">
        <v>205</v>
      </c>
      <c r="I165" s="6">
        <f>VLOOKUP(A165,'[1]【4】 框架Ratecard条目汇总'!$A:$L,12,0)</f>
        <v>135</v>
      </c>
    </row>
    <row r="166" ht="19" hidden="1" customHeight="1" spans="1:9">
      <c r="A166" s="4" t="s">
        <v>534</v>
      </c>
      <c r="B166" s="4" t="s">
        <v>151</v>
      </c>
      <c r="C166" s="4" t="s">
        <v>200</v>
      </c>
      <c r="D166" s="4" t="s">
        <v>201</v>
      </c>
      <c r="E166" s="4" t="s">
        <v>458</v>
      </c>
      <c r="F166" s="4" t="s">
        <v>533</v>
      </c>
      <c r="G166" s="5" t="s">
        <v>306</v>
      </c>
      <c r="H166" s="4" t="s">
        <v>205</v>
      </c>
      <c r="I166" s="6">
        <f>VLOOKUP(A166,'[1]【4】 框架Ratecard条目汇总'!$A:$L,12,0)</f>
        <v>180</v>
      </c>
    </row>
    <row r="167" ht="19" hidden="1" customHeight="1" spans="1:9">
      <c r="A167" s="4" t="s">
        <v>535</v>
      </c>
      <c r="B167" s="4" t="s">
        <v>151</v>
      </c>
      <c r="C167" s="4" t="s">
        <v>200</v>
      </c>
      <c r="D167" s="4" t="s">
        <v>201</v>
      </c>
      <c r="E167" s="4" t="s">
        <v>458</v>
      </c>
      <c r="F167" s="4" t="s">
        <v>533</v>
      </c>
      <c r="G167" s="5" t="s">
        <v>332</v>
      </c>
      <c r="H167" s="4" t="s">
        <v>205</v>
      </c>
      <c r="I167" s="6">
        <f>VLOOKUP(A167,'[1]【4】 框架Ratecard条目汇总'!$A:$L,12,0)</f>
        <v>220</v>
      </c>
    </row>
    <row r="168" ht="19" hidden="1" customHeight="1" spans="1:9">
      <c r="A168" s="4" t="s">
        <v>536</v>
      </c>
      <c r="B168" s="4" t="s">
        <v>151</v>
      </c>
      <c r="C168" s="4" t="s">
        <v>200</v>
      </c>
      <c r="D168" s="4" t="s">
        <v>201</v>
      </c>
      <c r="E168" s="4" t="s">
        <v>458</v>
      </c>
      <c r="F168" s="4" t="s">
        <v>533</v>
      </c>
      <c r="G168" s="5" t="s">
        <v>291</v>
      </c>
      <c r="H168" s="4" t="s">
        <v>205</v>
      </c>
      <c r="I168" s="6">
        <f>VLOOKUP(A168,'[1]【4】 框架Ratecard条目汇总'!$A:$L,12,0)</f>
        <v>255</v>
      </c>
    </row>
    <row r="169" ht="19" hidden="1" customHeight="1" spans="1:9">
      <c r="A169" s="4" t="s">
        <v>537</v>
      </c>
      <c r="B169" s="4" t="s">
        <v>151</v>
      </c>
      <c r="C169" s="4" t="s">
        <v>200</v>
      </c>
      <c r="D169" s="4" t="s">
        <v>201</v>
      </c>
      <c r="E169" s="4" t="s">
        <v>458</v>
      </c>
      <c r="F169" s="4" t="s">
        <v>538</v>
      </c>
      <c r="G169" s="5" t="s">
        <v>539</v>
      </c>
      <c r="H169" s="4" t="s">
        <v>205</v>
      </c>
      <c r="I169" s="6">
        <f>VLOOKUP(A169,'[1]【4】 框架Ratecard条目汇总'!$A:$L,12,0)</f>
        <v>37</v>
      </c>
    </row>
    <row r="170" ht="19" hidden="1" customHeight="1" spans="1:9">
      <c r="A170" s="4" t="s">
        <v>540</v>
      </c>
      <c r="B170" s="4" t="s">
        <v>151</v>
      </c>
      <c r="C170" s="4" t="s">
        <v>200</v>
      </c>
      <c r="D170" s="4" t="s">
        <v>201</v>
      </c>
      <c r="E170" s="4" t="s">
        <v>458</v>
      </c>
      <c r="F170" s="4" t="s">
        <v>538</v>
      </c>
      <c r="G170" s="5" t="s">
        <v>541</v>
      </c>
      <c r="H170" s="4" t="s">
        <v>205</v>
      </c>
      <c r="I170" s="6">
        <f>VLOOKUP(A170,'[1]【4】 框架Ratecard条目汇总'!$A:$L,12,0)</f>
        <v>50</v>
      </c>
    </row>
    <row r="171" ht="19" hidden="1" customHeight="1" spans="1:9">
      <c r="A171" s="4" t="s">
        <v>542</v>
      </c>
      <c r="B171" s="4" t="s">
        <v>151</v>
      </c>
      <c r="C171" s="4" t="s">
        <v>200</v>
      </c>
      <c r="D171" s="4" t="s">
        <v>201</v>
      </c>
      <c r="E171" s="4" t="s">
        <v>458</v>
      </c>
      <c r="F171" s="4" t="s">
        <v>543</v>
      </c>
      <c r="G171" s="5" t="s">
        <v>544</v>
      </c>
      <c r="H171" s="4" t="s">
        <v>205</v>
      </c>
      <c r="I171" s="6">
        <f>VLOOKUP(A171,'[1]【4】 框架Ratecard条目汇总'!$A:$L,12,0)</f>
        <v>55</v>
      </c>
    </row>
    <row r="172" ht="19" hidden="1" customHeight="1" spans="1:9">
      <c r="A172" s="4" t="s">
        <v>545</v>
      </c>
      <c r="B172" s="4" t="s">
        <v>151</v>
      </c>
      <c r="C172" s="4" t="s">
        <v>200</v>
      </c>
      <c r="D172" s="4" t="s">
        <v>201</v>
      </c>
      <c r="E172" s="4" t="s">
        <v>458</v>
      </c>
      <c r="F172" s="4" t="s">
        <v>543</v>
      </c>
      <c r="G172" s="5" t="s">
        <v>546</v>
      </c>
      <c r="H172" s="4" t="s">
        <v>205</v>
      </c>
      <c r="I172" s="6">
        <f>VLOOKUP(A172,'[1]【4】 框架Ratecard条目汇总'!$A:$L,12,0)</f>
        <v>67</v>
      </c>
    </row>
    <row r="173" ht="19" hidden="1" customHeight="1" spans="1:9">
      <c r="A173" s="4" t="s">
        <v>547</v>
      </c>
      <c r="B173" s="4" t="s">
        <v>151</v>
      </c>
      <c r="C173" s="4" t="s">
        <v>200</v>
      </c>
      <c r="D173" s="4" t="s">
        <v>201</v>
      </c>
      <c r="E173" s="4" t="s">
        <v>458</v>
      </c>
      <c r="F173" s="4" t="s">
        <v>543</v>
      </c>
      <c r="G173" s="5" t="s">
        <v>548</v>
      </c>
      <c r="H173" s="4" t="s">
        <v>205</v>
      </c>
      <c r="I173" s="6">
        <f>VLOOKUP(A173,'[1]【4】 框架Ratecard条目汇总'!$A:$L,12,0)</f>
        <v>85</v>
      </c>
    </row>
    <row r="174" ht="19" hidden="1" customHeight="1" spans="1:9">
      <c r="A174" s="4" t="s">
        <v>549</v>
      </c>
      <c r="B174" s="4" t="s">
        <v>151</v>
      </c>
      <c r="C174" s="4" t="s">
        <v>200</v>
      </c>
      <c r="D174" s="4" t="s">
        <v>201</v>
      </c>
      <c r="E174" s="4" t="s">
        <v>458</v>
      </c>
      <c r="F174" s="4" t="s">
        <v>543</v>
      </c>
      <c r="G174" s="5" t="s">
        <v>550</v>
      </c>
      <c r="H174" s="4" t="s">
        <v>205</v>
      </c>
      <c r="I174" s="6">
        <f>VLOOKUP(A174,'[1]【4】 框架Ratecard条目汇总'!$A:$L,12,0)</f>
        <v>95</v>
      </c>
    </row>
    <row r="175" ht="19" hidden="1" customHeight="1" spans="1:9">
      <c r="A175" s="4" t="s">
        <v>551</v>
      </c>
      <c r="B175" s="4" t="s">
        <v>151</v>
      </c>
      <c r="C175" s="4" t="s">
        <v>200</v>
      </c>
      <c r="D175" s="4" t="s">
        <v>201</v>
      </c>
      <c r="E175" s="4" t="s">
        <v>458</v>
      </c>
      <c r="F175" s="4" t="s">
        <v>543</v>
      </c>
      <c r="G175" s="5" t="s">
        <v>552</v>
      </c>
      <c r="H175" s="4" t="s">
        <v>205</v>
      </c>
      <c r="I175" s="6">
        <f>VLOOKUP(A175,'[1]【4】 框架Ratecard条目汇总'!$A:$L,12,0)</f>
        <v>110</v>
      </c>
    </row>
    <row r="176" ht="19" hidden="1" customHeight="1" spans="1:9">
      <c r="A176" s="4" t="s">
        <v>553</v>
      </c>
      <c r="B176" s="4" t="s">
        <v>151</v>
      </c>
      <c r="C176" s="4" t="s">
        <v>200</v>
      </c>
      <c r="D176" s="4" t="s">
        <v>201</v>
      </c>
      <c r="E176" s="4" t="s">
        <v>458</v>
      </c>
      <c r="F176" s="4" t="s">
        <v>543</v>
      </c>
      <c r="G176" s="5" t="s">
        <v>554</v>
      </c>
      <c r="H176" s="4" t="s">
        <v>205</v>
      </c>
      <c r="I176" s="6">
        <f>VLOOKUP(A176,'[1]【4】 框架Ratecard条目汇总'!$A:$L,12,0)</f>
        <v>129</v>
      </c>
    </row>
    <row r="177" ht="19" hidden="1" customHeight="1" spans="1:9">
      <c r="A177" s="4" t="s">
        <v>555</v>
      </c>
      <c r="B177" s="4" t="s">
        <v>151</v>
      </c>
      <c r="C177" s="4" t="s">
        <v>200</v>
      </c>
      <c r="D177" s="4" t="s">
        <v>201</v>
      </c>
      <c r="E177" s="4" t="s">
        <v>458</v>
      </c>
      <c r="F177" s="4" t="s">
        <v>543</v>
      </c>
      <c r="G177" s="5" t="s">
        <v>556</v>
      </c>
      <c r="H177" s="4" t="s">
        <v>205</v>
      </c>
      <c r="I177" s="6">
        <f>VLOOKUP(A177,'[1]【4】 框架Ratecard条目汇总'!$A:$L,12,0)</f>
        <v>140</v>
      </c>
    </row>
    <row r="178" ht="19" hidden="1" customHeight="1" spans="1:9">
      <c r="A178" s="4" t="s">
        <v>557</v>
      </c>
      <c r="B178" s="4" t="s">
        <v>151</v>
      </c>
      <c r="C178" s="4" t="s">
        <v>200</v>
      </c>
      <c r="D178" s="4" t="s">
        <v>201</v>
      </c>
      <c r="E178" s="4" t="s">
        <v>458</v>
      </c>
      <c r="F178" s="4" t="s">
        <v>543</v>
      </c>
      <c r="G178" s="5" t="s">
        <v>558</v>
      </c>
      <c r="H178" s="4" t="s">
        <v>205</v>
      </c>
      <c r="I178" s="6">
        <f>VLOOKUP(A178,'[1]【4】 框架Ratecard条目汇总'!$A:$L,12,0)</f>
        <v>77</v>
      </c>
    </row>
    <row r="179" ht="19" hidden="1" customHeight="1" spans="1:9">
      <c r="A179" s="4" t="s">
        <v>559</v>
      </c>
      <c r="B179" s="4" t="s">
        <v>151</v>
      </c>
      <c r="C179" s="4" t="s">
        <v>200</v>
      </c>
      <c r="D179" s="4" t="s">
        <v>201</v>
      </c>
      <c r="E179" s="4" t="s">
        <v>458</v>
      </c>
      <c r="F179" s="4" t="s">
        <v>543</v>
      </c>
      <c r="G179" s="5" t="s">
        <v>560</v>
      </c>
      <c r="H179" s="4" t="s">
        <v>205</v>
      </c>
      <c r="I179" s="6">
        <f>VLOOKUP(A179,'[1]【4】 框架Ratecard条目汇总'!$A:$L,12,0)</f>
        <v>90</v>
      </c>
    </row>
    <row r="180" ht="19" hidden="1" customHeight="1" spans="1:9">
      <c r="A180" s="4" t="s">
        <v>561</v>
      </c>
      <c r="B180" s="4" t="s">
        <v>151</v>
      </c>
      <c r="C180" s="4" t="s">
        <v>200</v>
      </c>
      <c r="D180" s="4" t="s">
        <v>201</v>
      </c>
      <c r="E180" s="4" t="s">
        <v>458</v>
      </c>
      <c r="F180" s="4" t="s">
        <v>543</v>
      </c>
      <c r="G180" s="5" t="s">
        <v>562</v>
      </c>
      <c r="H180" s="4" t="s">
        <v>205</v>
      </c>
      <c r="I180" s="6">
        <f>VLOOKUP(A180,'[1]【4】 框架Ratecard条目汇总'!$A:$L,12,0)</f>
        <v>112</v>
      </c>
    </row>
    <row r="181" ht="19" hidden="1" customHeight="1" spans="1:9">
      <c r="A181" s="4" t="s">
        <v>563</v>
      </c>
      <c r="B181" s="4" t="s">
        <v>151</v>
      </c>
      <c r="C181" s="4" t="s">
        <v>200</v>
      </c>
      <c r="D181" s="4" t="s">
        <v>201</v>
      </c>
      <c r="E181" s="4" t="s">
        <v>458</v>
      </c>
      <c r="F181" s="4" t="s">
        <v>543</v>
      </c>
      <c r="G181" s="5" t="s">
        <v>564</v>
      </c>
      <c r="H181" s="4" t="s">
        <v>205</v>
      </c>
      <c r="I181" s="6">
        <f>VLOOKUP(A181,'[1]【4】 框架Ratecard条目汇总'!$A:$L,12,0)</f>
        <v>119</v>
      </c>
    </row>
    <row r="182" ht="19" hidden="1" customHeight="1" spans="1:9">
      <c r="A182" s="4" t="s">
        <v>565</v>
      </c>
      <c r="B182" s="4" t="s">
        <v>151</v>
      </c>
      <c r="C182" s="4" t="s">
        <v>200</v>
      </c>
      <c r="D182" s="4" t="s">
        <v>201</v>
      </c>
      <c r="E182" s="4" t="s">
        <v>458</v>
      </c>
      <c r="F182" s="4" t="s">
        <v>543</v>
      </c>
      <c r="G182" s="5" t="s">
        <v>566</v>
      </c>
      <c r="H182" s="4" t="s">
        <v>205</v>
      </c>
      <c r="I182" s="6">
        <f>VLOOKUP(A182,'[1]【4】 框架Ratecard条目汇总'!$A:$L,12,0)</f>
        <v>152</v>
      </c>
    </row>
    <row r="183" ht="19" hidden="1" customHeight="1" spans="1:9">
      <c r="A183" s="4" t="s">
        <v>567</v>
      </c>
      <c r="B183" s="4" t="s">
        <v>151</v>
      </c>
      <c r="C183" s="4" t="s">
        <v>200</v>
      </c>
      <c r="D183" s="4" t="s">
        <v>201</v>
      </c>
      <c r="E183" s="4" t="s">
        <v>458</v>
      </c>
      <c r="F183" s="4" t="s">
        <v>543</v>
      </c>
      <c r="G183" s="5" t="s">
        <v>568</v>
      </c>
      <c r="H183" s="4" t="s">
        <v>205</v>
      </c>
      <c r="I183" s="6">
        <f>VLOOKUP(A183,'[1]【4】 框架Ratecard条目汇总'!$A:$L,12,0)</f>
        <v>157</v>
      </c>
    </row>
    <row r="184" ht="19" hidden="1" customHeight="1" spans="1:9">
      <c r="A184" s="4" t="s">
        <v>569</v>
      </c>
      <c r="B184" s="4" t="s">
        <v>151</v>
      </c>
      <c r="C184" s="4" t="s">
        <v>200</v>
      </c>
      <c r="D184" s="4" t="s">
        <v>201</v>
      </c>
      <c r="E184" s="4" t="s">
        <v>458</v>
      </c>
      <c r="F184" s="4" t="s">
        <v>543</v>
      </c>
      <c r="G184" s="5" t="s">
        <v>570</v>
      </c>
      <c r="H184" s="4" t="s">
        <v>205</v>
      </c>
      <c r="I184" s="6">
        <f>VLOOKUP(A184,'[1]【4】 框架Ratecard条目汇总'!$A:$L,12,0)</f>
        <v>185</v>
      </c>
    </row>
    <row r="185" ht="19" hidden="1" customHeight="1" spans="1:9">
      <c r="A185" s="4" t="s">
        <v>571</v>
      </c>
      <c r="B185" s="4" t="s">
        <v>151</v>
      </c>
      <c r="C185" s="4" t="s">
        <v>200</v>
      </c>
      <c r="D185" s="4" t="s">
        <v>201</v>
      </c>
      <c r="E185" s="4" t="s">
        <v>458</v>
      </c>
      <c r="F185" s="4" t="s">
        <v>572</v>
      </c>
      <c r="G185" s="7" t="s">
        <v>102</v>
      </c>
      <c r="H185" s="4" t="s">
        <v>205</v>
      </c>
      <c r="I185" s="6">
        <f>VLOOKUP(A185,'[1]【4】 框架Ratecard条目汇总'!$A:$L,12,0)</f>
        <v>55</v>
      </c>
    </row>
    <row r="186" ht="19" hidden="1" customHeight="1" spans="1:9">
      <c r="A186" s="4" t="s">
        <v>573</v>
      </c>
      <c r="B186" s="4" t="s">
        <v>151</v>
      </c>
      <c r="C186" s="4" t="s">
        <v>200</v>
      </c>
      <c r="D186" s="4" t="s">
        <v>201</v>
      </c>
      <c r="E186" s="4" t="s">
        <v>458</v>
      </c>
      <c r="F186" s="4" t="s">
        <v>574</v>
      </c>
      <c r="G186" s="5" t="s">
        <v>575</v>
      </c>
      <c r="H186" s="4" t="s">
        <v>344</v>
      </c>
      <c r="I186" s="6">
        <f>VLOOKUP(A186,'[1]【4】 框架Ratecard条目汇总'!$A:$L,12,0)</f>
        <v>17</v>
      </c>
    </row>
    <row r="187" ht="19" hidden="1" customHeight="1" spans="1:9">
      <c r="A187" s="4" t="s">
        <v>576</v>
      </c>
      <c r="B187" s="4" t="s">
        <v>151</v>
      </c>
      <c r="C187" s="4" t="s">
        <v>200</v>
      </c>
      <c r="D187" s="4" t="s">
        <v>201</v>
      </c>
      <c r="E187" s="4" t="s">
        <v>458</v>
      </c>
      <c r="F187" s="4" t="s">
        <v>574</v>
      </c>
      <c r="G187" s="5" t="s">
        <v>577</v>
      </c>
      <c r="H187" s="4" t="s">
        <v>344</v>
      </c>
      <c r="I187" s="6">
        <f>VLOOKUP(A187,'[1]【4】 框架Ratecard条目汇总'!$A:$L,12,0)</f>
        <v>31</v>
      </c>
    </row>
    <row r="188" ht="19" hidden="1" customHeight="1" spans="1:9">
      <c r="A188" s="4" t="s">
        <v>578</v>
      </c>
      <c r="B188" s="4" t="s">
        <v>151</v>
      </c>
      <c r="C188" s="4" t="s">
        <v>200</v>
      </c>
      <c r="D188" s="4" t="s">
        <v>201</v>
      </c>
      <c r="E188" s="4" t="s">
        <v>458</v>
      </c>
      <c r="F188" s="4" t="s">
        <v>579</v>
      </c>
      <c r="G188" s="7" t="s">
        <v>102</v>
      </c>
      <c r="H188" s="4" t="s">
        <v>205</v>
      </c>
      <c r="I188" s="6">
        <f>VLOOKUP(A188,'[1]【4】 框架Ratecard条目汇总'!$A:$L,12,0)</f>
        <v>25</v>
      </c>
    </row>
    <row r="189" ht="19" hidden="1" customHeight="1" spans="1:9">
      <c r="A189" s="4" t="s">
        <v>580</v>
      </c>
      <c r="B189" s="4" t="s">
        <v>151</v>
      </c>
      <c r="C189" s="4" t="s">
        <v>200</v>
      </c>
      <c r="D189" s="4" t="s">
        <v>201</v>
      </c>
      <c r="E189" s="4" t="s">
        <v>458</v>
      </c>
      <c r="F189" s="4" t="s">
        <v>581</v>
      </c>
      <c r="G189" s="5" t="s">
        <v>582</v>
      </c>
      <c r="H189" s="4" t="s">
        <v>205</v>
      </c>
      <c r="I189" s="6">
        <f>VLOOKUP(A189,'[1]【4】 框架Ratecard条目汇总'!$A:$L,12,0)</f>
        <v>105</v>
      </c>
    </row>
    <row r="190" ht="19" hidden="1" customHeight="1" spans="1:9">
      <c r="A190" s="4" t="s">
        <v>583</v>
      </c>
      <c r="B190" s="4" t="s">
        <v>151</v>
      </c>
      <c r="C190" s="4" t="s">
        <v>200</v>
      </c>
      <c r="D190" s="4" t="s">
        <v>201</v>
      </c>
      <c r="E190" s="4" t="s">
        <v>458</v>
      </c>
      <c r="F190" s="4" t="s">
        <v>581</v>
      </c>
      <c r="G190" s="5" t="s">
        <v>584</v>
      </c>
      <c r="H190" s="4" t="s">
        <v>205</v>
      </c>
      <c r="I190" s="6">
        <f>VLOOKUP(A190,'[1]【4】 框架Ratecard条目汇总'!$A:$L,12,0)</f>
        <v>125</v>
      </c>
    </row>
    <row r="191" ht="19" hidden="1" customHeight="1" spans="1:9">
      <c r="A191" s="4" t="s">
        <v>585</v>
      </c>
      <c r="B191" s="4" t="s">
        <v>151</v>
      </c>
      <c r="C191" s="4" t="s">
        <v>200</v>
      </c>
      <c r="D191" s="4" t="s">
        <v>201</v>
      </c>
      <c r="E191" s="4" t="s">
        <v>458</v>
      </c>
      <c r="F191" s="4" t="s">
        <v>581</v>
      </c>
      <c r="G191" s="5" t="s">
        <v>586</v>
      </c>
      <c r="H191" s="4" t="s">
        <v>205</v>
      </c>
      <c r="I191" s="6">
        <f>VLOOKUP(A191,'[1]【4】 框架Ratecard条目汇总'!$A:$L,12,0)</f>
        <v>150</v>
      </c>
    </row>
    <row r="192" ht="19" hidden="1" customHeight="1" spans="1:9">
      <c r="A192" s="4" t="s">
        <v>587</v>
      </c>
      <c r="B192" s="4" t="s">
        <v>151</v>
      </c>
      <c r="C192" s="4" t="s">
        <v>200</v>
      </c>
      <c r="D192" s="4" t="s">
        <v>201</v>
      </c>
      <c r="E192" s="4" t="s">
        <v>458</v>
      </c>
      <c r="F192" s="4" t="s">
        <v>588</v>
      </c>
      <c r="G192" s="5" t="s">
        <v>582</v>
      </c>
      <c r="H192" s="4" t="s">
        <v>205</v>
      </c>
      <c r="I192" s="6">
        <f>VLOOKUP(A192,'[1]【4】 框架Ratecard条目汇总'!$A:$L,12,0)</f>
        <v>125</v>
      </c>
    </row>
    <row r="193" ht="19" hidden="1" customHeight="1" spans="1:9">
      <c r="A193" s="4" t="s">
        <v>589</v>
      </c>
      <c r="B193" s="4" t="s">
        <v>151</v>
      </c>
      <c r="C193" s="4" t="s">
        <v>200</v>
      </c>
      <c r="D193" s="4" t="s">
        <v>201</v>
      </c>
      <c r="E193" s="4" t="s">
        <v>458</v>
      </c>
      <c r="F193" s="4" t="s">
        <v>588</v>
      </c>
      <c r="G193" s="5" t="s">
        <v>584</v>
      </c>
      <c r="H193" s="4" t="s">
        <v>205</v>
      </c>
      <c r="I193" s="6">
        <f>VLOOKUP(A193,'[1]【4】 框架Ratecard条目汇总'!$A:$L,12,0)</f>
        <v>145</v>
      </c>
    </row>
    <row r="194" ht="19" hidden="1" customHeight="1" spans="1:9">
      <c r="A194" s="4" t="s">
        <v>590</v>
      </c>
      <c r="B194" s="4" t="s">
        <v>151</v>
      </c>
      <c r="C194" s="4" t="s">
        <v>200</v>
      </c>
      <c r="D194" s="4" t="s">
        <v>201</v>
      </c>
      <c r="E194" s="4" t="s">
        <v>458</v>
      </c>
      <c r="F194" s="4" t="s">
        <v>588</v>
      </c>
      <c r="G194" s="5" t="s">
        <v>586</v>
      </c>
      <c r="H194" s="4" t="s">
        <v>205</v>
      </c>
      <c r="I194" s="6">
        <f>VLOOKUP(A194,'[1]【4】 框架Ratecard条目汇总'!$A:$L,12,0)</f>
        <v>170</v>
      </c>
    </row>
    <row r="195" ht="19" hidden="1" customHeight="1" spans="1:9">
      <c r="A195" s="4" t="s">
        <v>591</v>
      </c>
      <c r="B195" s="4" t="s">
        <v>151</v>
      </c>
      <c r="C195" s="4" t="s">
        <v>200</v>
      </c>
      <c r="D195" s="4" t="s">
        <v>201</v>
      </c>
      <c r="E195" s="4" t="s">
        <v>458</v>
      </c>
      <c r="F195" s="4" t="s">
        <v>592</v>
      </c>
      <c r="G195" s="7" t="s">
        <v>102</v>
      </c>
      <c r="H195" s="4" t="s">
        <v>205</v>
      </c>
      <c r="I195" s="6">
        <f>VLOOKUP(A195,'[1]【4】 框架Ratecard条目汇总'!$A:$L,12,0)</f>
        <v>165</v>
      </c>
    </row>
    <row r="196" ht="19" hidden="1" customHeight="1" spans="1:9">
      <c r="A196" s="4" t="s">
        <v>593</v>
      </c>
      <c r="B196" s="4" t="s">
        <v>151</v>
      </c>
      <c r="C196" s="4" t="s">
        <v>200</v>
      </c>
      <c r="D196" s="4" t="s">
        <v>201</v>
      </c>
      <c r="E196" s="4" t="s">
        <v>458</v>
      </c>
      <c r="F196" s="4" t="s">
        <v>594</v>
      </c>
      <c r="G196" s="5" t="s">
        <v>306</v>
      </c>
      <c r="H196" s="4" t="s">
        <v>205</v>
      </c>
      <c r="I196" s="6">
        <f>VLOOKUP(A196,'[1]【4】 框架Ratecard条目汇总'!$A:$L,12,0)</f>
        <v>80</v>
      </c>
    </row>
    <row r="197" ht="19" hidden="1" customHeight="1" spans="1:9">
      <c r="A197" s="4" t="s">
        <v>595</v>
      </c>
      <c r="B197" s="4" t="s">
        <v>151</v>
      </c>
      <c r="C197" s="4" t="s">
        <v>200</v>
      </c>
      <c r="D197" s="4" t="s">
        <v>201</v>
      </c>
      <c r="E197" s="4" t="s">
        <v>458</v>
      </c>
      <c r="F197" s="4" t="s">
        <v>594</v>
      </c>
      <c r="G197" s="5" t="s">
        <v>332</v>
      </c>
      <c r="H197" s="4" t="s">
        <v>205</v>
      </c>
      <c r="I197" s="6">
        <f>VLOOKUP(A197,'[1]【4】 框架Ratecard条目汇总'!$A:$L,12,0)</f>
        <v>95</v>
      </c>
    </row>
    <row r="198" ht="19" hidden="1" customHeight="1" spans="1:9">
      <c r="A198" s="4" t="s">
        <v>596</v>
      </c>
      <c r="B198" s="4" t="s">
        <v>151</v>
      </c>
      <c r="C198" s="4" t="s">
        <v>200</v>
      </c>
      <c r="D198" s="4" t="s">
        <v>201</v>
      </c>
      <c r="E198" s="4" t="s">
        <v>458</v>
      </c>
      <c r="F198" s="4" t="s">
        <v>597</v>
      </c>
      <c r="G198" s="5" t="s">
        <v>306</v>
      </c>
      <c r="H198" s="4" t="s">
        <v>205</v>
      </c>
      <c r="I198" s="6">
        <f>VLOOKUP(A198,'[1]【4】 框架Ratecard条目汇总'!$A:$L,12,0)</f>
        <v>130</v>
      </c>
    </row>
    <row r="199" ht="19" hidden="1" customHeight="1" spans="1:9">
      <c r="A199" s="4" t="s">
        <v>598</v>
      </c>
      <c r="B199" s="4" t="s">
        <v>151</v>
      </c>
      <c r="C199" s="4" t="s">
        <v>200</v>
      </c>
      <c r="D199" s="4" t="s">
        <v>201</v>
      </c>
      <c r="E199" s="4" t="s">
        <v>458</v>
      </c>
      <c r="F199" s="4" t="s">
        <v>597</v>
      </c>
      <c r="G199" s="5" t="s">
        <v>332</v>
      </c>
      <c r="H199" s="4" t="s">
        <v>205</v>
      </c>
      <c r="I199" s="6">
        <f>VLOOKUP(A199,'[1]【4】 框架Ratecard条目汇总'!$A:$L,12,0)</f>
        <v>155</v>
      </c>
    </row>
    <row r="200" ht="19" hidden="1" customHeight="1" spans="1:9">
      <c r="A200" s="4" t="s">
        <v>599</v>
      </c>
      <c r="B200" s="4" t="s">
        <v>151</v>
      </c>
      <c r="C200" s="4" t="s">
        <v>200</v>
      </c>
      <c r="D200" s="4" t="s">
        <v>201</v>
      </c>
      <c r="E200" s="4" t="s">
        <v>458</v>
      </c>
      <c r="F200" s="4" t="s">
        <v>600</v>
      </c>
      <c r="G200" s="5" t="s">
        <v>601</v>
      </c>
      <c r="H200" s="4" t="s">
        <v>205</v>
      </c>
      <c r="I200" s="6">
        <f>VLOOKUP(A200,'[1]【4】 框架Ratecard条目汇总'!$A:$L,12,0)</f>
        <v>53</v>
      </c>
    </row>
    <row r="201" ht="19" hidden="1" customHeight="1" spans="1:9">
      <c r="A201" s="4" t="s">
        <v>602</v>
      </c>
      <c r="B201" s="4" t="s">
        <v>151</v>
      </c>
      <c r="C201" s="4" t="s">
        <v>200</v>
      </c>
      <c r="D201" s="4" t="s">
        <v>201</v>
      </c>
      <c r="E201" s="4" t="s">
        <v>458</v>
      </c>
      <c r="F201" s="4" t="s">
        <v>600</v>
      </c>
      <c r="G201" s="5" t="s">
        <v>603</v>
      </c>
      <c r="H201" s="4" t="s">
        <v>205</v>
      </c>
      <c r="I201" s="6">
        <f>VLOOKUP(A201,'[1]【4】 框架Ratecard条目汇总'!$A:$L,12,0)</f>
        <v>64</v>
      </c>
    </row>
    <row r="202" ht="19" hidden="1" customHeight="1" spans="1:9">
      <c r="A202" s="4" t="s">
        <v>604</v>
      </c>
      <c r="B202" s="4" t="s">
        <v>151</v>
      </c>
      <c r="C202" s="4" t="s">
        <v>200</v>
      </c>
      <c r="D202" s="4" t="s">
        <v>201</v>
      </c>
      <c r="E202" s="4" t="s">
        <v>458</v>
      </c>
      <c r="F202" s="4" t="s">
        <v>600</v>
      </c>
      <c r="G202" s="5" t="s">
        <v>605</v>
      </c>
      <c r="H202" s="4" t="s">
        <v>205</v>
      </c>
      <c r="I202" s="6">
        <f>VLOOKUP(A202,'[1]【4】 框架Ratecard条目汇总'!$A:$L,12,0)</f>
        <v>67</v>
      </c>
    </row>
    <row r="203" ht="19" hidden="1" customHeight="1" spans="1:9">
      <c r="A203" s="4" t="s">
        <v>606</v>
      </c>
      <c r="B203" s="4" t="s">
        <v>151</v>
      </c>
      <c r="C203" s="4" t="s">
        <v>200</v>
      </c>
      <c r="D203" s="4" t="s">
        <v>201</v>
      </c>
      <c r="E203" s="4" t="s">
        <v>458</v>
      </c>
      <c r="F203" s="4" t="s">
        <v>600</v>
      </c>
      <c r="G203" s="5" t="s">
        <v>607</v>
      </c>
      <c r="H203" s="4" t="s">
        <v>205</v>
      </c>
      <c r="I203" s="6">
        <f>VLOOKUP(A203,'[1]【4】 框架Ratecard条目汇总'!$A:$L,12,0)</f>
        <v>79</v>
      </c>
    </row>
    <row r="204" ht="19" hidden="1" customHeight="1" spans="1:9">
      <c r="A204" s="4" t="s">
        <v>608</v>
      </c>
      <c r="B204" s="4" t="s">
        <v>151</v>
      </c>
      <c r="C204" s="4" t="s">
        <v>200</v>
      </c>
      <c r="D204" s="4" t="s">
        <v>201</v>
      </c>
      <c r="E204" s="4" t="s">
        <v>458</v>
      </c>
      <c r="F204" s="4" t="s">
        <v>609</v>
      </c>
      <c r="G204" s="5" t="s">
        <v>601</v>
      </c>
      <c r="H204" s="4" t="s">
        <v>205</v>
      </c>
      <c r="I204" s="6">
        <f>VLOOKUP(A204,'[1]【4】 框架Ratecard条目汇总'!$A:$L,12,0)</f>
        <v>75</v>
      </c>
    </row>
    <row r="205" ht="19" hidden="1" customHeight="1" spans="1:9">
      <c r="A205" s="4" t="s">
        <v>610</v>
      </c>
      <c r="B205" s="4" t="s">
        <v>151</v>
      </c>
      <c r="C205" s="4" t="s">
        <v>200</v>
      </c>
      <c r="D205" s="4" t="s">
        <v>201</v>
      </c>
      <c r="E205" s="4" t="s">
        <v>458</v>
      </c>
      <c r="F205" s="4" t="s">
        <v>609</v>
      </c>
      <c r="G205" s="5" t="s">
        <v>603</v>
      </c>
      <c r="H205" s="4" t="s">
        <v>205</v>
      </c>
      <c r="I205" s="6">
        <f>VLOOKUP(A205,'[1]【4】 框架Ratecard条目汇总'!$A:$L,12,0)</f>
        <v>85</v>
      </c>
    </row>
    <row r="206" ht="19" hidden="1" customHeight="1" spans="1:9">
      <c r="A206" s="4" t="s">
        <v>611</v>
      </c>
      <c r="B206" s="4" t="s">
        <v>151</v>
      </c>
      <c r="C206" s="4" t="s">
        <v>200</v>
      </c>
      <c r="D206" s="4" t="s">
        <v>201</v>
      </c>
      <c r="E206" s="4" t="s">
        <v>458</v>
      </c>
      <c r="F206" s="4" t="s">
        <v>609</v>
      </c>
      <c r="G206" s="5" t="s">
        <v>605</v>
      </c>
      <c r="H206" s="4" t="s">
        <v>205</v>
      </c>
      <c r="I206" s="6">
        <f>VLOOKUP(A206,'[1]【4】 框架Ratecard条目汇总'!$A:$L,12,0)</f>
        <v>102</v>
      </c>
    </row>
    <row r="207" ht="19" hidden="1" customHeight="1" spans="1:9">
      <c r="A207" s="4" t="s">
        <v>612</v>
      </c>
      <c r="B207" s="4" t="s">
        <v>151</v>
      </c>
      <c r="C207" s="4" t="s">
        <v>200</v>
      </c>
      <c r="D207" s="4" t="s">
        <v>201</v>
      </c>
      <c r="E207" s="4" t="s">
        <v>458</v>
      </c>
      <c r="F207" s="4" t="s">
        <v>609</v>
      </c>
      <c r="G207" s="5" t="s">
        <v>607</v>
      </c>
      <c r="H207" s="4" t="s">
        <v>205</v>
      </c>
      <c r="I207" s="6">
        <f>VLOOKUP(A207,'[1]【4】 框架Ratecard条目汇总'!$A:$L,12,0)</f>
        <v>117</v>
      </c>
    </row>
    <row r="208" ht="19" hidden="1" customHeight="1" spans="1:9">
      <c r="A208" s="4" t="s">
        <v>613</v>
      </c>
      <c r="B208" s="4" t="s">
        <v>151</v>
      </c>
      <c r="C208" s="4" t="s">
        <v>200</v>
      </c>
      <c r="D208" s="4" t="s">
        <v>614</v>
      </c>
      <c r="E208" s="4" t="s">
        <v>615</v>
      </c>
      <c r="F208" s="4" t="s">
        <v>616</v>
      </c>
      <c r="G208" s="5" t="s">
        <v>617</v>
      </c>
      <c r="H208" s="4" t="s">
        <v>344</v>
      </c>
      <c r="I208" s="6">
        <f>VLOOKUP(A208,'[1]【4】 框架Ratecard条目汇总'!$A:$L,12,0)</f>
        <v>500</v>
      </c>
    </row>
    <row r="209" ht="19" hidden="1" customHeight="1" spans="1:9">
      <c r="A209" s="4" t="s">
        <v>618</v>
      </c>
      <c r="B209" s="4" t="s">
        <v>151</v>
      </c>
      <c r="C209" s="4" t="s">
        <v>200</v>
      </c>
      <c r="D209" s="4" t="s">
        <v>614</v>
      </c>
      <c r="E209" s="4" t="s">
        <v>619</v>
      </c>
      <c r="F209" s="4" t="s">
        <v>616</v>
      </c>
      <c r="G209" s="5" t="s">
        <v>617</v>
      </c>
      <c r="H209" s="4" t="s">
        <v>344</v>
      </c>
      <c r="I209" s="6">
        <f>VLOOKUP(A209,'[1]【4】 框架Ratecard条目汇总'!$A:$L,12,0)</f>
        <v>520</v>
      </c>
    </row>
    <row r="210" ht="19" hidden="1" customHeight="1" spans="1:9">
      <c r="A210" s="4" t="s">
        <v>620</v>
      </c>
      <c r="B210" s="4" t="s">
        <v>151</v>
      </c>
      <c r="C210" s="4" t="s">
        <v>200</v>
      </c>
      <c r="D210" s="4" t="s">
        <v>614</v>
      </c>
      <c r="E210" s="4" t="s">
        <v>615</v>
      </c>
      <c r="F210" s="4" t="s">
        <v>621</v>
      </c>
      <c r="G210" s="5" t="s">
        <v>617</v>
      </c>
      <c r="H210" s="4" t="s">
        <v>344</v>
      </c>
      <c r="I210" s="6">
        <f>VLOOKUP(A210,'[1]【4】 框架Ratecard条目汇总'!$A:$L,12,0)</f>
        <v>260</v>
      </c>
    </row>
    <row r="211" ht="19" hidden="1" customHeight="1" spans="1:9">
      <c r="A211" s="4" t="s">
        <v>622</v>
      </c>
      <c r="B211" s="4" t="s">
        <v>151</v>
      </c>
      <c r="C211" s="4" t="s">
        <v>200</v>
      </c>
      <c r="D211" s="4" t="s">
        <v>614</v>
      </c>
      <c r="E211" s="4" t="s">
        <v>619</v>
      </c>
      <c r="F211" s="4" t="s">
        <v>621</v>
      </c>
      <c r="G211" s="5" t="s">
        <v>617</v>
      </c>
      <c r="H211" s="4" t="s">
        <v>344</v>
      </c>
      <c r="I211" s="6">
        <f>VLOOKUP(A211,'[1]【4】 框架Ratecard条目汇总'!$A:$L,12,0)</f>
        <v>286</v>
      </c>
    </row>
    <row r="212" ht="19" hidden="1" customHeight="1" spans="1:9">
      <c r="A212" s="4" t="s">
        <v>623</v>
      </c>
      <c r="B212" s="4" t="s">
        <v>151</v>
      </c>
      <c r="C212" s="4" t="s">
        <v>200</v>
      </c>
      <c r="D212" s="4" t="s">
        <v>614</v>
      </c>
      <c r="E212" s="4" t="s">
        <v>615</v>
      </c>
      <c r="F212" s="4" t="s">
        <v>624</v>
      </c>
      <c r="G212" s="5" t="s">
        <v>617</v>
      </c>
      <c r="H212" s="4" t="s">
        <v>344</v>
      </c>
      <c r="I212" s="6">
        <f>VLOOKUP(A212,'[1]【4】 框架Ratecard条目汇总'!$A:$L,12,0)</f>
        <v>390</v>
      </c>
    </row>
    <row r="213" ht="19" hidden="1" customHeight="1" spans="1:9">
      <c r="A213" s="4" t="s">
        <v>625</v>
      </c>
      <c r="B213" s="4" t="s">
        <v>151</v>
      </c>
      <c r="C213" s="4" t="s">
        <v>200</v>
      </c>
      <c r="D213" s="4" t="s">
        <v>614</v>
      </c>
      <c r="E213" s="4" t="s">
        <v>619</v>
      </c>
      <c r="F213" s="4" t="s">
        <v>624</v>
      </c>
      <c r="G213" s="5" t="s">
        <v>617</v>
      </c>
      <c r="H213" s="4" t="s">
        <v>344</v>
      </c>
      <c r="I213" s="6">
        <f>VLOOKUP(A213,'[1]【4】 框架Ratecard条目汇总'!$A:$L,12,0)</f>
        <v>455</v>
      </c>
    </row>
    <row r="214" ht="19" hidden="1" customHeight="1" spans="1:9">
      <c r="A214" s="4" t="s">
        <v>626</v>
      </c>
      <c r="B214" s="4" t="s">
        <v>151</v>
      </c>
      <c r="C214" s="4" t="s">
        <v>200</v>
      </c>
      <c r="D214" s="4" t="s">
        <v>614</v>
      </c>
      <c r="E214" s="4" t="s">
        <v>615</v>
      </c>
      <c r="F214" s="4" t="s">
        <v>627</v>
      </c>
      <c r="G214" s="5" t="s">
        <v>617</v>
      </c>
      <c r="H214" s="4" t="s">
        <v>344</v>
      </c>
      <c r="I214" s="6">
        <f>VLOOKUP(A214,'[1]【4】 框架Ratecard条目汇总'!$A:$L,12,0)</f>
        <v>520</v>
      </c>
    </row>
    <row r="215" ht="19" hidden="1" customHeight="1" spans="1:9">
      <c r="A215" s="4" t="s">
        <v>628</v>
      </c>
      <c r="B215" s="4" t="s">
        <v>151</v>
      </c>
      <c r="C215" s="4" t="s">
        <v>200</v>
      </c>
      <c r="D215" s="4" t="s">
        <v>614</v>
      </c>
      <c r="E215" s="4" t="s">
        <v>619</v>
      </c>
      <c r="F215" s="4" t="s">
        <v>627</v>
      </c>
      <c r="G215" s="5" t="s">
        <v>617</v>
      </c>
      <c r="H215" s="4" t="s">
        <v>344</v>
      </c>
      <c r="I215" s="6">
        <f>VLOOKUP(A215,'[1]【4】 框架Ratecard条目汇总'!$A:$L,12,0)</f>
        <v>1000</v>
      </c>
    </row>
    <row r="216" ht="19" hidden="1" customHeight="1" spans="1:9">
      <c r="A216" s="4" t="s">
        <v>629</v>
      </c>
      <c r="B216" s="4" t="s">
        <v>151</v>
      </c>
      <c r="C216" s="4" t="s">
        <v>200</v>
      </c>
      <c r="D216" s="4" t="s">
        <v>614</v>
      </c>
      <c r="E216" s="4" t="s">
        <v>630</v>
      </c>
      <c r="F216" s="4" t="s">
        <v>616</v>
      </c>
      <c r="G216" s="5" t="s">
        <v>631</v>
      </c>
      <c r="H216" s="4" t="s">
        <v>344</v>
      </c>
      <c r="I216" s="6">
        <f>VLOOKUP(A216,'[1]【4】 框架Ratecard条目汇总'!$A:$L,12,0)</f>
        <v>890</v>
      </c>
    </row>
    <row r="217" ht="19" hidden="1" customHeight="1" spans="1:9">
      <c r="A217" s="4" t="s">
        <v>632</v>
      </c>
      <c r="B217" s="4" t="s">
        <v>151</v>
      </c>
      <c r="C217" s="4" t="s">
        <v>200</v>
      </c>
      <c r="D217" s="4" t="s">
        <v>614</v>
      </c>
      <c r="E217" s="4" t="s">
        <v>633</v>
      </c>
      <c r="F217" s="4" t="s">
        <v>616</v>
      </c>
      <c r="G217" s="5" t="s">
        <v>631</v>
      </c>
      <c r="H217" s="4" t="s">
        <v>344</v>
      </c>
      <c r="I217" s="6">
        <f>VLOOKUP(A217,'[1]【4】 框架Ratecard条目汇总'!$A:$L,12,0)</f>
        <v>890</v>
      </c>
    </row>
    <row r="218" ht="19" hidden="1" customHeight="1" spans="1:9">
      <c r="A218" s="4" t="s">
        <v>634</v>
      </c>
      <c r="B218" s="4" t="s">
        <v>151</v>
      </c>
      <c r="C218" s="4" t="s">
        <v>200</v>
      </c>
      <c r="D218" s="4" t="s">
        <v>614</v>
      </c>
      <c r="E218" s="4" t="s">
        <v>630</v>
      </c>
      <c r="F218" s="4" t="s">
        <v>621</v>
      </c>
      <c r="G218" s="5" t="s">
        <v>631</v>
      </c>
      <c r="H218" s="4" t="s">
        <v>344</v>
      </c>
      <c r="I218" s="6">
        <f>VLOOKUP(A218,'[1]【4】 框架Ratecard条目汇总'!$A:$L,12,0)</f>
        <v>600</v>
      </c>
    </row>
    <row r="219" ht="19" hidden="1" customHeight="1" spans="1:9">
      <c r="A219" s="4" t="s">
        <v>635</v>
      </c>
      <c r="B219" s="4" t="s">
        <v>151</v>
      </c>
      <c r="C219" s="4" t="s">
        <v>200</v>
      </c>
      <c r="D219" s="4" t="s">
        <v>614</v>
      </c>
      <c r="E219" s="4" t="s">
        <v>633</v>
      </c>
      <c r="F219" s="4" t="s">
        <v>621</v>
      </c>
      <c r="G219" s="5" t="s">
        <v>631</v>
      </c>
      <c r="H219" s="4" t="s">
        <v>344</v>
      </c>
      <c r="I219" s="6">
        <f>VLOOKUP(A219,'[1]【4】 框架Ratecard条目汇总'!$A:$L,12,0)</f>
        <v>750</v>
      </c>
    </row>
    <row r="220" ht="19" hidden="1" customHeight="1" spans="1:9">
      <c r="A220" s="4" t="s">
        <v>636</v>
      </c>
      <c r="B220" s="4" t="s">
        <v>151</v>
      </c>
      <c r="C220" s="4" t="s">
        <v>200</v>
      </c>
      <c r="D220" s="4" t="s">
        <v>614</v>
      </c>
      <c r="E220" s="4" t="s">
        <v>630</v>
      </c>
      <c r="F220" s="4" t="s">
        <v>624</v>
      </c>
      <c r="G220" s="5" t="s">
        <v>631</v>
      </c>
      <c r="H220" s="4" t="s">
        <v>344</v>
      </c>
      <c r="I220" s="6">
        <f>VLOOKUP(A220,'[1]【4】 框架Ratecard条目汇总'!$A:$L,12,0)</f>
        <v>750</v>
      </c>
    </row>
    <row r="221" ht="19" hidden="1" customHeight="1" spans="1:9">
      <c r="A221" s="4" t="s">
        <v>637</v>
      </c>
      <c r="B221" s="4" t="s">
        <v>151</v>
      </c>
      <c r="C221" s="4" t="s">
        <v>200</v>
      </c>
      <c r="D221" s="4" t="s">
        <v>614</v>
      </c>
      <c r="E221" s="4" t="s">
        <v>633</v>
      </c>
      <c r="F221" s="4" t="s">
        <v>624</v>
      </c>
      <c r="G221" s="5" t="s">
        <v>631</v>
      </c>
      <c r="H221" s="4" t="s">
        <v>344</v>
      </c>
      <c r="I221" s="6">
        <f>VLOOKUP(A221,'[1]【4】 框架Ratecard条目汇总'!$A:$L,12,0)</f>
        <v>900</v>
      </c>
    </row>
    <row r="222" ht="19" hidden="1" customHeight="1" spans="1:9">
      <c r="A222" s="4" t="s">
        <v>638</v>
      </c>
      <c r="B222" s="4" t="s">
        <v>151</v>
      </c>
      <c r="C222" s="4" t="s">
        <v>200</v>
      </c>
      <c r="D222" s="4" t="s">
        <v>614</v>
      </c>
      <c r="E222" s="4" t="s">
        <v>630</v>
      </c>
      <c r="F222" s="4" t="s">
        <v>627</v>
      </c>
      <c r="G222" s="5" t="s">
        <v>631</v>
      </c>
      <c r="H222" s="4" t="s">
        <v>344</v>
      </c>
      <c r="I222" s="6">
        <f>VLOOKUP(A222,'[1]【4】 框架Ratecard条目汇总'!$A:$L,12,0)</f>
        <v>1367</v>
      </c>
    </row>
    <row r="223" ht="19" hidden="1" customHeight="1" spans="1:9">
      <c r="A223" s="4" t="s">
        <v>639</v>
      </c>
      <c r="B223" s="4" t="s">
        <v>151</v>
      </c>
      <c r="C223" s="4" t="s">
        <v>200</v>
      </c>
      <c r="D223" s="4" t="s">
        <v>614</v>
      </c>
      <c r="E223" s="4" t="s">
        <v>633</v>
      </c>
      <c r="F223" s="4" t="s">
        <v>627</v>
      </c>
      <c r="G223" s="5" t="s">
        <v>631</v>
      </c>
      <c r="H223" s="4" t="s">
        <v>344</v>
      </c>
      <c r="I223" s="6">
        <f>VLOOKUP(A223,'[1]【4】 框架Ratecard条目汇总'!$A:$L,12,0)</f>
        <v>1300</v>
      </c>
    </row>
    <row r="224" ht="19" hidden="1" customHeight="1" spans="1:9">
      <c r="A224" s="4" t="s">
        <v>640</v>
      </c>
      <c r="B224" s="4" t="s">
        <v>151</v>
      </c>
      <c r="C224" s="4" t="s">
        <v>200</v>
      </c>
      <c r="D224" s="4" t="s">
        <v>614</v>
      </c>
      <c r="E224" s="4" t="s">
        <v>641</v>
      </c>
      <c r="F224" s="4" t="s">
        <v>641</v>
      </c>
      <c r="G224" s="7" t="s">
        <v>102</v>
      </c>
      <c r="H224" s="4" t="s">
        <v>205</v>
      </c>
      <c r="I224" s="6">
        <f>VLOOKUP(A224,'[1]【4】 框架Ratecard条目汇总'!$A:$L,12,0)</f>
        <v>50</v>
      </c>
    </row>
    <row r="225" ht="19" hidden="1" customHeight="1" spans="1:9">
      <c r="A225" s="4" t="s">
        <v>642</v>
      </c>
      <c r="B225" s="4" t="s">
        <v>151</v>
      </c>
      <c r="C225" s="4" t="s">
        <v>200</v>
      </c>
      <c r="D225" s="4" t="s">
        <v>614</v>
      </c>
      <c r="E225" s="4" t="s">
        <v>643</v>
      </c>
      <c r="F225" s="4" t="s">
        <v>644</v>
      </c>
      <c r="G225" s="5" t="s">
        <v>645</v>
      </c>
      <c r="H225" s="4" t="s">
        <v>205</v>
      </c>
      <c r="I225" s="6">
        <f>VLOOKUP(A225,'[1]【4】 框架Ratecard条目汇总'!$A:$L,12,0)</f>
        <v>150</v>
      </c>
    </row>
    <row r="226" ht="19" hidden="1" customHeight="1" spans="1:9">
      <c r="A226" s="4" t="s">
        <v>646</v>
      </c>
      <c r="B226" s="4" t="s">
        <v>151</v>
      </c>
      <c r="C226" s="4" t="s">
        <v>200</v>
      </c>
      <c r="D226" s="4" t="s">
        <v>614</v>
      </c>
      <c r="E226" s="4" t="s">
        <v>643</v>
      </c>
      <c r="F226" s="4" t="s">
        <v>644</v>
      </c>
      <c r="G226" s="5" t="s">
        <v>647</v>
      </c>
      <c r="H226" s="4" t="s">
        <v>205</v>
      </c>
      <c r="I226" s="6">
        <f>VLOOKUP(A226,'[1]【4】 框架Ratecard条目汇总'!$A:$L,12,0)</f>
        <v>230</v>
      </c>
    </row>
    <row r="227" ht="19" hidden="1" customHeight="1" spans="1:9">
      <c r="A227" s="4" t="s">
        <v>648</v>
      </c>
      <c r="B227" s="4" t="s">
        <v>151</v>
      </c>
      <c r="C227" s="4" t="s">
        <v>200</v>
      </c>
      <c r="D227" s="4" t="s">
        <v>614</v>
      </c>
      <c r="E227" s="4" t="s">
        <v>643</v>
      </c>
      <c r="F227" s="4" t="s">
        <v>649</v>
      </c>
      <c r="G227" s="5" t="s">
        <v>329</v>
      </c>
      <c r="H227" s="4" t="s">
        <v>205</v>
      </c>
      <c r="I227" s="6">
        <f>VLOOKUP(A227,'[1]【4】 框架Ratecard条目汇总'!$A:$L,12,0)</f>
        <v>100</v>
      </c>
    </row>
    <row r="228" ht="19" hidden="1" customHeight="1" spans="1:9">
      <c r="A228" s="4" t="s">
        <v>650</v>
      </c>
      <c r="B228" s="4" t="s">
        <v>151</v>
      </c>
      <c r="C228" s="4" t="s">
        <v>200</v>
      </c>
      <c r="D228" s="4" t="s">
        <v>614</v>
      </c>
      <c r="E228" s="4" t="s">
        <v>643</v>
      </c>
      <c r="F228" s="4" t="s">
        <v>649</v>
      </c>
      <c r="G228" s="5" t="s">
        <v>332</v>
      </c>
      <c r="H228" s="4" t="s">
        <v>205</v>
      </c>
      <c r="I228" s="6">
        <f>VLOOKUP(A228,'[1]【4】 框架Ratecard条目汇总'!$A:$L,12,0)</f>
        <v>150</v>
      </c>
    </row>
    <row r="229" ht="19" hidden="1" customHeight="1" spans="1:9">
      <c r="A229" s="4" t="s">
        <v>651</v>
      </c>
      <c r="B229" s="4" t="s">
        <v>151</v>
      </c>
      <c r="C229" s="4" t="s">
        <v>200</v>
      </c>
      <c r="D229" s="4" t="s">
        <v>614</v>
      </c>
      <c r="E229" s="4" t="s">
        <v>643</v>
      </c>
      <c r="F229" s="4" t="s">
        <v>649</v>
      </c>
      <c r="G229" s="5" t="s">
        <v>301</v>
      </c>
      <c r="H229" s="4" t="s">
        <v>205</v>
      </c>
      <c r="I229" s="6">
        <f>VLOOKUP(A229,'[1]【4】 框架Ratecard条目汇总'!$A:$L,12,0)</f>
        <v>228</v>
      </c>
    </row>
    <row r="230" ht="19" hidden="1" customHeight="1" spans="1:9">
      <c r="A230" s="4" t="s">
        <v>652</v>
      </c>
      <c r="B230" s="4" t="s">
        <v>151</v>
      </c>
      <c r="C230" s="4" t="s">
        <v>200</v>
      </c>
      <c r="D230" s="4" t="s">
        <v>614</v>
      </c>
      <c r="E230" s="4" t="s">
        <v>643</v>
      </c>
      <c r="F230" s="4" t="s">
        <v>649</v>
      </c>
      <c r="G230" s="5" t="s">
        <v>502</v>
      </c>
      <c r="H230" s="4" t="s">
        <v>205</v>
      </c>
      <c r="I230" s="6">
        <f>VLOOKUP(A230,'[1]【4】 框架Ratecard条目汇总'!$A:$L,12,0)</f>
        <v>266</v>
      </c>
    </row>
    <row r="231" ht="19" hidden="1" customHeight="1" spans="1:9">
      <c r="A231" s="4" t="s">
        <v>653</v>
      </c>
      <c r="B231" s="4" t="s">
        <v>151</v>
      </c>
      <c r="C231" s="4" t="s">
        <v>200</v>
      </c>
      <c r="D231" s="4" t="s">
        <v>614</v>
      </c>
      <c r="E231" s="4" t="s">
        <v>643</v>
      </c>
      <c r="F231" s="4" t="s">
        <v>494</v>
      </c>
      <c r="G231" s="5" t="s">
        <v>495</v>
      </c>
      <c r="H231" s="4" t="s">
        <v>205</v>
      </c>
      <c r="I231" s="6">
        <f>VLOOKUP(A231,'[1]【4】 框架Ratecard条目汇总'!$A:$L,12,0)</f>
        <v>120</v>
      </c>
    </row>
    <row r="232" ht="19" hidden="1" customHeight="1" spans="1:9">
      <c r="A232" s="4" t="s">
        <v>654</v>
      </c>
      <c r="B232" s="4" t="s">
        <v>151</v>
      </c>
      <c r="C232" s="4" t="s">
        <v>200</v>
      </c>
      <c r="D232" s="4" t="s">
        <v>614</v>
      </c>
      <c r="E232" s="4" t="s">
        <v>643</v>
      </c>
      <c r="F232" s="4" t="s">
        <v>494</v>
      </c>
      <c r="G232" s="5" t="s">
        <v>329</v>
      </c>
      <c r="H232" s="4" t="s">
        <v>205</v>
      </c>
      <c r="I232" s="6">
        <f>VLOOKUP(A232,'[1]【4】 框架Ratecard条目汇总'!$A:$L,12,0)</f>
        <v>150</v>
      </c>
    </row>
    <row r="233" ht="19" hidden="1" customHeight="1" spans="1:9">
      <c r="A233" s="4" t="s">
        <v>655</v>
      </c>
      <c r="B233" s="4" t="s">
        <v>151</v>
      </c>
      <c r="C233" s="4" t="s">
        <v>200</v>
      </c>
      <c r="D233" s="4" t="s">
        <v>614</v>
      </c>
      <c r="E233" s="4" t="s">
        <v>643</v>
      </c>
      <c r="F233" s="4" t="s">
        <v>494</v>
      </c>
      <c r="G233" s="5" t="s">
        <v>306</v>
      </c>
      <c r="H233" s="4" t="s">
        <v>205</v>
      </c>
      <c r="I233" s="6">
        <f>VLOOKUP(A233,'[1]【4】 框架Ratecard条目汇总'!$A:$L,12,0)</f>
        <v>180</v>
      </c>
    </row>
    <row r="234" ht="19" hidden="1" customHeight="1" spans="1:9">
      <c r="A234" s="4" t="s">
        <v>656</v>
      </c>
      <c r="B234" s="4" t="s">
        <v>151</v>
      </c>
      <c r="C234" s="4" t="s">
        <v>200</v>
      </c>
      <c r="D234" s="4" t="s">
        <v>614</v>
      </c>
      <c r="E234" s="4" t="s">
        <v>643</v>
      </c>
      <c r="F234" s="4" t="s">
        <v>494</v>
      </c>
      <c r="G234" s="5" t="s">
        <v>332</v>
      </c>
      <c r="H234" s="4" t="s">
        <v>205</v>
      </c>
      <c r="I234" s="6">
        <f>VLOOKUP(A234,'[1]【4】 框架Ratecard条目汇总'!$A:$L,12,0)</f>
        <v>207</v>
      </c>
    </row>
    <row r="235" ht="19" hidden="1" customHeight="1" spans="1:9">
      <c r="A235" s="4" t="s">
        <v>657</v>
      </c>
      <c r="B235" s="4" t="s">
        <v>151</v>
      </c>
      <c r="C235" s="4" t="s">
        <v>200</v>
      </c>
      <c r="D235" s="4" t="s">
        <v>614</v>
      </c>
      <c r="E235" s="4" t="s">
        <v>643</v>
      </c>
      <c r="F235" s="4" t="s">
        <v>494</v>
      </c>
      <c r="G235" s="5" t="s">
        <v>291</v>
      </c>
      <c r="H235" s="4" t="s">
        <v>205</v>
      </c>
      <c r="I235" s="6">
        <f>VLOOKUP(A235,'[1]【4】 框架Ratecard条目汇总'!$A:$L,12,0)</f>
        <v>250</v>
      </c>
    </row>
    <row r="236" ht="19" hidden="1" customHeight="1" spans="1:9">
      <c r="A236" s="4" t="s">
        <v>658</v>
      </c>
      <c r="B236" s="4" t="s">
        <v>151</v>
      </c>
      <c r="C236" s="4" t="s">
        <v>200</v>
      </c>
      <c r="D236" s="4" t="s">
        <v>614</v>
      </c>
      <c r="E236" s="4" t="s">
        <v>643</v>
      </c>
      <c r="F236" s="4" t="s">
        <v>494</v>
      </c>
      <c r="G236" s="5" t="s">
        <v>301</v>
      </c>
      <c r="H236" s="4" t="s">
        <v>205</v>
      </c>
      <c r="I236" s="6">
        <f>VLOOKUP(A236,'[1]【4】 框架Ratecard条目汇总'!$A:$L,12,0)</f>
        <v>300</v>
      </c>
    </row>
    <row r="237" ht="19" hidden="1" customHeight="1" spans="1:9">
      <c r="A237" s="4" t="s">
        <v>659</v>
      </c>
      <c r="B237" s="4" t="s">
        <v>151</v>
      </c>
      <c r="C237" s="4" t="s">
        <v>200</v>
      </c>
      <c r="D237" s="4" t="s">
        <v>614</v>
      </c>
      <c r="E237" s="4" t="s">
        <v>643</v>
      </c>
      <c r="F237" s="4" t="s">
        <v>494</v>
      </c>
      <c r="G237" s="5" t="s">
        <v>502</v>
      </c>
      <c r="H237" s="4" t="s">
        <v>205</v>
      </c>
      <c r="I237" s="6">
        <f>VLOOKUP(A237,'[1]【4】 框架Ratecard条目汇总'!$A:$L,12,0)</f>
        <v>350</v>
      </c>
    </row>
    <row r="238" ht="19" hidden="1" customHeight="1" spans="1:9">
      <c r="A238" s="4" t="s">
        <v>660</v>
      </c>
      <c r="B238" s="4" t="s">
        <v>151</v>
      </c>
      <c r="C238" s="4" t="s">
        <v>200</v>
      </c>
      <c r="D238" s="4" t="s">
        <v>614</v>
      </c>
      <c r="E238" s="4" t="s">
        <v>643</v>
      </c>
      <c r="F238" s="4" t="s">
        <v>661</v>
      </c>
      <c r="G238" s="5" t="s">
        <v>662</v>
      </c>
      <c r="H238" s="4" t="s">
        <v>205</v>
      </c>
      <c r="I238" s="6">
        <f>VLOOKUP(A238,'[1]【4】 框架Ratecard条目汇总'!$A:$L,12,0)</f>
        <v>110</v>
      </c>
    </row>
    <row r="239" ht="19" hidden="1" customHeight="1" spans="1:9">
      <c r="A239" s="4" t="s">
        <v>663</v>
      </c>
      <c r="B239" s="4" t="s">
        <v>151</v>
      </c>
      <c r="C239" s="4" t="s">
        <v>200</v>
      </c>
      <c r="D239" s="4" t="s">
        <v>614</v>
      </c>
      <c r="E239" s="4" t="s">
        <v>643</v>
      </c>
      <c r="F239" s="4" t="s">
        <v>661</v>
      </c>
      <c r="G239" s="5" t="s">
        <v>664</v>
      </c>
      <c r="H239" s="4" t="s">
        <v>205</v>
      </c>
      <c r="I239" s="6">
        <f>VLOOKUP(A239,'[1]【4】 框架Ratecard条目汇总'!$A:$L,12,0)</f>
        <v>150</v>
      </c>
    </row>
    <row r="240" ht="19" hidden="1" customHeight="1" spans="1:9">
      <c r="A240" s="4" t="s">
        <v>665</v>
      </c>
      <c r="B240" s="4" t="s">
        <v>151</v>
      </c>
      <c r="C240" s="4" t="s">
        <v>200</v>
      </c>
      <c r="D240" s="4" t="s">
        <v>614</v>
      </c>
      <c r="E240" s="4" t="s">
        <v>643</v>
      </c>
      <c r="F240" s="4" t="s">
        <v>661</v>
      </c>
      <c r="G240" s="5" t="s">
        <v>666</v>
      </c>
      <c r="H240" s="4" t="s">
        <v>205</v>
      </c>
      <c r="I240" s="6">
        <f>VLOOKUP(A240,'[1]【4】 框架Ratecard条目汇总'!$A:$L,12,0)</f>
        <v>170</v>
      </c>
    </row>
    <row r="241" ht="19" hidden="1" customHeight="1" spans="1:9">
      <c r="A241" s="4" t="s">
        <v>667</v>
      </c>
      <c r="B241" s="4" t="s">
        <v>151</v>
      </c>
      <c r="C241" s="4" t="s">
        <v>200</v>
      </c>
      <c r="D241" s="4" t="s">
        <v>614</v>
      </c>
      <c r="E241" s="4" t="s">
        <v>643</v>
      </c>
      <c r="F241" s="4" t="s">
        <v>668</v>
      </c>
      <c r="G241" s="5" t="s">
        <v>669</v>
      </c>
      <c r="H241" s="4" t="s">
        <v>344</v>
      </c>
      <c r="I241" s="6">
        <f>VLOOKUP(A241,'[1]【4】 框架Ratecard条目汇总'!$A:$L,12,0)</f>
        <v>160</v>
      </c>
    </row>
    <row r="242" ht="19" hidden="1" customHeight="1" spans="1:9">
      <c r="A242" s="4" t="s">
        <v>670</v>
      </c>
      <c r="B242" s="4" t="s">
        <v>151</v>
      </c>
      <c r="C242" s="4" t="s">
        <v>200</v>
      </c>
      <c r="D242" s="4" t="s">
        <v>614</v>
      </c>
      <c r="E242" s="4" t="s">
        <v>643</v>
      </c>
      <c r="F242" s="4" t="s">
        <v>668</v>
      </c>
      <c r="G242" s="5" t="s">
        <v>671</v>
      </c>
      <c r="H242" s="4" t="s">
        <v>344</v>
      </c>
      <c r="I242" s="6">
        <f>VLOOKUP(A242,'[1]【4】 框架Ratecard条目汇总'!$A:$L,12,0)</f>
        <v>345</v>
      </c>
    </row>
    <row r="243" ht="19" hidden="1" customHeight="1" spans="1:9">
      <c r="A243" s="4" t="s">
        <v>672</v>
      </c>
      <c r="B243" s="4" t="s">
        <v>151</v>
      </c>
      <c r="C243" s="4" t="s">
        <v>200</v>
      </c>
      <c r="D243" s="4" t="s">
        <v>614</v>
      </c>
      <c r="E243" s="4" t="s">
        <v>643</v>
      </c>
      <c r="F243" s="4" t="s">
        <v>668</v>
      </c>
      <c r="G243" s="5" t="s">
        <v>673</v>
      </c>
      <c r="H243" s="4" t="s">
        <v>344</v>
      </c>
      <c r="I243" s="6">
        <f>VLOOKUP(A243,'[1]【4】 框架Ratecard条目汇总'!$A:$L,12,0)</f>
        <v>445</v>
      </c>
    </row>
    <row r="244" ht="19" hidden="1" customHeight="1" spans="1:9">
      <c r="A244" s="4" t="s">
        <v>674</v>
      </c>
      <c r="B244" s="4" t="s">
        <v>151</v>
      </c>
      <c r="C244" s="4" t="s">
        <v>200</v>
      </c>
      <c r="D244" s="4" t="s">
        <v>614</v>
      </c>
      <c r="E244" s="4" t="s">
        <v>643</v>
      </c>
      <c r="F244" s="4" t="s">
        <v>668</v>
      </c>
      <c r="G244" s="5" t="s">
        <v>675</v>
      </c>
      <c r="H244" s="4" t="s">
        <v>344</v>
      </c>
      <c r="I244" s="6">
        <f>VLOOKUP(A244,'[1]【4】 框架Ratecard条目汇总'!$A:$L,12,0)</f>
        <v>580</v>
      </c>
    </row>
    <row r="245" ht="19" hidden="1" customHeight="1" spans="1:9">
      <c r="A245" s="4" t="s">
        <v>676</v>
      </c>
      <c r="B245" s="4" t="s">
        <v>151</v>
      </c>
      <c r="C245" s="4" t="s">
        <v>200</v>
      </c>
      <c r="D245" s="4" t="s">
        <v>614</v>
      </c>
      <c r="E245" s="4" t="s">
        <v>643</v>
      </c>
      <c r="F245" s="4" t="s">
        <v>677</v>
      </c>
      <c r="G245" s="5" t="s">
        <v>678</v>
      </c>
      <c r="H245" s="4" t="s">
        <v>344</v>
      </c>
      <c r="I245" s="6">
        <f>VLOOKUP(A245,'[1]【4】 框架Ratecard条目汇总'!$A:$L,12,0)</f>
        <v>230</v>
      </c>
    </row>
    <row r="246" ht="19" hidden="1" customHeight="1" spans="1:9">
      <c r="A246" s="4" t="s">
        <v>679</v>
      </c>
      <c r="B246" s="4" t="s">
        <v>151</v>
      </c>
      <c r="C246" s="4" t="s">
        <v>200</v>
      </c>
      <c r="D246" s="4" t="s">
        <v>614</v>
      </c>
      <c r="E246" s="4" t="s">
        <v>643</v>
      </c>
      <c r="F246" s="4" t="s">
        <v>677</v>
      </c>
      <c r="G246" s="5" t="s">
        <v>680</v>
      </c>
      <c r="H246" s="4" t="s">
        <v>344</v>
      </c>
      <c r="I246" s="6">
        <f>VLOOKUP(A246,'[1]【4】 框架Ratecard条目汇总'!$A:$L,12,0)</f>
        <v>330</v>
      </c>
    </row>
    <row r="247" ht="19" hidden="1" customHeight="1" spans="1:9">
      <c r="A247" s="4" t="s">
        <v>681</v>
      </c>
      <c r="B247" s="4" t="s">
        <v>151</v>
      </c>
      <c r="C247" s="4" t="s">
        <v>200</v>
      </c>
      <c r="D247" s="4" t="s">
        <v>614</v>
      </c>
      <c r="E247" s="4" t="s">
        <v>643</v>
      </c>
      <c r="F247" s="4" t="s">
        <v>677</v>
      </c>
      <c r="G247" s="5" t="s">
        <v>682</v>
      </c>
      <c r="H247" s="4" t="s">
        <v>344</v>
      </c>
      <c r="I247" s="6">
        <f>VLOOKUP(A247,'[1]【4】 框架Ratecard条目汇总'!$A:$L,12,0)</f>
        <v>400</v>
      </c>
    </row>
    <row r="248" ht="19" hidden="1" customHeight="1" spans="1:9">
      <c r="A248" s="4" t="s">
        <v>683</v>
      </c>
      <c r="B248" s="4" t="s">
        <v>151</v>
      </c>
      <c r="C248" s="4" t="s">
        <v>200</v>
      </c>
      <c r="D248" s="4" t="s">
        <v>614</v>
      </c>
      <c r="E248" s="4" t="s">
        <v>643</v>
      </c>
      <c r="F248" s="4" t="s">
        <v>677</v>
      </c>
      <c r="G248" s="5" t="s">
        <v>684</v>
      </c>
      <c r="H248" s="4" t="s">
        <v>344</v>
      </c>
      <c r="I248" s="6">
        <f>VLOOKUP(A248,'[1]【4】 框架Ratecard条目汇总'!$A:$L,12,0)</f>
        <v>400</v>
      </c>
    </row>
    <row r="249" ht="19" hidden="1" customHeight="1" spans="1:9">
      <c r="A249" s="4" t="s">
        <v>685</v>
      </c>
      <c r="B249" s="4" t="s">
        <v>151</v>
      </c>
      <c r="C249" s="4" t="s">
        <v>200</v>
      </c>
      <c r="D249" s="4" t="s">
        <v>614</v>
      </c>
      <c r="E249" s="4" t="s">
        <v>643</v>
      </c>
      <c r="F249" s="4" t="s">
        <v>686</v>
      </c>
      <c r="G249" s="5" t="s">
        <v>678</v>
      </c>
      <c r="H249" s="4" t="s">
        <v>344</v>
      </c>
      <c r="I249" s="6">
        <f>VLOOKUP(A249,'[1]【4】 框架Ratecard条目汇总'!$A:$L,12,0)</f>
        <v>240</v>
      </c>
    </row>
    <row r="250" ht="19" hidden="1" customHeight="1" spans="1:9">
      <c r="A250" s="4" t="s">
        <v>687</v>
      </c>
      <c r="B250" s="4" t="s">
        <v>151</v>
      </c>
      <c r="C250" s="4" t="s">
        <v>200</v>
      </c>
      <c r="D250" s="4" t="s">
        <v>614</v>
      </c>
      <c r="E250" s="4" t="s">
        <v>643</v>
      </c>
      <c r="F250" s="4" t="s">
        <v>686</v>
      </c>
      <c r="G250" s="5" t="s">
        <v>680</v>
      </c>
      <c r="H250" s="4" t="s">
        <v>344</v>
      </c>
      <c r="I250" s="6">
        <f>VLOOKUP(A250,'[1]【4】 框架Ratecard条目汇总'!$A:$L,12,0)</f>
        <v>400</v>
      </c>
    </row>
    <row r="251" ht="19" hidden="1" customHeight="1" spans="1:9">
      <c r="A251" s="4" t="s">
        <v>688</v>
      </c>
      <c r="B251" s="4" t="s">
        <v>151</v>
      </c>
      <c r="C251" s="4" t="s">
        <v>200</v>
      </c>
      <c r="D251" s="4" t="s">
        <v>614</v>
      </c>
      <c r="E251" s="4" t="s">
        <v>643</v>
      </c>
      <c r="F251" s="4" t="s">
        <v>686</v>
      </c>
      <c r="G251" s="5" t="s">
        <v>682</v>
      </c>
      <c r="H251" s="4" t="s">
        <v>344</v>
      </c>
      <c r="I251" s="6">
        <f>VLOOKUP(A251,'[1]【4】 框架Ratecard条目汇总'!$A:$L,12,0)</f>
        <v>500</v>
      </c>
    </row>
    <row r="252" ht="19" hidden="1" customHeight="1" spans="1:9">
      <c r="A252" s="4" t="s">
        <v>689</v>
      </c>
      <c r="B252" s="4" t="s">
        <v>151</v>
      </c>
      <c r="C252" s="4" t="s">
        <v>200</v>
      </c>
      <c r="D252" s="4" t="s">
        <v>614</v>
      </c>
      <c r="E252" s="4" t="s">
        <v>643</v>
      </c>
      <c r="F252" s="4" t="s">
        <v>686</v>
      </c>
      <c r="G252" s="5" t="s">
        <v>684</v>
      </c>
      <c r="H252" s="4" t="s">
        <v>344</v>
      </c>
      <c r="I252" s="6">
        <f>VLOOKUP(A252,'[1]【4】 框架Ratecard条目汇总'!$A:$L,12,0)</f>
        <v>500</v>
      </c>
    </row>
    <row r="253" ht="19" hidden="1" customHeight="1" spans="1:9">
      <c r="A253" s="4" t="s">
        <v>690</v>
      </c>
      <c r="B253" s="4" t="s">
        <v>151</v>
      </c>
      <c r="C253" s="4" t="s">
        <v>200</v>
      </c>
      <c r="D253" s="4" t="s">
        <v>614</v>
      </c>
      <c r="E253" s="4" t="s">
        <v>643</v>
      </c>
      <c r="F253" s="4" t="s">
        <v>691</v>
      </c>
      <c r="G253" s="5" t="s">
        <v>678</v>
      </c>
      <c r="H253" s="4" t="s">
        <v>344</v>
      </c>
      <c r="I253" s="6">
        <f>VLOOKUP(A253,'[1]【4】 框架Ratecard条目汇总'!$A:$L,12,0)</f>
        <v>420</v>
      </c>
    </row>
    <row r="254" ht="19" hidden="1" customHeight="1" spans="1:9">
      <c r="A254" s="4" t="s">
        <v>692</v>
      </c>
      <c r="B254" s="4" t="s">
        <v>151</v>
      </c>
      <c r="C254" s="4" t="s">
        <v>200</v>
      </c>
      <c r="D254" s="4" t="s">
        <v>614</v>
      </c>
      <c r="E254" s="4" t="s">
        <v>643</v>
      </c>
      <c r="F254" s="4" t="s">
        <v>691</v>
      </c>
      <c r="G254" s="5" t="s">
        <v>680</v>
      </c>
      <c r="H254" s="4" t="s">
        <v>344</v>
      </c>
      <c r="I254" s="6">
        <f>VLOOKUP(A254,'[1]【4】 框架Ratecard条目汇总'!$A:$L,12,0)</f>
        <v>600</v>
      </c>
    </row>
    <row r="255" ht="19" hidden="1" customHeight="1" spans="1:9">
      <c r="A255" s="4" t="s">
        <v>693</v>
      </c>
      <c r="B255" s="4" t="s">
        <v>151</v>
      </c>
      <c r="C255" s="4" t="s">
        <v>200</v>
      </c>
      <c r="D255" s="4" t="s">
        <v>614</v>
      </c>
      <c r="E255" s="4" t="s">
        <v>643</v>
      </c>
      <c r="F255" s="4" t="s">
        <v>691</v>
      </c>
      <c r="G255" s="5" t="s">
        <v>682</v>
      </c>
      <c r="H255" s="4" t="s">
        <v>344</v>
      </c>
      <c r="I255" s="6">
        <f>VLOOKUP(A255,'[1]【4】 框架Ratecard条目汇总'!$A:$L,12,0)</f>
        <v>700</v>
      </c>
    </row>
    <row r="256" ht="19" hidden="1" customHeight="1" spans="1:9">
      <c r="A256" s="4" t="s">
        <v>694</v>
      </c>
      <c r="B256" s="4" t="s">
        <v>151</v>
      </c>
      <c r="C256" s="4" t="s">
        <v>200</v>
      </c>
      <c r="D256" s="4" t="s">
        <v>614</v>
      </c>
      <c r="E256" s="4" t="s">
        <v>643</v>
      </c>
      <c r="F256" s="4" t="s">
        <v>691</v>
      </c>
      <c r="G256" s="5" t="s">
        <v>684</v>
      </c>
      <c r="H256" s="4" t="s">
        <v>344</v>
      </c>
      <c r="I256" s="6">
        <f>VLOOKUP(A256,'[1]【4】 框架Ratecard条目汇总'!$A:$L,12,0)</f>
        <v>700</v>
      </c>
    </row>
    <row r="257" ht="19" hidden="1" customHeight="1" spans="1:9">
      <c r="A257" s="4" t="s">
        <v>695</v>
      </c>
      <c r="B257" s="4" t="s">
        <v>151</v>
      </c>
      <c r="C257" s="4" t="s">
        <v>200</v>
      </c>
      <c r="D257" s="4" t="s">
        <v>614</v>
      </c>
      <c r="E257" s="4" t="s">
        <v>696</v>
      </c>
      <c r="F257" s="4" t="s">
        <v>697</v>
      </c>
      <c r="G257" s="5" t="s">
        <v>698</v>
      </c>
      <c r="H257" s="4" t="s">
        <v>699</v>
      </c>
      <c r="I257" s="6">
        <f>VLOOKUP(A257,'[1]【4】 框架Ratecard条目汇总'!$A:$L,12,0)</f>
        <v>150</v>
      </c>
    </row>
    <row r="258" ht="19" hidden="1" customHeight="1" spans="1:9">
      <c r="A258" s="4" t="s">
        <v>700</v>
      </c>
      <c r="B258" s="4" t="s">
        <v>151</v>
      </c>
      <c r="C258" s="4" t="s">
        <v>200</v>
      </c>
      <c r="D258" s="4" t="s">
        <v>614</v>
      </c>
      <c r="E258" s="4" t="s">
        <v>696</v>
      </c>
      <c r="F258" s="4" t="s">
        <v>701</v>
      </c>
      <c r="G258" s="5" t="s">
        <v>702</v>
      </c>
      <c r="H258" s="4" t="s">
        <v>699</v>
      </c>
      <c r="I258" s="6">
        <f>VLOOKUP(A258,'[1]【4】 框架Ratecard条目汇总'!$A:$L,12,0)</f>
        <v>135</v>
      </c>
    </row>
    <row r="259" ht="19" hidden="1" customHeight="1" spans="1:9">
      <c r="A259" s="4" t="s">
        <v>703</v>
      </c>
      <c r="B259" s="4" t="s">
        <v>151</v>
      </c>
      <c r="C259" s="4" t="s">
        <v>200</v>
      </c>
      <c r="D259" s="4" t="s">
        <v>614</v>
      </c>
      <c r="E259" s="4" t="s">
        <v>696</v>
      </c>
      <c r="F259" s="4" t="s">
        <v>704</v>
      </c>
      <c r="G259" s="5" t="s">
        <v>705</v>
      </c>
      <c r="H259" s="4" t="s">
        <v>699</v>
      </c>
      <c r="I259" s="6">
        <f>VLOOKUP(A259,'[1]【4】 框架Ratecard条目汇总'!$A:$L,12,0)</f>
        <v>600</v>
      </c>
    </row>
    <row r="260" ht="19" hidden="1" customHeight="1" spans="1:9">
      <c r="A260" s="4" t="s">
        <v>706</v>
      </c>
      <c r="B260" s="4" t="s">
        <v>151</v>
      </c>
      <c r="C260" s="4" t="s">
        <v>200</v>
      </c>
      <c r="D260" s="4" t="s">
        <v>614</v>
      </c>
      <c r="E260" s="4" t="s">
        <v>696</v>
      </c>
      <c r="F260" s="4" t="s">
        <v>707</v>
      </c>
      <c r="G260" s="5" t="s">
        <v>708</v>
      </c>
      <c r="H260" s="4" t="s">
        <v>699</v>
      </c>
      <c r="I260" s="6">
        <f>VLOOKUP(A260,'[1]【4】 框架Ratecard条目汇总'!$A:$L,12,0)</f>
        <v>550</v>
      </c>
    </row>
    <row r="261" ht="19" hidden="1" customHeight="1" spans="1:9">
      <c r="A261" s="4" t="s">
        <v>709</v>
      </c>
      <c r="B261" s="4" t="s">
        <v>151</v>
      </c>
      <c r="C261" s="4" t="s">
        <v>200</v>
      </c>
      <c r="D261" s="4" t="s">
        <v>614</v>
      </c>
      <c r="E261" s="4" t="s">
        <v>710</v>
      </c>
      <c r="F261" s="4" t="s">
        <v>711</v>
      </c>
      <c r="G261" s="5" t="s">
        <v>712</v>
      </c>
      <c r="H261" s="4" t="s">
        <v>453</v>
      </c>
      <c r="I261" s="6">
        <f>VLOOKUP(A261,'[1]【4】 框架Ratecard条目汇总'!$A:$L,12,0)</f>
        <v>45</v>
      </c>
    </row>
    <row r="262" ht="19" hidden="1" customHeight="1" spans="1:9">
      <c r="A262" s="4" t="s">
        <v>713</v>
      </c>
      <c r="B262" s="4" t="s">
        <v>151</v>
      </c>
      <c r="C262" s="4" t="s">
        <v>200</v>
      </c>
      <c r="D262" s="4" t="s">
        <v>614</v>
      </c>
      <c r="E262" s="4" t="s">
        <v>710</v>
      </c>
      <c r="F262" s="4" t="s">
        <v>714</v>
      </c>
      <c r="G262" s="5" t="s">
        <v>715</v>
      </c>
      <c r="H262" s="4" t="s">
        <v>453</v>
      </c>
      <c r="I262" s="6">
        <f>VLOOKUP(A262,'[1]【4】 框架Ratecard条目汇总'!$A:$L,12,0)</f>
        <v>466</v>
      </c>
    </row>
    <row r="263" ht="19" hidden="1" customHeight="1" spans="1:9">
      <c r="A263" s="4" t="s">
        <v>716</v>
      </c>
      <c r="B263" s="4" t="s">
        <v>151</v>
      </c>
      <c r="C263" s="4" t="s">
        <v>200</v>
      </c>
      <c r="D263" s="4" t="s">
        <v>614</v>
      </c>
      <c r="E263" s="4" t="s">
        <v>710</v>
      </c>
      <c r="F263" s="4" t="s">
        <v>717</v>
      </c>
      <c r="G263" s="5" t="s">
        <v>715</v>
      </c>
      <c r="H263" s="4" t="s">
        <v>453</v>
      </c>
      <c r="I263" s="6">
        <f>VLOOKUP(A263,'[1]【4】 框架Ratecard条目汇总'!$A:$L,12,0)</f>
        <v>323</v>
      </c>
    </row>
    <row r="264" ht="19" hidden="1" customHeight="1" spans="1:9">
      <c r="A264" s="4" t="s">
        <v>718</v>
      </c>
      <c r="B264" s="4" t="s">
        <v>151</v>
      </c>
      <c r="C264" s="4" t="s">
        <v>200</v>
      </c>
      <c r="D264" s="4" t="s">
        <v>614</v>
      </c>
      <c r="E264" s="4" t="s">
        <v>710</v>
      </c>
      <c r="F264" s="4" t="s">
        <v>719</v>
      </c>
      <c r="G264" s="5" t="s">
        <v>720</v>
      </c>
      <c r="H264" s="4" t="s">
        <v>699</v>
      </c>
      <c r="I264" s="6">
        <f>VLOOKUP(A264,'[1]【4】 框架Ratecard条目汇总'!$A:$L,12,0)</f>
        <v>182</v>
      </c>
    </row>
    <row r="265" ht="19" hidden="1" customHeight="1" spans="1:9">
      <c r="A265" s="4" t="s">
        <v>721</v>
      </c>
      <c r="B265" s="4" t="s">
        <v>151</v>
      </c>
      <c r="C265" s="4" t="s">
        <v>200</v>
      </c>
      <c r="D265" s="4" t="s">
        <v>614</v>
      </c>
      <c r="E265" s="4" t="s">
        <v>710</v>
      </c>
      <c r="F265" s="4" t="s">
        <v>719</v>
      </c>
      <c r="G265" s="5" t="s">
        <v>722</v>
      </c>
      <c r="H265" s="4" t="s">
        <v>699</v>
      </c>
      <c r="I265" s="6">
        <f>VLOOKUP(A265,'[1]【4】 框架Ratecard条目汇总'!$A:$L,12,0)</f>
        <v>300</v>
      </c>
    </row>
    <row r="266" ht="19" hidden="1" customHeight="1" spans="1:9">
      <c r="A266" s="4" t="s">
        <v>723</v>
      </c>
      <c r="B266" s="4" t="s">
        <v>151</v>
      </c>
      <c r="C266" s="4" t="s">
        <v>200</v>
      </c>
      <c r="D266" s="4" t="s">
        <v>614</v>
      </c>
      <c r="E266" s="4" t="s">
        <v>710</v>
      </c>
      <c r="F266" s="4" t="s">
        <v>719</v>
      </c>
      <c r="G266" s="5" t="s">
        <v>724</v>
      </c>
      <c r="H266" s="4" t="s">
        <v>699</v>
      </c>
      <c r="I266" s="6">
        <f>VLOOKUP(A266,'[1]【4】 框架Ratecard条目汇总'!$A:$L,12,0)</f>
        <v>350</v>
      </c>
    </row>
    <row r="267" ht="19" hidden="1" customHeight="1" spans="1:9">
      <c r="A267" s="4" t="s">
        <v>725</v>
      </c>
      <c r="B267" s="4" t="s">
        <v>151</v>
      </c>
      <c r="C267" s="4" t="s">
        <v>200</v>
      </c>
      <c r="D267" s="4" t="s">
        <v>614</v>
      </c>
      <c r="E267" s="4" t="s">
        <v>710</v>
      </c>
      <c r="F267" s="4" t="s">
        <v>719</v>
      </c>
      <c r="G267" s="5" t="s">
        <v>726</v>
      </c>
      <c r="H267" s="4" t="s">
        <v>699</v>
      </c>
      <c r="I267" s="6">
        <f>VLOOKUP(A267,'[1]【4】 框架Ratecard条目汇总'!$A:$L,12,0)</f>
        <v>450</v>
      </c>
    </row>
    <row r="268" ht="19" hidden="1" customHeight="1" spans="1:9">
      <c r="A268" s="4" t="s">
        <v>727</v>
      </c>
      <c r="B268" s="4" t="s">
        <v>151</v>
      </c>
      <c r="C268" s="4" t="s">
        <v>200</v>
      </c>
      <c r="D268" s="4" t="s">
        <v>614</v>
      </c>
      <c r="E268" s="4" t="s">
        <v>710</v>
      </c>
      <c r="F268" s="4" t="s">
        <v>728</v>
      </c>
      <c r="G268" s="5" t="s">
        <v>729</v>
      </c>
      <c r="H268" s="4" t="s">
        <v>699</v>
      </c>
      <c r="I268" s="6">
        <f>VLOOKUP(A268,'[1]【4】 框架Ratecard条目汇总'!$A:$L,12,0)</f>
        <v>260</v>
      </c>
    </row>
    <row r="269" ht="19" hidden="1" customHeight="1" spans="1:9">
      <c r="A269" s="4" t="s">
        <v>730</v>
      </c>
      <c r="B269" s="4" t="s">
        <v>151</v>
      </c>
      <c r="C269" s="4" t="s">
        <v>200</v>
      </c>
      <c r="D269" s="4" t="s">
        <v>614</v>
      </c>
      <c r="E269" s="4" t="s">
        <v>710</v>
      </c>
      <c r="F269" s="4" t="s">
        <v>728</v>
      </c>
      <c r="G269" s="5" t="s">
        <v>731</v>
      </c>
      <c r="H269" s="4" t="s">
        <v>699</v>
      </c>
      <c r="I269" s="6">
        <f>VLOOKUP(A269,'[1]【4】 框架Ratecard条目汇总'!$A:$L,12,0)</f>
        <v>375</v>
      </c>
    </row>
    <row r="270" ht="19" hidden="1" customHeight="1" spans="1:9">
      <c r="A270" s="4" t="s">
        <v>732</v>
      </c>
      <c r="B270" s="4" t="s">
        <v>151</v>
      </c>
      <c r="C270" s="4" t="s">
        <v>200</v>
      </c>
      <c r="D270" s="4" t="s">
        <v>614</v>
      </c>
      <c r="E270" s="4" t="s">
        <v>710</v>
      </c>
      <c r="F270" s="4" t="s">
        <v>728</v>
      </c>
      <c r="G270" s="5" t="s">
        <v>733</v>
      </c>
      <c r="H270" s="4" t="s">
        <v>699</v>
      </c>
      <c r="I270" s="6">
        <f>VLOOKUP(A270,'[1]【4】 框架Ratecard条目汇总'!$A:$L,12,0)</f>
        <v>442</v>
      </c>
    </row>
    <row r="271" ht="19" hidden="1" customHeight="1" spans="1:9">
      <c r="A271" s="4" t="s">
        <v>734</v>
      </c>
      <c r="B271" s="4" t="s">
        <v>151</v>
      </c>
      <c r="C271" s="4" t="s">
        <v>200</v>
      </c>
      <c r="D271" s="4" t="s">
        <v>614</v>
      </c>
      <c r="E271" s="4" t="s">
        <v>710</v>
      </c>
      <c r="F271" s="4" t="s">
        <v>728</v>
      </c>
      <c r="G271" s="5" t="s">
        <v>735</v>
      </c>
      <c r="H271" s="4" t="s">
        <v>699</v>
      </c>
      <c r="I271" s="6">
        <f>VLOOKUP(A271,'[1]【4】 框架Ratecard条目汇总'!$A:$L,12,0)</f>
        <v>647</v>
      </c>
    </row>
    <row r="272" ht="19" hidden="1" customHeight="1" spans="1:9">
      <c r="A272" s="4" t="s">
        <v>736</v>
      </c>
      <c r="B272" s="4" t="s">
        <v>151</v>
      </c>
      <c r="C272" s="4" t="s">
        <v>200</v>
      </c>
      <c r="D272" s="4" t="s">
        <v>614</v>
      </c>
      <c r="E272" s="4" t="s">
        <v>710</v>
      </c>
      <c r="F272" s="4" t="s">
        <v>737</v>
      </c>
      <c r="G272" s="5" t="s">
        <v>738</v>
      </c>
      <c r="H272" s="4" t="s">
        <v>699</v>
      </c>
      <c r="I272" s="6">
        <f>VLOOKUP(A272,'[1]【4】 框架Ratecard条目汇总'!$A:$L,12,0)</f>
        <v>105</v>
      </c>
    </row>
    <row r="273" ht="19" hidden="1" customHeight="1" spans="1:9">
      <c r="A273" s="4" t="s">
        <v>739</v>
      </c>
      <c r="B273" s="4" t="s">
        <v>151</v>
      </c>
      <c r="C273" s="4" t="s">
        <v>200</v>
      </c>
      <c r="D273" s="4" t="s">
        <v>614</v>
      </c>
      <c r="E273" s="4" t="s">
        <v>710</v>
      </c>
      <c r="F273" s="4" t="s">
        <v>737</v>
      </c>
      <c r="G273" s="5" t="s">
        <v>740</v>
      </c>
      <c r="H273" s="4" t="s">
        <v>699</v>
      </c>
      <c r="I273" s="6">
        <f>VLOOKUP(A273,'[1]【4】 框架Ratecard条目汇总'!$A:$L,12,0)</f>
        <v>152</v>
      </c>
    </row>
    <row r="274" ht="19" hidden="1" customHeight="1" spans="1:9">
      <c r="A274" s="4" t="s">
        <v>741</v>
      </c>
      <c r="B274" s="4" t="s">
        <v>151</v>
      </c>
      <c r="C274" s="4" t="s">
        <v>200</v>
      </c>
      <c r="D274" s="4" t="s">
        <v>614</v>
      </c>
      <c r="E274" s="4" t="s">
        <v>710</v>
      </c>
      <c r="F274" s="4" t="s">
        <v>742</v>
      </c>
      <c r="G274" s="5" t="s">
        <v>743</v>
      </c>
      <c r="H274" s="4" t="s">
        <v>453</v>
      </c>
      <c r="I274" s="6">
        <f>VLOOKUP(A274,'[1]【4】 框架Ratecard条目汇总'!$A:$L,12,0)</f>
        <v>59</v>
      </c>
    </row>
    <row r="275" ht="19" hidden="1" customHeight="1" spans="1:9">
      <c r="A275" s="4" t="s">
        <v>744</v>
      </c>
      <c r="B275" s="4" t="s">
        <v>151</v>
      </c>
      <c r="C275" s="4" t="s">
        <v>200</v>
      </c>
      <c r="D275" s="4" t="s">
        <v>614</v>
      </c>
      <c r="E275" s="4" t="s">
        <v>710</v>
      </c>
      <c r="F275" s="4" t="s">
        <v>745</v>
      </c>
      <c r="G275" s="5" t="s">
        <v>746</v>
      </c>
      <c r="H275" s="4" t="s">
        <v>453</v>
      </c>
      <c r="I275" s="6">
        <f>VLOOKUP(A275,'[1]【4】 框架Ratecard条目汇总'!$A:$L,12,0)</f>
        <v>65</v>
      </c>
    </row>
    <row r="276" ht="19" hidden="1" customHeight="1" spans="1:9">
      <c r="A276" s="4" t="s">
        <v>747</v>
      </c>
      <c r="B276" s="4" t="s">
        <v>151</v>
      </c>
      <c r="C276" s="4" t="s">
        <v>200</v>
      </c>
      <c r="D276" s="4" t="s">
        <v>614</v>
      </c>
      <c r="E276" s="4" t="s">
        <v>710</v>
      </c>
      <c r="F276" s="4" t="s">
        <v>745</v>
      </c>
      <c r="G276" s="5" t="s">
        <v>748</v>
      </c>
      <c r="H276" s="4" t="s">
        <v>453</v>
      </c>
      <c r="I276" s="6">
        <f>VLOOKUP(A276,'[1]【4】 框架Ratecard条目汇总'!$A:$L,12,0)</f>
        <v>70</v>
      </c>
    </row>
    <row r="277" ht="19" hidden="1" customHeight="1" spans="1:9">
      <c r="A277" s="4" t="s">
        <v>749</v>
      </c>
      <c r="B277" s="4" t="s">
        <v>151</v>
      </c>
      <c r="C277" s="4" t="s">
        <v>200</v>
      </c>
      <c r="D277" s="4" t="s">
        <v>614</v>
      </c>
      <c r="E277" s="4" t="s">
        <v>710</v>
      </c>
      <c r="F277" s="4" t="s">
        <v>745</v>
      </c>
      <c r="G277" s="5" t="s">
        <v>750</v>
      </c>
      <c r="H277" s="4" t="s">
        <v>453</v>
      </c>
      <c r="I277" s="6">
        <f>VLOOKUP(A277,'[1]【4】 框架Ratecard条目汇总'!$A:$L,12,0)</f>
        <v>62</v>
      </c>
    </row>
    <row r="278" ht="19" hidden="1" customHeight="1" spans="1:9">
      <c r="A278" s="4" t="s">
        <v>751</v>
      </c>
      <c r="B278" s="4" t="s">
        <v>151</v>
      </c>
      <c r="C278" s="4" t="s">
        <v>200</v>
      </c>
      <c r="D278" s="4" t="s">
        <v>614</v>
      </c>
      <c r="E278" s="4" t="s">
        <v>710</v>
      </c>
      <c r="F278" s="4" t="s">
        <v>752</v>
      </c>
      <c r="G278" s="5" t="s">
        <v>753</v>
      </c>
      <c r="H278" s="4" t="s">
        <v>453</v>
      </c>
      <c r="I278" s="6">
        <f>VLOOKUP(A278,'[1]【4】 框架Ratecard条目汇总'!$A:$L,12,0)</f>
        <v>40</v>
      </c>
    </row>
    <row r="279" ht="19" hidden="1" customHeight="1" spans="1:9">
      <c r="A279" s="4" t="s">
        <v>754</v>
      </c>
      <c r="B279" s="4" t="s">
        <v>151</v>
      </c>
      <c r="C279" s="4" t="s">
        <v>200</v>
      </c>
      <c r="D279" s="4" t="s">
        <v>614</v>
      </c>
      <c r="E279" s="4" t="s">
        <v>710</v>
      </c>
      <c r="F279" s="4" t="s">
        <v>752</v>
      </c>
      <c r="G279" s="5" t="s">
        <v>755</v>
      </c>
      <c r="H279" s="4" t="s">
        <v>453</v>
      </c>
      <c r="I279" s="6">
        <f>VLOOKUP(A279,'[1]【4】 框架Ratecard条目汇总'!$A:$L,12,0)</f>
        <v>52</v>
      </c>
    </row>
    <row r="280" ht="19" hidden="1" customHeight="1" spans="1:9">
      <c r="A280" s="4" t="s">
        <v>756</v>
      </c>
      <c r="B280" s="4" t="s">
        <v>151</v>
      </c>
      <c r="C280" s="4" t="s">
        <v>200</v>
      </c>
      <c r="D280" s="4" t="s">
        <v>614</v>
      </c>
      <c r="E280" s="4" t="s">
        <v>710</v>
      </c>
      <c r="F280" s="4" t="s">
        <v>752</v>
      </c>
      <c r="G280" s="5" t="s">
        <v>757</v>
      </c>
      <c r="H280" s="4" t="s">
        <v>453</v>
      </c>
      <c r="I280" s="6">
        <f>VLOOKUP(A280,'[1]【4】 框架Ratecard条目汇总'!$A:$L,12,0)</f>
        <v>57</v>
      </c>
    </row>
    <row r="281" ht="19" hidden="1" customHeight="1" spans="1:9">
      <c r="A281" s="4" t="s">
        <v>758</v>
      </c>
      <c r="B281" s="4" t="s">
        <v>151</v>
      </c>
      <c r="C281" s="4" t="s">
        <v>200</v>
      </c>
      <c r="D281" s="4" t="s">
        <v>614</v>
      </c>
      <c r="E281" s="4" t="s">
        <v>710</v>
      </c>
      <c r="F281" s="4" t="s">
        <v>752</v>
      </c>
      <c r="G281" s="5" t="s">
        <v>759</v>
      </c>
      <c r="H281" s="4" t="s">
        <v>453</v>
      </c>
      <c r="I281" s="6">
        <f>VLOOKUP(A281,'[1]【4】 框架Ratecard条目汇总'!$A:$L,12,0)</f>
        <v>65</v>
      </c>
    </row>
    <row r="282" ht="19" hidden="1" customHeight="1" spans="1:9">
      <c r="A282" s="4" t="s">
        <v>760</v>
      </c>
      <c r="B282" s="4" t="s">
        <v>151</v>
      </c>
      <c r="C282" s="4" t="s">
        <v>200</v>
      </c>
      <c r="D282" s="4" t="s">
        <v>761</v>
      </c>
      <c r="E282" s="4" t="s">
        <v>762</v>
      </c>
      <c r="F282" s="4" t="s">
        <v>763</v>
      </c>
      <c r="G282" s="5" t="s">
        <v>764</v>
      </c>
      <c r="H282" s="4" t="s">
        <v>385</v>
      </c>
      <c r="I282" s="6">
        <f>VLOOKUP(A282,'[1]【4】 框架Ratecard条目汇总'!$A:$L,12,0)</f>
        <v>40</v>
      </c>
    </row>
    <row r="283" ht="19" hidden="1" customHeight="1" spans="1:9">
      <c r="A283" s="4" t="s">
        <v>765</v>
      </c>
      <c r="B283" s="4" t="s">
        <v>151</v>
      </c>
      <c r="C283" s="4" t="s">
        <v>200</v>
      </c>
      <c r="D283" s="4" t="s">
        <v>761</v>
      </c>
      <c r="E283" s="4" t="s">
        <v>762</v>
      </c>
      <c r="F283" s="4" t="s">
        <v>766</v>
      </c>
      <c r="G283" s="5" t="s">
        <v>767</v>
      </c>
      <c r="H283" s="4" t="s">
        <v>385</v>
      </c>
      <c r="I283" s="6">
        <f>VLOOKUP(A283,'[1]【4】 框架Ratecard条目汇总'!$A:$L,12,0)</f>
        <v>40</v>
      </c>
    </row>
    <row r="284" ht="19" hidden="1" customHeight="1" spans="1:9">
      <c r="A284" s="4" t="s">
        <v>768</v>
      </c>
      <c r="B284" s="4" t="s">
        <v>151</v>
      </c>
      <c r="C284" s="4" t="s">
        <v>200</v>
      </c>
      <c r="D284" s="4" t="s">
        <v>761</v>
      </c>
      <c r="E284" s="4" t="s">
        <v>762</v>
      </c>
      <c r="F284" s="4" t="s">
        <v>769</v>
      </c>
      <c r="G284" s="5" t="s">
        <v>767</v>
      </c>
      <c r="H284" s="4" t="s">
        <v>385</v>
      </c>
      <c r="I284" s="6">
        <f>VLOOKUP(A284,'[1]【4】 框架Ratecard条目汇总'!$A:$L,12,0)</f>
        <v>35</v>
      </c>
    </row>
    <row r="285" ht="19" hidden="1" customHeight="1" spans="1:9">
      <c r="A285" s="4" t="s">
        <v>770</v>
      </c>
      <c r="B285" s="4" t="s">
        <v>151</v>
      </c>
      <c r="C285" s="4" t="s">
        <v>200</v>
      </c>
      <c r="D285" s="4" t="s">
        <v>761</v>
      </c>
      <c r="E285" s="4" t="s">
        <v>762</v>
      </c>
      <c r="F285" s="4" t="s">
        <v>771</v>
      </c>
      <c r="G285" s="5" t="s">
        <v>772</v>
      </c>
      <c r="H285" s="4" t="s">
        <v>385</v>
      </c>
      <c r="I285" s="6">
        <f>VLOOKUP(A285,'[1]【4】 框架Ratecard条目汇总'!$A:$L,12,0)</f>
        <v>45</v>
      </c>
    </row>
    <row r="286" ht="19" hidden="1" customHeight="1" spans="1:9">
      <c r="A286" s="4" t="s">
        <v>773</v>
      </c>
      <c r="B286" s="4" t="s">
        <v>151</v>
      </c>
      <c r="C286" s="4" t="s">
        <v>200</v>
      </c>
      <c r="D286" s="4" t="s">
        <v>761</v>
      </c>
      <c r="E286" s="4" t="s">
        <v>762</v>
      </c>
      <c r="F286" s="4" t="s">
        <v>774</v>
      </c>
      <c r="G286" s="7" t="s">
        <v>102</v>
      </c>
      <c r="H286" s="4" t="s">
        <v>385</v>
      </c>
      <c r="I286" s="6">
        <f>VLOOKUP(A286,'[1]【4】 框架Ratecard条目汇总'!$A:$L,12,0)</f>
        <v>28</v>
      </c>
    </row>
    <row r="287" ht="19" hidden="1" customHeight="1" spans="1:9">
      <c r="A287" s="4" t="s">
        <v>775</v>
      </c>
      <c r="B287" s="4" t="s">
        <v>151</v>
      </c>
      <c r="C287" s="4" t="s">
        <v>200</v>
      </c>
      <c r="D287" s="4" t="s">
        <v>761</v>
      </c>
      <c r="E287" s="4" t="s">
        <v>776</v>
      </c>
      <c r="F287" s="4" t="s">
        <v>777</v>
      </c>
      <c r="G287" s="5" t="s">
        <v>778</v>
      </c>
      <c r="H287" s="4" t="s">
        <v>205</v>
      </c>
      <c r="I287" s="6">
        <f>VLOOKUP(A287,'[1]【4】 框架Ratecard条目汇总'!$A:$L,12,0)</f>
        <v>331</v>
      </c>
    </row>
    <row r="288" ht="19" hidden="1" customHeight="1" spans="1:9">
      <c r="A288" s="4" t="s">
        <v>779</v>
      </c>
      <c r="B288" s="4" t="s">
        <v>151</v>
      </c>
      <c r="C288" s="4" t="s">
        <v>200</v>
      </c>
      <c r="D288" s="4" t="s">
        <v>761</v>
      </c>
      <c r="E288" s="4" t="s">
        <v>776</v>
      </c>
      <c r="F288" s="4" t="s">
        <v>780</v>
      </c>
      <c r="G288" s="5" t="s">
        <v>778</v>
      </c>
      <c r="H288" s="4" t="s">
        <v>205</v>
      </c>
      <c r="I288" s="6">
        <f>VLOOKUP(A288,'[1]【4】 框架Ratecard条目汇总'!$A:$L,12,0)</f>
        <v>349</v>
      </c>
    </row>
    <row r="289" ht="19" hidden="1" customHeight="1" spans="1:9">
      <c r="A289" s="4" t="s">
        <v>781</v>
      </c>
      <c r="B289" s="4" t="s">
        <v>151</v>
      </c>
      <c r="C289" s="4" t="s">
        <v>200</v>
      </c>
      <c r="D289" s="4" t="s">
        <v>761</v>
      </c>
      <c r="E289" s="4" t="s">
        <v>782</v>
      </c>
      <c r="F289" s="4" t="s">
        <v>783</v>
      </c>
      <c r="G289" s="5" t="s">
        <v>784</v>
      </c>
      <c r="H289" s="4" t="s">
        <v>344</v>
      </c>
      <c r="I289" s="6">
        <f>VLOOKUP(A289,'[1]【4】 框架Ratecard条目汇总'!$A:$L,12,0)</f>
        <v>450</v>
      </c>
    </row>
    <row r="290" ht="19" hidden="1" customHeight="1" spans="1:9">
      <c r="A290" s="4" t="s">
        <v>785</v>
      </c>
      <c r="B290" s="4" t="s">
        <v>151</v>
      </c>
      <c r="C290" s="4" t="s">
        <v>200</v>
      </c>
      <c r="D290" s="4" t="s">
        <v>761</v>
      </c>
      <c r="E290" s="4" t="s">
        <v>782</v>
      </c>
      <c r="F290" s="4" t="s">
        <v>783</v>
      </c>
      <c r="G290" s="5" t="s">
        <v>786</v>
      </c>
      <c r="H290" s="4" t="s">
        <v>344</v>
      </c>
      <c r="I290" s="6">
        <f>VLOOKUP(A290,'[1]【4】 框架Ratecard条目汇总'!$A:$L,12,0)</f>
        <v>575</v>
      </c>
    </row>
    <row r="291" ht="19" hidden="1" customHeight="1" spans="1:9">
      <c r="A291" s="4" t="s">
        <v>787</v>
      </c>
      <c r="B291" s="4" t="s">
        <v>151</v>
      </c>
      <c r="C291" s="4" t="s">
        <v>200</v>
      </c>
      <c r="D291" s="4" t="s">
        <v>761</v>
      </c>
      <c r="E291" s="4" t="s">
        <v>782</v>
      </c>
      <c r="F291" s="4" t="s">
        <v>788</v>
      </c>
      <c r="G291" s="5" t="s">
        <v>784</v>
      </c>
      <c r="H291" s="4" t="s">
        <v>344</v>
      </c>
      <c r="I291" s="6">
        <f>VLOOKUP(A291,'[1]【4】 框架Ratecard条目汇总'!$A:$L,12,0)</f>
        <v>375</v>
      </c>
    </row>
    <row r="292" ht="19" hidden="1" customHeight="1" spans="1:9">
      <c r="A292" s="4" t="s">
        <v>789</v>
      </c>
      <c r="B292" s="4" t="s">
        <v>151</v>
      </c>
      <c r="C292" s="4" t="s">
        <v>200</v>
      </c>
      <c r="D292" s="4" t="s">
        <v>761</v>
      </c>
      <c r="E292" s="4" t="s">
        <v>782</v>
      </c>
      <c r="F292" s="4" t="s">
        <v>788</v>
      </c>
      <c r="G292" s="5" t="s">
        <v>786</v>
      </c>
      <c r="H292" s="4" t="s">
        <v>344</v>
      </c>
      <c r="I292" s="6">
        <f>VLOOKUP(A292,'[1]【4】 框架Ratecard条目汇总'!$A:$L,12,0)</f>
        <v>435</v>
      </c>
    </row>
    <row r="293" ht="19" hidden="1" customHeight="1" spans="1:9">
      <c r="A293" s="4" t="s">
        <v>790</v>
      </c>
      <c r="B293" s="4" t="s">
        <v>151</v>
      </c>
      <c r="C293" s="4" t="s">
        <v>200</v>
      </c>
      <c r="D293" s="4" t="s">
        <v>761</v>
      </c>
      <c r="E293" s="4" t="s">
        <v>782</v>
      </c>
      <c r="F293" s="4" t="s">
        <v>788</v>
      </c>
      <c r="G293" s="5" t="s">
        <v>791</v>
      </c>
      <c r="H293" s="4" t="s">
        <v>344</v>
      </c>
      <c r="I293" s="6">
        <f>VLOOKUP(A293,'[1]【4】 框架Ratecard条目汇总'!$A:$L,12,0)</f>
        <v>500</v>
      </c>
    </row>
    <row r="294" ht="19" hidden="1" customHeight="1" spans="1:9">
      <c r="A294" s="4" t="s">
        <v>792</v>
      </c>
      <c r="B294" s="4" t="s">
        <v>151</v>
      </c>
      <c r="C294" s="4" t="s">
        <v>200</v>
      </c>
      <c r="D294" s="4" t="s">
        <v>761</v>
      </c>
      <c r="E294" s="4" t="s">
        <v>793</v>
      </c>
      <c r="F294" s="4" t="s">
        <v>794</v>
      </c>
      <c r="G294" s="5" t="s">
        <v>795</v>
      </c>
      <c r="H294" s="4" t="s">
        <v>453</v>
      </c>
      <c r="I294" s="6">
        <f>VLOOKUP(A294,'[1]【4】 框架Ratecard条目汇总'!$A:$L,12,0)</f>
        <v>35</v>
      </c>
    </row>
    <row r="295" ht="19" hidden="1" customHeight="1" spans="1:9">
      <c r="A295" s="4" t="s">
        <v>796</v>
      </c>
      <c r="B295" s="4" t="s">
        <v>151</v>
      </c>
      <c r="C295" s="4" t="s">
        <v>200</v>
      </c>
      <c r="D295" s="4" t="s">
        <v>761</v>
      </c>
      <c r="E295" s="4" t="s">
        <v>797</v>
      </c>
      <c r="F295" s="4" t="s">
        <v>798</v>
      </c>
      <c r="G295" s="5" t="s">
        <v>799</v>
      </c>
      <c r="H295" s="4" t="s">
        <v>453</v>
      </c>
      <c r="I295" s="6">
        <f>VLOOKUP(A295,'[1]【4】 框架Ratecard条目汇总'!$A:$L,12,0)</f>
        <v>25</v>
      </c>
    </row>
    <row r="296" ht="19" hidden="1" customHeight="1" spans="1:9">
      <c r="A296" s="4" t="s">
        <v>800</v>
      </c>
      <c r="B296" s="4" t="s">
        <v>151</v>
      </c>
      <c r="C296" s="4" t="s">
        <v>200</v>
      </c>
      <c r="D296" s="4" t="s">
        <v>761</v>
      </c>
      <c r="E296" s="4" t="s">
        <v>801</v>
      </c>
      <c r="F296" s="4" t="s">
        <v>802</v>
      </c>
      <c r="G296" s="5" t="s">
        <v>803</v>
      </c>
      <c r="H296" s="4" t="s">
        <v>453</v>
      </c>
      <c r="I296" s="6">
        <f>VLOOKUP(A296,'[1]【4】 框架Ratecard条目汇总'!$A:$L,12,0)</f>
        <v>35</v>
      </c>
    </row>
    <row r="297" ht="19" hidden="1" customHeight="1" spans="1:9">
      <c r="A297" s="4" t="s">
        <v>804</v>
      </c>
      <c r="B297" s="4" t="s">
        <v>151</v>
      </c>
      <c r="C297" s="4" t="s">
        <v>200</v>
      </c>
      <c r="D297" s="4" t="s">
        <v>761</v>
      </c>
      <c r="E297" s="4" t="s">
        <v>801</v>
      </c>
      <c r="F297" s="4" t="s">
        <v>805</v>
      </c>
      <c r="G297" s="5" t="s">
        <v>806</v>
      </c>
      <c r="H297" s="4" t="s">
        <v>453</v>
      </c>
      <c r="I297" s="6">
        <f>VLOOKUP(A297,'[1]【4】 框架Ratecard条目汇总'!$A:$L,12,0)</f>
        <v>40</v>
      </c>
    </row>
    <row r="298" ht="19" hidden="1" customHeight="1" spans="1:9">
      <c r="A298" s="4" t="s">
        <v>807</v>
      </c>
      <c r="B298" s="4" t="s">
        <v>151</v>
      </c>
      <c r="C298" s="4" t="s">
        <v>200</v>
      </c>
      <c r="D298" s="4" t="s">
        <v>761</v>
      </c>
      <c r="E298" s="4" t="s">
        <v>801</v>
      </c>
      <c r="F298" s="4" t="s">
        <v>808</v>
      </c>
      <c r="G298" s="5" t="s">
        <v>803</v>
      </c>
      <c r="H298" s="4" t="s">
        <v>453</v>
      </c>
      <c r="I298" s="6">
        <f>VLOOKUP(A298,'[1]【4】 框架Ratecard条目汇总'!$A:$L,12,0)</f>
        <v>40</v>
      </c>
    </row>
    <row r="299" ht="19" hidden="1" customHeight="1" spans="1:9">
      <c r="A299" s="4" t="s">
        <v>809</v>
      </c>
      <c r="B299" s="4" t="s">
        <v>151</v>
      </c>
      <c r="C299" s="4" t="s">
        <v>200</v>
      </c>
      <c r="D299" s="4" t="s">
        <v>761</v>
      </c>
      <c r="E299" s="4" t="s">
        <v>801</v>
      </c>
      <c r="F299" s="4" t="s">
        <v>810</v>
      </c>
      <c r="G299" s="5" t="s">
        <v>803</v>
      </c>
      <c r="H299" s="4" t="s">
        <v>453</v>
      </c>
      <c r="I299" s="6">
        <f>VLOOKUP(A299,'[1]【4】 框架Ratecard条目汇总'!$A:$L,12,0)</f>
        <v>40</v>
      </c>
    </row>
    <row r="300" ht="19" hidden="1" customHeight="1" spans="1:9">
      <c r="A300" s="4" t="s">
        <v>811</v>
      </c>
      <c r="B300" s="4" t="s">
        <v>151</v>
      </c>
      <c r="C300" s="4" t="s">
        <v>200</v>
      </c>
      <c r="D300" s="4" t="s">
        <v>761</v>
      </c>
      <c r="E300" s="4" t="s">
        <v>801</v>
      </c>
      <c r="F300" s="4" t="s">
        <v>812</v>
      </c>
      <c r="G300" s="5" t="s">
        <v>813</v>
      </c>
      <c r="H300" s="4" t="s">
        <v>453</v>
      </c>
      <c r="I300" s="6">
        <f>VLOOKUP(A300,'[1]【4】 框架Ratecard条目汇总'!$A:$L,12,0)</f>
        <v>175</v>
      </c>
    </row>
    <row r="301" ht="19" hidden="1" customHeight="1" spans="1:9">
      <c r="A301" s="4" t="s">
        <v>814</v>
      </c>
      <c r="B301" s="4" t="s">
        <v>151</v>
      </c>
      <c r="C301" s="4" t="s">
        <v>200</v>
      </c>
      <c r="D301" s="4" t="s">
        <v>761</v>
      </c>
      <c r="E301" s="4" t="s">
        <v>815</v>
      </c>
      <c r="F301" s="4" t="s">
        <v>816</v>
      </c>
      <c r="G301" s="7" t="s">
        <v>102</v>
      </c>
      <c r="H301" s="4" t="s">
        <v>385</v>
      </c>
      <c r="I301" s="6">
        <f>VLOOKUP(A301,'[1]【4】 框架Ratecard条目汇总'!$A:$L,12,0)</f>
        <v>27</v>
      </c>
    </row>
    <row r="302" ht="19" hidden="1" customHeight="1" spans="1:9">
      <c r="A302" s="4" t="s">
        <v>817</v>
      </c>
      <c r="B302" s="4" t="s">
        <v>151</v>
      </c>
      <c r="C302" s="4" t="s">
        <v>200</v>
      </c>
      <c r="D302" s="4" t="s">
        <v>818</v>
      </c>
      <c r="E302" s="4" t="s">
        <v>819</v>
      </c>
      <c r="F302" s="4" t="s">
        <v>820</v>
      </c>
      <c r="G302" s="5" t="s">
        <v>821</v>
      </c>
      <c r="H302" s="4" t="s">
        <v>822</v>
      </c>
      <c r="I302" s="6">
        <f>VLOOKUP(A302,'[1]【4】 框架Ratecard条目汇总'!$A:$L,12,0)</f>
        <v>1.3</v>
      </c>
    </row>
    <row r="303" ht="19" hidden="1" customHeight="1" spans="1:9">
      <c r="A303" s="4" t="s">
        <v>823</v>
      </c>
      <c r="B303" s="4" t="s">
        <v>151</v>
      </c>
      <c r="C303" s="4" t="s">
        <v>200</v>
      </c>
      <c r="D303" s="4" t="s">
        <v>818</v>
      </c>
      <c r="E303" s="4" t="s">
        <v>819</v>
      </c>
      <c r="F303" s="4" t="s">
        <v>820</v>
      </c>
      <c r="G303" s="5" t="s">
        <v>824</v>
      </c>
      <c r="H303" s="4" t="s">
        <v>822</v>
      </c>
      <c r="I303" s="6">
        <f>VLOOKUP(A303,'[1]【4】 框架Ratecard条目汇总'!$A:$L,12,0)</f>
        <v>1.5</v>
      </c>
    </row>
    <row r="304" ht="19" hidden="1" customHeight="1" spans="1:9">
      <c r="A304" s="4" t="s">
        <v>825</v>
      </c>
      <c r="B304" s="4" t="s">
        <v>151</v>
      </c>
      <c r="C304" s="4" t="s">
        <v>200</v>
      </c>
      <c r="D304" s="4" t="s">
        <v>818</v>
      </c>
      <c r="E304" s="4" t="s">
        <v>819</v>
      </c>
      <c r="F304" s="4" t="s">
        <v>826</v>
      </c>
      <c r="G304" s="5" t="s">
        <v>821</v>
      </c>
      <c r="H304" s="4" t="s">
        <v>822</v>
      </c>
      <c r="I304" s="6">
        <f>VLOOKUP(A304,'[1]【4】 框架Ratecard条目汇总'!$A:$L,12,0)</f>
        <v>0.9</v>
      </c>
    </row>
    <row r="305" ht="19" hidden="1" customHeight="1" spans="1:9">
      <c r="A305" s="4" t="s">
        <v>827</v>
      </c>
      <c r="B305" s="4" t="s">
        <v>151</v>
      </c>
      <c r="C305" s="4" t="s">
        <v>200</v>
      </c>
      <c r="D305" s="4" t="s">
        <v>818</v>
      </c>
      <c r="E305" s="4" t="s">
        <v>819</v>
      </c>
      <c r="F305" s="4" t="s">
        <v>826</v>
      </c>
      <c r="G305" s="5" t="s">
        <v>824</v>
      </c>
      <c r="H305" s="4" t="s">
        <v>822</v>
      </c>
      <c r="I305" s="6">
        <f>VLOOKUP(A305,'[1]【4】 框架Ratecard条目汇总'!$A:$L,12,0)</f>
        <v>1</v>
      </c>
    </row>
    <row r="306" ht="19" hidden="1" customHeight="1" spans="1:9">
      <c r="A306" s="4" t="s">
        <v>828</v>
      </c>
      <c r="B306" s="4" t="s">
        <v>151</v>
      </c>
      <c r="C306" s="4" t="s">
        <v>200</v>
      </c>
      <c r="D306" s="4" t="s">
        <v>818</v>
      </c>
      <c r="E306" s="4" t="s">
        <v>819</v>
      </c>
      <c r="F306" s="4" t="s">
        <v>829</v>
      </c>
      <c r="G306" s="5" t="s">
        <v>821</v>
      </c>
      <c r="H306" s="4" t="s">
        <v>822</v>
      </c>
      <c r="I306" s="6">
        <f>VLOOKUP(A306,'[1]【4】 框架Ratecard条目汇总'!$A:$L,12,0)</f>
        <v>1.1</v>
      </c>
    </row>
    <row r="307" ht="19" hidden="1" customHeight="1" spans="1:9">
      <c r="A307" s="4" t="s">
        <v>830</v>
      </c>
      <c r="B307" s="4" t="s">
        <v>151</v>
      </c>
      <c r="C307" s="4" t="s">
        <v>200</v>
      </c>
      <c r="D307" s="4" t="s">
        <v>818</v>
      </c>
      <c r="E307" s="4" t="s">
        <v>819</v>
      </c>
      <c r="F307" s="4" t="s">
        <v>829</v>
      </c>
      <c r="G307" s="5" t="s">
        <v>824</v>
      </c>
      <c r="H307" s="4" t="s">
        <v>822</v>
      </c>
      <c r="I307" s="6">
        <f>VLOOKUP(A307,'[1]【4】 框架Ratecard条目汇总'!$A:$L,12,0)</f>
        <v>1.5</v>
      </c>
    </row>
    <row r="308" ht="19" hidden="1" customHeight="1" spans="1:9">
      <c r="A308" s="4" t="s">
        <v>831</v>
      </c>
      <c r="B308" s="4" t="s">
        <v>151</v>
      </c>
      <c r="C308" s="4" t="s">
        <v>200</v>
      </c>
      <c r="D308" s="4" t="s">
        <v>818</v>
      </c>
      <c r="E308" s="4" t="s">
        <v>819</v>
      </c>
      <c r="F308" s="4" t="s">
        <v>832</v>
      </c>
      <c r="G308" s="5" t="s">
        <v>833</v>
      </c>
      <c r="H308" s="4" t="s">
        <v>822</v>
      </c>
      <c r="I308" s="6">
        <f>VLOOKUP(A308,'[1]【4】 框架Ratecard条目汇总'!$A:$L,12,0)</f>
        <v>2</v>
      </c>
    </row>
    <row r="309" ht="19" hidden="1" customHeight="1" spans="1:9">
      <c r="A309" s="4" t="s">
        <v>834</v>
      </c>
      <c r="B309" s="4" t="s">
        <v>151</v>
      </c>
      <c r="C309" s="4" t="s">
        <v>200</v>
      </c>
      <c r="D309" s="4" t="s">
        <v>818</v>
      </c>
      <c r="E309" s="4" t="s">
        <v>819</v>
      </c>
      <c r="F309" s="4" t="s">
        <v>832</v>
      </c>
      <c r="G309" s="5" t="s">
        <v>835</v>
      </c>
      <c r="H309" s="4" t="s">
        <v>822</v>
      </c>
      <c r="I309" s="6">
        <f>VLOOKUP(A309,'[1]【4】 框架Ratecard条目汇总'!$A:$L,12,0)</f>
        <v>2</v>
      </c>
    </row>
    <row r="310" ht="19" hidden="1" customHeight="1" spans="1:9">
      <c r="A310" s="4" t="s">
        <v>836</v>
      </c>
      <c r="B310" s="4" t="s">
        <v>151</v>
      </c>
      <c r="C310" s="4" t="s">
        <v>200</v>
      </c>
      <c r="D310" s="4" t="s">
        <v>818</v>
      </c>
      <c r="E310" s="4" t="s">
        <v>819</v>
      </c>
      <c r="F310" s="4" t="s">
        <v>837</v>
      </c>
      <c r="G310" s="5" t="s">
        <v>833</v>
      </c>
      <c r="H310" s="4" t="s">
        <v>822</v>
      </c>
      <c r="I310" s="6">
        <f>VLOOKUP(A310,'[1]【4】 框架Ratecard条目汇总'!$A:$L,12,0)</f>
        <v>2.5</v>
      </c>
    </row>
    <row r="311" ht="19" hidden="1" customHeight="1" spans="1:9">
      <c r="A311" s="4" t="s">
        <v>838</v>
      </c>
      <c r="B311" s="4" t="s">
        <v>151</v>
      </c>
      <c r="C311" s="4" t="s">
        <v>200</v>
      </c>
      <c r="D311" s="4" t="s">
        <v>818</v>
      </c>
      <c r="E311" s="4" t="s">
        <v>819</v>
      </c>
      <c r="F311" s="4" t="s">
        <v>837</v>
      </c>
      <c r="G311" s="5" t="s">
        <v>835</v>
      </c>
      <c r="H311" s="4" t="s">
        <v>822</v>
      </c>
      <c r="I311" s="6">
        <f>VLOOKUP(A311,'[1]【4】 框架Ratecard条目汇总'!$A:$L,12,0)</f>
        <v>2</v>
      </c>
    </row>
    <row r="312" ht="19" hidden="1" customHeight="1" spans="1:9">
      <c r="A312" s="4" t="s">
        <v>839</v>
      </c>
      <c r="B312" s="4" t="s">
        <v>151</v>
      </c>
      <c r="C312" s="4" t="s">
        <v>200</v>
      </c>
      <c r="D312" s="4" t="s">
        <v>818</v>
      </c>
      <c r="E312" s="4" t="s">
        <v>819</v>
      </c>
      <c r="F312" s="4" t="s">
        <v>832</v>
      </c>
      <c r="G312" s="5" t="s">
        <v>840</v>
      </c>
      <c r="H312" s="4" t="s">
        <v>822</v>
      </c>
      <c r="I312" s="6">
        <f>VLOOKUP(A312,'[1]【4】 框架Ratecard条目汇总'!$A:$L,12,0)</f>
        <v>2.7</v>
      </c>
    </row>
    <row r="313" ht="19" hidden="1" customHeight="1" spans="1:9">
      <c r="A313" s="4" t="s">
        <v>841</v>
      </c>
      <c r="B313" s="4" t="s">
        <v>151</v>
      </c>
      <c r="C313" s="4" t="s">
        <v>200</v>
      </c>
      <c r="D313" s="4" t="s">
        <v>818</v>
      </c>
      <c r="E313" s="4" t="s">
        <v>819</v>
      </c>
      <c r="F313" s="4" t="s">
        <v>832</v>
      </c>
      <c r="G313" s="5" t="s">
        <v>842</v>
      </c>
      <c r="H313" s="4" t="s">
        <v>822</v>
      </c>
      <c r="I313" s="6">
        <f>VLOOKUP(A313,'[1]【4】 框架Ratecard条目汇总'!$A:$L,12,0)</f>
        <v>2.1</v>
      </c>
    </row>
    <row r="314" ht="19" hidden="1" customHeight="1" spans="1:9">
      <c r="A314" s="4" t="s">
        <v>843</v>
      </c>
      <c r="B314" s="4" t="s">
        <v>151</v>
      </c>
      <c r="C314" s="4" t="s">
        <v>200</v>
      </c>
      <c r="D314" s="4" t="s">
        <v>818</v>
      </c>
      <c r="E314" s="4" t="s">
        <v>819</v>
      </c>
      <c r="F314" s="4" t="s">
        <v>837</v>
      </c>
      <c r="G314" s="5" t="s">
        <v>840</v>
      </c>
      <c r="H314" s="4" t="s">
        <v>822</v>
      </c>
      <c r="I314" s="6">
        <f>VLOOKUP(A314,'[1]【4】 框架Ratecard条目汇总'!$A:$L,12,0)</f>
        <v>3.5</v>
      </c>
    </row>
    <row r="315" ht="19" hidden="1" customHeight="1" spans="1:9">
      <c r="A315" s="4" t="s">
        <v>844</v>
      </c>
      <c r="B315" s="4" t="s">
        <v>151</v>
      </c>
      <c r="C315" s="4" t="s">
        <v>200</v>
      </c>
      <c r="D315" s="4" t="s">
        <v>818</v>
      </c>
      <c r="E315" s="4" t="s">
        <v>819</v>
      </c>
      <c r="F315" s="4" t="s">
        <v>837</v>
      </c>
      <c r="G315" s="5" t="s">
        <v>842</v>
      </c>
      <c r="H315" s="4" t="s">
        <v>822</v>
      </c>
      <c r="I315" s="6">
        <f>VLOOKUP(A315,'[1]【4】 框架Ratecard条目汇总'!$A:$L,12,0)</f>
        <v>2.7</v>
      </c>
    </row>
    <row r="316" ht="19" hidden="1" customHeight="1" spans="1:9">
      <c r="A316" s="4" t="s">
        <v>845</v>
      </c>
      <c r="B316" s="4" t="s">
        <v>151</v>
      </c>
      <c r="C316" s="4" t="s">
        <v>200</v>
      </c>
      <c r="D316" s="4" t="s">
        <v>818</v>
      </c>
      <c r="E316" s="4" t="s">
        <v>846</v>
      </c>
      <c r="F316" s="4" t="s">
        <v>847</v>
      </c>
      <c r="G316" s="5" t="s">
        <v>848</v>
      </c>
      <c r="H316" s="4" t="s">
        <v>822</v>
      </c>
      <c r="I316" s="6">
        <f>VLOOKUP(A316,'[1]【4】 框架Ratecard条目汇总'!$A:$L,12,0)</f>
        <v>3.2</v>
      </c>
    </row>
    <row r="317" ht="19" hidden="1" customHeight="1" spans="1:9">
      <c r="A317" s="4" t="s">
        <v>849</v>
      </c>
      <c r="B317" s="4" t="s">
        <v>151</v>
      </c>
      <c r="C317" s="4" t="s">
        <v>200</v>
      </c>
      <c r="D317" s="4" t="s">
        <v>818</v>
      </c>
      <c r="E317" s="4" t="s">
        <v>846</v>
      </c>
      <c r="F317" s="4" t="s">
        <v>847</v>
      </c>
      <c r="G317" s="5" t="s">
        <v>850</v>
      </c>
      <c r="H317" s="4" t="s">
        <v>822</v>
      </c>
      <c r="I317" s="6">
        <f>VLOOKUP(A317,'[1]【4】 框架Ratecard条目汇总'!$A:$L,12,0)</f>
        <v>2</v>
      </c>
    </row>
    <row r="318" ht="19" hidden="1" customHeight="1" spans="1:9">
      <c r="A318" s="4" t="s">
        <v>851</v>
      </c>
      <c r="B318" s="4" t="s">
        <v>151</v>
      </c>
      <c r="C318" s="4" t="s">
        <v>200</v>
      </c>
      <c r="D318" s="4" t="s">
        <v>818</v>
      </c>
      <c r="E318" s="4" t="s">
        <v>846</v>
      </c>
      <c r="F318" s="4" t="s">
        <v>852</v>
      </c>
      <c r="G318" s="5" t="s">
        <v>848</v>
      </c>
      <c r="H318" s="4" t="s">
        <v>822</v>
      </c>
      <c r="I318" s="6">
        <f>VLOOKUP(A318,'[1]【4】 框架Ratecard条目汇总'!$A:$L,12,0)</f>
        <v>3</v>
      </c>
    </row>
    <row r="319" ht="19" hidden="1" customHeight="1" spans="1:9">
      <c r="A319" s="4" t="s">
        <v>853</v>
      </c>
      <c r="B319" s="4" t="s">
        <v>151</v>
      </c>
      <c r="C319" s="4" t="s">
        <v>200</v>
      </c>
      <c r="D319" s="4" t="s">
        <v>818</v>
      </c>
      <c r="E319" s="4" t="s">
        <v>846</v>
      </c>
      <c r="F319" s="4" t="s">
        <v>852</v>
      </c>
      <c r="G319" s="5" t="s">
        <v>850</v>
      </c>
      <c r="H319" s="4" t="s">
        <v>822</v>
      </c>
      <c r="I319" s="6">
        <f>VLOOKUP(A319,'[1]【4】 框架Ratecard条目汇总'!$A:$L,12,0)</f>
        <v>2.2</v>
      </c>
    </row>
    <row r="320" ht="19" hidden="1" customHeight="1" spans="1:9">
      <c r="A320" s="4" t="s">
        <v>854</v>
      </c>
      <c r="B320" s="4" t="s">
        <v>151</v>
      </c>
      <c r="C320" s="4" t="s">
        <v>200</v>
      </c>
      <c r="D320" s="4" t="s">
        <v>818</v>
      </c>
      <c r="E320" s="4" t="s">
        <v>855</v>
      </c>
      <c r="F320" s="4" t="s">
        <v>856</v>
      </c>
      <c r="G320" s="5" t="s">
        <v>857</v>
      </c>
      <c r="H320" s="4" t="s">
        <v>822</v>
      </c>
      <c r="I320" s="6">
        <f>VLOOKUP(A320,'[1]【4】 框架Ratecard条目汇总'!$A:$L,12,0)</f>
        <v>1.8</v>
      </c>
    </row>
    <row r="321" ht="19" hidden="1" customHeight="1" spans="1:9">
      <c r="A321" s="4" t="s">
        <v>858</v>
      </c>
      <c r="B321" s="4" t="s">
        <v>151</v>
      </c>
      <c r="C321" s="4" t="s">
        <v>200</v>
      </c>
      <c r="D321" s="4" t="s">
        <v>818</v>
      </c>
      <c r="E321" s="4" t="s">
        <v>855</v>
      </c>
      <c r="F321" s="4" t="s">
        <v>856</v>
      </c>
      <c r="G321" s="5" t="s">
        <v>859</v>
      </c>
      <c r="H321" s="4" t="s">
        <v>822</v>
      </c>
      <c r="I321" s="6">
        <f>VLOOKUP(A321,'[1]【4】 框架Ratecard条目汇总'!$A:$L,12,0)</f>
        <v>1.5</v>
      </c>
    </row>
    <row r="322" ht="19" hidden="1" customHeight="1" spans="1:9">
      <c r="A322" s="4" t="s">
        <v>860</v>
      </c>
      <c r="B322" s="4" t="s">
        <v>151</v>
      </c>
      <c r="C322" s="4" t="s">
        <v>200</v>
      </c>
      <c r="D322" s="4" t="s">
        <v>818</v>
      </c>
      <c r="E322" s="4" t="s">
        <v>855</v>
      </c>
      <c r="F322" s="4" t="s">
        <v>856</v>
      </c>
      <c r="G322" s="5" t="s">
        <v>861</v>
      </c>
      <c r="H322" s="4" t="s">
        <v>822</v>
      </c>
      <c r="I322" s="6">
        <f>VLOOKUP(A322,'[1]【4】 框架Ratecard条目汇总'!$A:$L,12,0)</f>
        <v>2</v>
      </c>
    </row>
    <row r="323" ht="19" hidden="1" customHeight="1" spans="1:9">
      <c r="A323" s="4" t="s">
        <v>862</v>
      </c>
      <c r="B323" s="4" t="s">
        <v>151</v>
      </c>
      <c r="C323" s="4" t="s">
        <v>200</v>
      </c>
      <c r="D323" s="4" t="s">
        <v>818</v>
      </c>
      <c r="E323" s="4" t="s">
        <v>855</v>
      </c>
      <c r="F323" s="4" t="s">
        <v>856</v>
      </c>
      <c r="G323" s="5" t="s">
        <v>863</v>
      </c>
      <c r="H323" s="4" t="s">
        <v>822</v>
      </c>
      <c r="I323" s="6">
        <f>VLOOKUP(A323,'[1]【4】 框架Ratecard条目汇总'!$A:$L,12,0)</f>
        <v>1.7</v>
      </c>
    </row>
    <row r="324" ht="19" hidden="1" customHeight="1" spans="1:9">
      <c r="A324" s="4" t="s">
        <v>864</v>
      </c>
      <c r="B324" s="4" t="s">
        <v>151</v>
      </c>
      <c r="C324" s="4" t="s">
        <v>200</v>
      </c>
      <c r="D324" s="4" t="s">
        <v>818</v>
      </c>
      <c r="E324" s="4" t="s">
        <v>855</v>
      </c>
      <c r="F324" s="4" t="s">
        <v>856</v>
      </c>
      <c r="G324" s="5" t="s">
        <v>865</v>
      </c>
      <c r="H324" s="4" t="s">
        <v>822</v>
      </c>
      <c r="I324" s="6">
        <f>VLOOKUP(A324,'[1]【4】 框架Ratecard条目汇总'!$A:$L,12,0)</f>
        <v>3</v>
      </c>
    </row>
    <row r="325" ht="19" hidden="1" customHeight="1" spans="1:9">
      <c r="A325" s="4" t="s">
        <v>866</v>
      </c>
      <c r="B325" s="4" t="s">
        <v>151</v>
      </c>
      <c r="C325" s="4" t="s">
        <v>200</v>
      </c>
      <c r="D325" s="4" t="s">
        <v>818</v>
      </c>
      <c r="E325" s="4" t="s">
        <v>855</v>
      </c>
      <c r="F325" s="4" t="s">
        <v>856</v>
      </c>
      <c r="G325" s="5" t="s">
        <v>867</v>
      </c>
      <c r="H325" s="4" t="s">
        <v>822</v>
      </c>
      <c r="I325" s="6">
        <f>VLOOKUP(A325,'[1]【4】 框架Ratecard条目汇总'!$A:$L,12,0)</f>
        <v>1.9</v>
      </c>
    </row>
    <row r="326" ht="19" hidden="1" customHeight="1" spans="1:9">
      <c r="A326" s="4" t="s">
        <v>868</v>
      </c>
      <c r="B326" s="4" t="s">
        <v>151</v>
      </c>
      <c r="C326" s="4" t="s">
        <v>200</v>
      </c>
      <c r="D326" s="4" t="s">
        <v>818</v>
      </c>
      <c r="E326" s="4" t="s">
        <v>869</v>
      </c>
      <c r="F326" s="4" t="s">
        <v>869</v>
      </c>
      <c r="G326" s="5" t="s">
        <v>870</v>
      </c>
      <c r="H326" s="4" t="s">
        <v>822</v>
      </c>
      <c r="I326" s="6">
        <f>VLOOKUP(A326,'[1]【4】 框架Ratecard条目汇总'!$A:$L,12,0)</f>
        <v>4.5</v>
      </c>
    </row>
    <row r="327" ht="19" hidden="1" customHeight="1" spans="1:9">
      <c r="A327" s="4" t="s">
        <v>871</v>
      </c>
      <c r="B327" s="4" t="s">
        <v>151</v>
      </c>
      <c r="C327" s="4" t="s">
        <v>200</v>
      </c>
      <c r="D327" s="4" t="s">
        <v>818</v>
      </c>
      <c r="E327" s="4" t="s">
        <v>869</v>
      </c>
      <c r="F327" s="4" t="s">
        <v>869</v>
      </c>
      <c r="G327" s="5" t="s">
        <v>872</v>
      </c>
      <c r="H327" s="4" t="s">
        <v>822</v>
      </c>
      <c r="I327" s="6">
        <f>VLOOKUP(A327,'[1]【4】 框架Ratecard条目汇总'!$A:$L,12,0)</f>
        <v>2.6</v>
      </c>
    </row>
    <row r="328" ht="19" hidden="1" customHeight="1" spans="1:9">
      <c r="A328" s="4" t="s">
        <v>873</v>
      </c>
      <c r="B328" s="4" t="s">
        <v>151</v>
      </c>
      <c r="C328" s="4" t="s">
        <v>200</v>
      </c>
      <c r="D328" s="4" t="s">
        <v>818</v>
      </c>
      <c r="E328" s="4" t="s">
        <v>869</v>
      </c>
      <c r="F328" s="4" t="s">
        <v>869</v>
      </c>
      <c r="G328" s="5" t="s">
        <v>874</v>
      </c>
      <c r="H328" s="4" t="s">
        <v>822</v>
      </c>
      <c r="I328" s="6">
        <f>VLOOKUP(A328,'[1]【4】 框架Ratecard条目汇总'!$A:$L,12,0)</f>
        <v>5</v>
      </c>
    </row>
    <row r="329" ht="19" hidden="1" customHeight="1" spans="1:9">
      <c r="A329" s="4" t="s">
        <v>875</v>
      </c>
      <c r="B329" s="4" t="s">
        <v>151</v>
      </c>
      <c r="C329" s="4" t="s">
        <v>200</v>
      </c>
      <c r="D329" s="4" t="s">
        <v>818</v>
      </c>
      <c r="E329" s="4" t="s">
        <v>869</v>
      </c>
      <c r="F329" s="4" t="s">
        <v>869</v>
      </c>
      <c r="G329" s="5" t="s">
        <v>876</v>
      </c>
      <c r="H329" s="4" t="s">
        <v>822</v>
      </c>
      <c r="I329" s="6">
        <f>VLOOKUP(A329,'[1]【4】 框架Ratecard条目汇总'!$A:$L,12,0)</f>
        <v>3</v>
      </c>
    </row>
    <row r="330" ht="19" hidden="1" customHeight="1" spans="1:9">
      <c r="A330" s="4" t="s">
        <v>877</v>
      </c>
      <c r="B330" s="4" t="s">
        <v>151</v>
      </c>
      <c r="C330" s="4" t="s">
        <v>200</v>
      </c>
      <c r="D330" s="4" t="s">
        <v>818</v>
      </c>
      <c r="E330" s="4" t="s">
        <v>878</v>
      </c>
      <c r="F330" s="4" t="s">
        <v>879</v>
      </c>
      <c r="G330" s="5" t="s">
        <v>880</v>
      </c>
      <c r="H330" s="4" t="s">
        <v>881</v>
      </c>
      <c r="I330" s="6">
        <f>VLOOKUP(A330,'[1]【4】 框架Ratecard条目汇总'!$A:$L,12,0)</f>
        <v>200</v>
      </c>
    </row>
    <row r="331" ht="19" hidden="1" customHeight="1" spans="1:9">
      <c r="A331" s="4" t="s">
        <v>882</v>
      </c>
      <c r="B331" s="4" t="s">
        <v>151</v>
      </c>
      <c r="C331" s="4" t="s">
        <v>200</v>
      </c>
      <c r="D331" s="4" t="s">
        <v>818</v>
      </c>
      <c r="E331" s="4" t="s">
        <v>883</v>
      </c>
      <c r="F331" s="4" t="s">
        <v>883</v>
      </c>
      <c r="G331" s="5" t="s">
        <v>884</v>
      </c>
      <c r="H331" s="4" t="s">
        <v>822</v>
      </c>
      <c r="I331" s="6">
        <f>VLOOKUP(A331,'[1]【4】 框架Ratecard条目汇总'!$A:$L,12,0)</f>
        <v>0.8</v>
      </c>
    </row>
    <row r="332" ht="19" hidden="1" customHeight="1" spans="1:9">
      <c r="A332" s="4" t="s">
        <v>885</v>
      </c>
      <c r="B332" s="4" t="s">
        <v>151</v>
      </c>
      <c r="C332" s="4" t="s">
        <v>200</v>
      </c>
      <c r="D332" s="4" t="s">
        <v>818</v>
      </c>
      <c r="E332" s="4" t="s">
        <v>886</v>
      </c>
      <c r="F332" s="4" t="s">
        <v>887</v>
      </c>
      <c r="G332" s="5" t="s">
        <v>888</v>
      </c>
      <c r="H332" s="4" t="s">
        <v>699</v>
      </c>
      <c r="I332" s="6">
        <f>VLOOKUP(A332,'[1]【4】 框架Ratecard条目汇总'!$A:$L,12,0)</f>
        <v>3</v>
      </c>
    </row>
    <row r="333" ht="19" hidden="1" customHeight="1" spans="1:9">
      <c r="A333" s="4" t="s">
        <v>889</v>
      </c>
      <c r="B333" s="4" t="s">
        <v>151</v>
      </c>
      <c r="C333" s="4" t="s">
        <v>200</v>
      </c>
      <c r="D333" s="4" t="s">
        <v>818</v>
      </c>
      <c r="E333" s="4" t="s">
        <v>886</v>
      </c>
      <c r="F333" s="4" t="s">
        <v>890</v>
      </c>
      <c r="G333" s="5" t="s">
        <v>891</v>
      </c>
      <c r="H333" s="4" t="s">
        <v>822</v>
      </c>
      <c r="I333" s="6">
        <f>VLOOKUP(A333,'[1]【4】 框架Ratecard条目汇总'!$A:$L,12,0)</f>
        <v>2</v>
      </c>
    </row>
    <row r="334" ht="19" hidden="1" customHeight="1" spans="1:9">
      <c r="A334" s="4" t="s">
        <v>892</v>
      </c>
      <c r="B334" s="4" t="s">
        <v>151</v>
      </c>
      <c r="C334" s="4" t="s">
        <v>200</v>
      </c>
      <c r="D334" s="4" t="s">
        <v>818</v>
      </c>
      <c r="E334" s="4" t="s">
        <v>893</v>
      </c>
      <c r="F334" s="4" t="s">
        <v>893</v>
      </c>
      <c r="G334" s="5" t="s">
        <v>894</v>
      </c>
      <c r="H334" s="4" t="s">
        <v>822</v>
      </c>
      <c r="I334" s="6">
        <f>VLOOKUP(A334,'[1]【4】 框架Ratecard条目汇总'!$A:$L,12,0)</f>
        <v>1</v>
      </c>
    </row>
    <row r="335" ht="19" hidden="1" customHeight="1" spans="1:9">
      <c r="A335" s="4" t="s">
        <v>895</v>
      </c>
      <c r="B335" s="4" t="s">
        <v>151</v>
      </c>
      <c r="C335" s="4" t="s">
        <v>200</v>
      </c>
      <c r="D335" s="4" t="s">
        <v>818</v>
      </c>
      <c r="E335" s="4" t="s">
        <v>896</v>
      </c>
      <c r="F335" s="4" t="s">
        <v>896</v>
      </c>
      <c r="G335" s="5" t="s">
        <v>897</v>
      </c>
      <c r="H335" s="4" t="s">
        <v>453</v>
      </c>
      <c r="I335" s="6">
        <f>VLOOKUP(A335,'[1]【4】 框架Ratecard条目汇总'!$A:$L,12,0)</f>
        <v>17</v>
      </c>
    </row>
    <row r="336" ht="19" hidden="1" customHeight="1" spans="1:9">
      <c r="A336" s="4" t="s">
        <v>898</v>
      </c>
      <c r="B336" s="4" t="s">
        <v>151</v>
      </c>
      <c r="C336" s="4" t="s">
        <v>200</v>
      </c>
      <c r="D336" s="4" t="s">
        <v>818</v>
      </c>
      <c r="E336" s="4" t="s">
        <v>896</v>
      </c>
      <c r="F336" s="4" t="s">
        <v>896</v>
      </c>
      <c r="G336" s="5" t="s">
        <v>899</v>
      </c>
      <c r="H336" s="4" t="s">
        <v>453</v>
      </c>
      <c r="I336" s="6">
        <f>VLOOKUP(A336,'[1]【4】 框架Ratecard条目汇总'!$A:$L,12,0)</f>
        <v>9</v>
      </c>
    </row>
    <row r="337" ht="19" hidden="1" customHeight="1" spans="1:9">
      <c r="A337" s="4" t="s">
        <v>900</v>
      </c>
      <c r="B337" s="4" t="s">
        <v>151</v>
      </c>
      <c r="C337" s="4" t="s">
        <v>200</v>
      </c>
      <c r="D337" s="4" t="s">
        <v>818</v>
      </c>
      <c r="E337" s="4" t="s">
        <v>901</v>
      </c>
      <c r="F337" s="4" t="s">
        <v>901</v>
      </c>
      <c r="G337" s="5" t="s">
        <v>902</v>
      </c>
      <c r="H337" s="4" t="s">
        <v>453</v>
      </c>
      <c r="I337" s="6">
        <f>VLOOKUP(A337,'[1]【4】 框架Ratecard条目汇总'!$A:$L,12,0)</f>
        <v>10</v>
      </c>
    </row>
    <row r="338" ht="19" hidden="1" customHeight="1" spans="1:9">
      <c r="A338" s="4" t="s">
        <v>903</v>
      </c>
      <c r="B338" s="4" t="s">
        <v>151</v>
      </c>
      <c r="C338" s="4" t="s">
        <v>200</v>
      </c>
      <c r="D338" s="4" t="s">
        <v>818</v>
      </c>
      <c r="E338" s="4" t="s">
        <v>901</v>
      </c>
      <c r="F338" s="4" t="s">
        <v>901</v>
      </c>
      <c r="G338" s="5" t="s">
        <v>904</v>
      </c>
      <c r="H338" s="4" t="s">
        <v>453</v>
      </c>
      <c r="I338" s="6">
        <f>VLOOKUP(A338,'[1]【4】 框架Ratecard条目汇总'!$A:$L,12,0)</f>
        <v>12</v>
      </c>
    </row>
    <row r="339" ht="19" hidden="1" customHeight="1" spans="1:9">
      <c r="A339" s="4" t="s">
        <v>905</v>
      </c>
      <c r="B339" s="4" t="s">
        <v>151</v>
      </c>
      <c r="C339" s="4" t="s">
        <v>200</v>
      </c>
      <c r="D339" s="4" t="s">
        <v>818</v>
      </c>
      <c r="E339" s="4" t="s">
        <v>906</v>
      </c>
      <c r="F339" s="4" t="s">
        <v>906</v>
      </c>
      <c r="G339" s="5" t="s">
        <v>907</v>
      </c>
      <c r="H339" s="4" t="s">
        <v>453</v>
      </c>
      <c r="I339" s="6">
        <f>VLOOKUP(A339,'[1]【4】 框架Ratecard条目汇总'!$A:$L,12,0)</f>
        <v>11</v>
      </c>
    </row>
    <row r="340" ht="19" hidden="1" customHeight="1" spans="1:9">
      <c r="A340" s="4" t="s">
        <v>908</v>
      </c>
      <c r="B340" s="4" t="s">
        <v>151</v>
      </c>
      <c r="C340" s="4" t="s">
        <v>200</v>
      </c>
      <c r="D340" s="4" t="s">
        <v>818</v>
      </c>
      <c r="E340" s="4" t="s">
        <v>906</v>
      </c>
      <c r="F340" s="4" t="s">
        <v>906</v>
      </c>
      <c r="G340" s="5" t="s">
        <v>909</v>
      </c>
      <c r="H340" s="4" t="s">
        <v>453</v>
      </c>
      <c r="I340" s="6">
        <f>VLOOKUP(A340,'[1]【4】 框架Ratecard条目汇总'!$A:$L,12,0)</f>
        <v>13</v>
      </c>
    </row>
    <row r="341" ht="19" hidden="1" customHeight="1" spans="1:9">
      <c r="A341" s="4" t="s">
        <v>910</v>
      </c>
      <c r="B341" s="4" t="s">
        <v>151</v>
      </c>
      <c r="C341" s="4" t="s">
        <v>200</v>
      </c>
      <c r="D341" s="4" t="s">
        <v>818</v>
      </c>
      <c r="E341" s="4" t="s">
        <v>906</v>
      </c>
      <c r="F341" s="4" t="s">
        <v>906</v>
      </c>
      <c r="G341" s="5" t="s">
        <v>911</v>
      </c>
      <c r="H341" s="4" t="s">
        <v>453</v>
      </c>
      <c r="I341" s="6">
        <f>VLOOKUP(A341,'[1]【4】 框架Ratecard条目汇总'!$A:$L,12,0)</f>
        <v>15</v>
      </c>
    </row>
    <row r="342" ht="19" hidden="1" customHeight="1" spans="1:9">
      <c r="A342" s="4" t="s">
        <v>912</v>
      </c>
      <c r="B342" s="4" t="s">
        <v>151</v>
      </c>
      <c r="C342" s="4" t="s">
        <v>200</v>
      </c>
      <c r="D342" s="4" t="s">
        <v>818</v>
      </c>
      <c r="E342" s="4" t="s">
        <v>913</v>
      </c>
      <c r="F342" s="4" t="s">
        <v>913</v>
      </c>
      <c r="G342" s="5" t="s">
        <v>914</v>
      </c>
      <c r="H342" s="4" t="s">
        <v>453</v>
      </c>
      <c r="I342" s="6">
        <f>VLOOKUP(A342,'[1]【4】 框架Ratecard条目汇总'!$A:$L,12,0)</f>
        <v>2.5</v>
      </c>
    </row>
    <row r="343" ht="19" hidden="1" customHeight="1" spans="1:9">
      <c r="A343" s="4" t="s">
        <v>915</v>
      </c>
      <c r="B343" s="4" t="s">
        <v>151</v>
      </c>
      <c r="C343" s="4" t="s">
        <v>200</v>
      </c>
      <c r="D343" s="4" t="s">
        <v>818</v>
      </c>
      <c r="E343" s="4" t="s">
        <v>913</v>
      </c>
      <c r="F343" s="4" t="s">
        <v>913</v>
      </c>
      <c r="G343" s="5" t="s">
        <v>916</v>
      </c>
      <c r="H343" s="4" t="s">
        <v>453</v>
      </c>
      <c r="I343" s="6">
        <f>VLOOKUP(A343,'[1]【4】 框架Ratecard条目汇总'!$A:$L,12,0)</f>
        <v>1</v>
      </c>
    </row>
    <row r="344" ht="19" hidden="1" customHeight="1" spans="1:9">
      <c r="A344" s="4" t="s">
        <v>917</v>
      </c>
      <c r="B344" s="4" t="s">
        <v>151</v>
      </c>
      <c r="C344" s="4" t="s">
        <v>200</v>
      </c>
      <c r="D344" s="4" t="s">
        <v>818</v>
      </c>
      <c r="E344" s="4" t="s">
        <v>918</v>
      </c>
      <c r="F344" s="4" t="s">
        <v>918</v>
      </c>
      <c r="G344" s="5" t="s">
        <v>919</v>
      </c>
      <c r="H344" s="4" t="s">
        <v>699</v>
      </c>
      <c r="I344" s="6">
        <f>VLOOKUP(A344,'[1]【4】 框架Ratecard条目汇总'!$A:$L,12,0)</f>
        <v>4.7</v>
      </c>
    </row>
    <row r="345" ht="19" hidden="1" customHeight="1" spans="1:9">
      <c r="A345" s="4" t="s">
        <v>920</v>
      </c>
      <c r="B345" s="4" t="s">
        <v>151</v>
      </c>
      <c r="C345" s="4" t="s">
        <v>200</v>
      </c>
      <c r="D345" s="4" t="s">
        <v>818</v>
      </c>
      <c r="E345" s="4" t="s">
        <v>918</v>
      </c>
      <c r="F345" s="4" t="s">
        <v>918</v>
      </c>
      <c r="G345" s="5" t="s">
        <v>921</v>
      </c>
      <c r="H345" s="4" t="s">
        <v>699</v>
      </c>
      <c r="I345" s="6">
        <f>VLOOKUP(A345,'[1]【4】 框架Ratecard条目汇总'!$A:$L,12,0)</f>
        <v>7.6</v>
      </c>
    </row>
    <row r="346" ht="19" hidden="1" customHeight="1" spans="1:9">
      <c r="A346" s="4" t="s">
        <v>922</v>
      </c>
      <c r="B346" s="4" t="s">
        <v>151</v>
      </c>
      <c r="C346" s="4" t="s">
        <v>200</v>
      </c>
      <c r="D346" s="4" t="s">
        <v>818</v>
      </c>
      <c r="E346" s="4" t="s">
        <v>918</v>
      </c>
      <c r="F346" s="4" t="s">
        <v>918</v>
      </c>
      <c r="G346" s="5" t="s">
        <v>923</v>
      </c>
      <c r="H346" s="4" t="s">
        <v>699</v>
      </c>
      <c r="I346" s="6">
        <f>VLOOKUP(A346,'[1]【4】 框架Ratecard条目汇总'!$A:$L,12,0)</f>
        <v>10</v>
      </c>
    </row>
    <row r="347" ht="19" hidden="1" customHeight="1" spans="1:9">
      <c r="A347" s="4" t="s">
        <v>924</v>
      </c>
      <c r="B347" s="4" t="s">
        <v>151</v>
      </c>
      <c r="C347" s="4" t="s">
        <v>200</v>
      </c>
      <c r="D347" s="4" t="s">
        <v>818</v>
      </c>
      <c r="E347" s="4" t="s">
        <v>925</v>
      </c>
      <c r="F347" s="4" t="s">
        <v>926</v>
      </c>
      <c r="G347" s="5" t="s">
        <v>927</v>
      </c>
      <c r="H347" s="4" t="s">
        <v>453</v>
      </c>
      <c r="I347" s="6">
        <f>VLOOKUP(A347,'[1]【4】 框架Ratecard条目汇总'!$A:$L,12,0)</f>
        <v>10</v>
      </c>
    </row>
    <row r="348" ht="19" hidden="1" customHeight="1" spans="1:9">
      <c r="A348" s="4" t="s">
        <v>928</v>
      </c>
      <c r="B348" s="4" t="s">
        <v>151</v>
      </c>
      <c r="C348" s="4" t="s">
        <v>200</v>
      </c>
      <c r="D348" s="4" t="s">
        <v>818</v>
      </c>
      <c r="E348" s="4" t="s">
        <v>925</v>
      </c>
      <c r="F348" s="4" t="s">
        <v>926</v>
      </c>
      <c r="G348" s="5" t="s">
        <v>929</v>
      </c>
      <c r="H348" s="4" t="s">
        <v>453</v>
      </c>
      <c r="I348" s="6">
        <f>VLOOKUP(A348,'[1]【4】 框架Ratecard条目汇总'!$A:$L,12,0)</f>
        <v>5</v>
      </c>
    </row>
    <row r="349" ht="19" hidden="1" customHeight="1" spans="1:9">
      <c r="A349" s="4" t="s">
        <v>930</v>
      </c>
      <c r="B349" s="4" t="s">
        <v>151</v>
      </c>
      <c r="C349" s="4" t="s">
        <v>200</v>
      </c>
      <c r="D349" s="4" t="s">
        <v>818</v>
      </c>
      <c r="E349" s="4" t="s">
        <v>925</v>
      </c>
      <c r="F349" s="4" t="s">
        <v>931</v>
      </c>
      <c r="G349" s="5" t="s">
        <v>932</v>
      </c>
      <c r="H349" s="4" t="s">
        <v>453</v>
      </c>
      <c r="I349" s="6">
        <f>VLOOKUP(A349,'[1]【4】 框架Ratecard条目汇总'!$A:$L,12,0)</f>
        <v>5.4</v>
      </c>
    </row>
    <row r="350" ht="19" hidden="1" customHeight="1" spans="1:9">
      <c r="A350" s="4" t="s">
        <v>933</v>
      </c>
      <c r="B350" s="4" t="s">
        <v>151</v>
      </c>
      <c r="C350" s="4" t="s">
        <v>200</v>
      </c>
      <c r="D350" s="4" t="s">
        <v>818</v>
      </c>
      <c r="E350" s="4" t="s">
        <v>925</v>
      </c>
      <c r="F350" s="4" t="s">
        <v>931</v>
      </c>
      <c r="G350" s="5" t="s">
        <v>934</v>
      </c>
      <c r="H350" s="4" t="s">
        <v>453</v>
      </c>
      <c r="I350" s="6">
        <f>VLOOKUP(A350,'[1]【4】 框架Ratecard条目汇总'!$A:$L,12,0)</f>
        <v>4</v>
      </c>
    </row>
    <row r="351" ht="19" hidden="1" customHeight="1" spans="1:9">
      <c r="A351" s="4" t="s">
        <v>935</v>
      </c>
      <c r="B351" s="4" t="s">
        <v>151</v>
      </c>
      <c r="C351" s="4" t="s">
        <v>200</v>
      </c>
      <c r="D351" s="4" t="s">
        <v>818</v>
      </c>
      <c r="E351" s="4" t="s">
        <v>925</v>
      </c>
      <c r="F351" s="4" t="s">
        <v>936</v>
      </c>
      <c r="G351" s="5" t="s">
        <v>932</v>
      </c>
      <c r="H351" s="4" t="s">
        <v>453</v>
      </c>
      <c r="I351" s="6">
        <f>VLOOKUP(A351,'[1]【4】 框架Ratecard条目汇总'!$A:$L,12,0)</f>
        <v>12</v>
      </c>
    </row>
    <row r="352" ht="19" hidden="1" customHeight="1" spans="1:9">
      <c r="A352" s="4" t="s">
        <v>937</v>
      </c>
      <c r="B352" s="4" t="s">
        <v>151</v>
      </c>
      <c r="C352" s="4" t="s">
        <v>200</v>
      </c>
      <c r="D352" s="4" t="s">
        <v>818</v>
      </c>
      <c r="E352" s="4" t="s">
        <v>925</v>
      </c>
      <c r="F352" s="4" t="s">
        <v>936</v>
      </c>
      <c r="G352" s="5" t="s">
        <v>934</v>
      </c>
      <c r="H352" s="4" t="s">
        <v>453</v>
      </c>
      <c r="I352" s="6">
        <f>VLOOKUP(A352,'[1]【4】 框架Ratecard条目汇总'!$A:$L,12,0)</f>
        <v>10.5</v>
      </c>
    </row>
    <row r="353" ht="19" hidden="1" customHeight="1" spans="1:9">
      <c r="A353" s="4" t="s">
        <v>938</v>
      </c>
      <c r="B353" s="4" t="s">
        <v>151</v>
      </c>
      <c r="C353" s="4" t="s">
        <v>200</v>
      </c>
      <c r="D353" s="4" t="s">
        <v>818</v>
      </c>
      <c r="E353" s="4" t="s">
        <v>925</v>
      </c>
      <c r="F353" s="4" t="s">
        <v>939</v>
      </c>
      <c r="G353" s="5" t="s">
        <v>932</v>
      </c>
      <c r="H353" s="4" t="s">
        <v>453</v>
      </c>
      <c r="I353" s="6">
        <f>VLOOKUP(A353,'[1]【4】 框架Ratecard条目汇总'!$A:$L,12,0)</f>
        <v>11</v>
      </c>
    </row>
    <row r="354" ht="19" hidden="1" customHeight="1" spans="1:9">
      <c r="A354" s="4" t="s">
        <v>940</v>
      </c>
      <c r="B354" s="4" t="s">
        <v>151</v>
      </c>
      <c r="C354" s="4" t="s">
        <v>200</v>
      </c>
      <c r="D354" s="4" t="s">
        <v>818</v>
      </c>
      <c r="E354" s="4" t="s">
        <v>925</v>
      </c>
      <c r="F354" s="4" t="s">
        <v>939</v>
      </c>
      <c r="G354" s="5" t="s">
        <v>934</v>
      </c>
      <c r="H354" s="4" t="s">
        <v>453</v>
      </c>
      <c r="I354" s="6">
        <f>VLOOKUP(A354,'[1]【4】 框架Ratecard条目汇总'!$A:$L,12,0)</f>
        <v>8.7</v>
      </c>
    </row>
    <row r="355" ht="19" hidden="1" customHeight="1" spans="1:9">
      <c r="A355" s="4" t="s">
        <v>941</v>
      </c>
      <c r="B355" s="4" t="s">
        <v>151</v>
      </c>
      <c r="C355" s="4" t="s">
        <v>200</v>
      </c>
      <c r="D355" s="4" t="s">
        <v>818</v>
      </c>
      <c r="E355" s="4" t="s">
        <v>925</v>
      </c>
      <c r="F355" s="4" t="s">
        <v>942</v>
      </c>
      <c r="G355" s="5" t="s">
        <v>932</v>
      </c>
      <c r="H355" s="4" t="s">
        <v>453</v>
      </c>
      <c r="I355" s="6">
        <f>VLOOKUP(A355,'[1]【4】 框架Ratecard条目汇总'!$A:$L,12,0)</f>
        <v>18</v>
      </c>
    </row>
    <row r="356" ht="19" hidden="1" customHeight="1" spans="1:9">
      <c r="A356" s="4" t="s">
        <v>943</v>
      </c>
      <c r="B356" s="4" t="s">
        <v>151</v>
      </c>
      <c r="C356" s="4" t="s">
        <v>200</v>
      </c>
      <c r="D356" s="4" t="s">
        <v>818</v>
      </c>
      <c r="E356" s="4" t="s">
        <v>925</v>
      </c>
      <c r="F356" s="4" t="s">
        <v>942</v>
      </c>
      <c r="G356" s="5" t="s">
        <v>934</v>
      </c>
      <c r="H356" s="4" t="s">
        <v>453</v>
      </c>
      <c r="I356" s="6">
        <f>VLOOKUP(A356,'[1]【4】 框架Ratecard条目汇总'!$A:$L,12,0)</f>
        <v>14</v>
      </c>
    </row>
    <row r="357" ht="19" hidden="1" customHeight="1" spans="1:9">
      <c r="A357" s="4" t="s">
        <v>944</v>
      </c>
      <c r="B357" s="4" t="s">
        <v>151</v>
      </c>
      <c r="C357" s="4" t="s">
        <v>200</v>
      </c>
      <c r="D357" s="4" t="s">
        <v>818</v>
      </c>
      <c r="E357" s="4" t="s">
        <v>925</v>
      </c>
      <c r="F357" s="4" t="s">
        <v>945</v>
      </c>
      <c r="G357" s="5" t="s">
        <v>932</v>
      </c>
      <c r="H357" s="4" t="s">
        <v>453</v>
      </c>
      <c r="I357" s="6">
        <f>VLOOKUP(A357,'[1]【4】 框架Ratecard条目汇总'!$A:$L,12,0)</f>
        <v>15</v>
      </c>
    </row>
    <row r="358" ht="19" hidden="1" customHeight="1" spans="1:9">
      <c r="A358" s="4" t="s">
        <v>946</v>
      </c>
      <c r="B358" s="4" t="s">
        <v>151</v>
      </c>
      <c r="C358" s="4" t="s">
        <v>200</v>
      </c>
      <c r="D358" s="4" t="s">
        <v>818</v>
      </c>
      <c r="E358" s="4" t="s">
        <v>925</v>
      </c>
      <c r="F358" s="4" t="s">
        <v>945</v>
      </c>
      <c r="G358" s="5" t="s">
        <v>934</v>
      </c>
      <c r="H358" s="4" t="s">
        <v>453</v>
      </c>
      <c r="I358" s="6">
        <f>VLOOKUP(A358,'[1]【4】 框架Ratecard条目汇总'!$A:$L,12,0)</f>
        <v>12</v>
      </c>
    </row>
    <row r="359" ht="19" hidden="1" customHeight="1" spans="1:9">
      <c r="A359" s="4" t="s">
        <v>947</v>
      </c>
      <c r="B359" s="4" t="s">
        <v>151</v>
      </c>
      <c r="C359" s="4" t="s">
        <v>200</v>
      </c>
      <c r="D359" s="4" t="s">
        <v>818</v>
      </c>
      <c r="E359" s="4" t="s">
        <v>948</v>
      </c>
      <c r="F359" s="4" t="s">
        <v>949</v>
      </c>
      <c r="G359" s="5" t="s">
        <v>950</v>
      </c>
      <c r="H359" s="4" t="s">
        <v>205</v>
      </c>
      <c r="I359" s="6">
        <f>VLOOKUP(A359,'[1]【4】 框架Ratecard条目汇总'!$A:$L,12,0)</f>
        <v>26</v>
      </c>
    </row>
    <row r="360" ht="19" hidden="1" customHeight="1" spans="1:9">
      <c r="A360" s="4" t="s">
        <v>951</v>
      </c>
      <c r="B360" s="4" t="s">
        <v>151</v>
      </c>
      <c r="C360" s="4" t="s">
        <v>200</v>
      </c>
      <c r="D360" s="4" t="s">
        <v>818</v>
      </c>
      <c r="E360" s="4" t="s">
        <v>948</v>
      </c>
      <c r="F360" s="4" t="s">
        <v>952</v>
      </c>
      <c r="G360" s="5" t="s">
        <v>950</v>
      </c>
      <c r="H360" s="4" t="s">
        <v>205</v>
      </c>
      <c r="I360" s="6">
        <f>VLOOKUP(A360,'[1]【4】 框架Ratecard条目汇总'!$A:$L,12,0)</f>
        <v>37</v>
      </c>
    </row>
    <row r="361" ht="19" hidden="1" customHeight="1" spans="1:9">
      <c r="A361" s="4" t="s">
        <v>953</v>
      </c>
      <c r="B361" s="4" t="s">
        <v>151</v>
      </c>
      <c r="C361" s="4" t="s">
        <v>200</v>
      </c>
      <c r="D361" s="4" t="s">
        <v>818</v>
      </c>
      <c r="E361" s="4" t="s">
        <v>948</v>
      </c>
      <c r="F361" s="4" t="s">
        <v>954</v>
      </c>
      <c r="G361" s="5" t="s">
        <v>950</v>
      </c>
      <c r="H361" s="4" t="s">
        <v>205</v>
      </c>
      <c r="I361" s="6">
        <f>VLOOKUP(A361,'[1]【4】 框架Ratecard条目汇总'!$A:$L,12,0)</f>
        <v>42</v>
      </c>
    </row>
    <row r="362" ht="19" hidden="1" customHeight="1" spans="1:9">
      <c r="A362" s="4" t="s">
        <v>955</v>
      </c>
      <c r="B362" s="4" t="s">
        <v>151</v>
      </c>
      <c r="C362" s="4" t="s">
        <v>200</v>
      </c>
      <c r="D362" s="4" t="s">
        <v>818</v>
      </c>
      <c r="E362" s="4" t="s">
        <v>948</v>
      </c>
      <c r="F362" s="4" t="s">
        <v>956</v>
      </c>
      <c r="G362" s="5" t="s">
        <v>950</v>
      </c>
      <c r="H362" s="4" t="s">
        <v>205</v>
      </c>
      <c r="I362" s="6">
        <f>VLOOKUP(A362,'[1]【4】 框架Ratecard条目汇总'!$A:$L,12,0)</f>
        <v>50</v>
      </c>
    </row>
    <row r="363" ht="19" hidden="1" customHeight="1" spans="1:9">
      <c r="A363" s="4" t="s">
        <v>957</v>
      </c>
      <c r="B363" s="4" t="s">
        <v>151</v>
      </c>
      <c r="C363" s="4" t="s">
        <v>200</v>
      </c>
      <c r="D363" s="4" t="s">
        <v>818</v>
      </c>
      <c r="E363" s="4" t="s">
        <v>948</v>
      </c>
      <c r="F363" s="4" t="s">
        <v>958</v>
      </c>
      <c r="G363" s="5" t="s">
        <v>950</v>
      </c>
      <c r="H363" s="4" t="s">
        <v>205</v>
      </c>
      <c r="I363" s="6">
        <f>VLOOKUP(A363,'[1]【4】 框架Ratecard条目汇总'!$A:$L,12,0)</f>
        <v>50</v>
      </c>
    </row>
    <row r="364" ht="19" hidden="1" customHeight="1" spans="1:9">
      <c r="A364" s="4" t="s">
        <v>959</v>
      </c>
      <c r="B364" s="4" t="s">
        <v>151</v>
      </c>
      <c r="C364" s="4" t="s">
        <v>200</v>
      </c>
      <c r="D364" s="4" t="s">
        <v>818</v>
      </c>
      <c r="E364" s="4" t="s">
        <v>948</v>
      </c>
      <c r="F364" s="4" t="s">
        <v>960</v>
      </c>
      <c r="G364" s="5" t="s">
        <v>950</v>
      </c>
      <c r="H364" s="4" t="s">
        <v>205</v>
      </c>
      <c r="I364" s="6">
        <f>VLOOKUP(A364,'[1]【4】 框架Ratecard条目汇总'!$A:$L,12,0)</f>
        <v>80</v>
      </c>
    </row>
    <row r="365" ht="19" hidden="1" customHeight="1" spans="1:9">
      <c r="A365" s="4" t="s">
        <v>961</v>
      </c>
      <c r="B365" s="4" t="s">
        <v>151</v>
      </c>
      <c r="C365" s="4" t="s">
        <v>200</v>
      </c>
      <c r="D365" s="4" t="s">
        <v>818</v>
      </c>
      <c r="E365" s="4" t="s">
        <v>948</v>
      </c>
      <c r="F365" s="4" t="s">
        <v>962</v>
      </c>
      <c r="G365" s="5" t="s">
        <v>950</v>
      </c>
      <c r="H365" s="4" t="s">
        <v>205</v>
      </c>
      <c r="I365" s="6">
        <f>VLOOKUP(A365,'[1]【4】 框架Ratecard条目汇总'!$A:$L,12,0)</f>
        <v>34</v>
      </c>
    </row>
    <row r="366" ht="19" hidden="1" customHeight="1" spans="1:9">
      <c r="A366" s="4" t="s">
        <v>963</v>
      </c>
      <c r="B366" s="4" t="s">
        <v>151</v>
      </c>
      <c r="C366" s="4" t="s">
        <v>200</v>
      </c>
      <c r="D366" s="4" t="s">
        <v>818</v>
      </c>
      <c r="E366" s="4" t="s">
        <v>948</v>
      </c>
      <c r="F366" s="4" t="s">
        <v>964</v>
      </c>
      <c r="G366" s="5" t="s">
        <v>950</v>
      </c>
      <c r="H366" s="4" t="s">
        <v>205</v>
      </c>
      <c r="I366" s="6">
        <f>VLOOKUP(A366,'[1]【4】 框架Ratecard条目汇总'!$A:$L,12,0)</f>
        <v>47</v>
      </c>
    </row>
    <row r="367" ht="19" hidden="1" customHeight="1" spans="1:9">
      <c r="A367" s="4" t="s">
        <v>965</v>
      </c>
      <c r="B367" s="4" t="s">
        <v>151</v>
      </c>
      <c r="C367" s="4" t="s">
        <v>200</v>
      </c>
      <c r="D367" s="4" t="s">
        <v>818</v>
      </c>
      <c r="E367" s="4" t="s">
        <v>948</v>
      </c>
      <c r="F367" s="4" t="s">
        <v>966</v>
      </c>
      <c r="G367" s="5" t="s">
        <v>967</v>
      </c>
      <c r="H367" s="4" t="s">
        <v>822</v>
      </c>
      <c r="I367" s="6">
        <f>VLOOKUP(A367,'[1]【4】 框架Ratecard条目汇总'!$A:$L,12,0)</f>
        <v>1.5</v>
      </c>
    </row>
    <row r="368" ht="19" hidden="1" customHeight="1" spans="1:9">
      <c r="A368" s="4" t="s">
        <v>968</v>
      </c>
      <c r="B368" s="4" t="s">
        <v>151</v>
      </c>
      <c r="C368" s="4" t="s">
        <v>200</v>
      </c>
      <c r="D368" s="4" t="s">
        <v>818</v>
      </c>
      <c r="E368" s="4" t="s">
        <v>948</v>
      </c>
      <c r="F368" s="4" t="s">
        <v>969</v>
      </c>
      <c r="G368" s="5" t="s">
        <v>970</v>
      </c>
      <c r="H368" s="4" t="s">
        <v>453</v>
      </c>
      <c r="I368" s="6">
        <f>VLOOKUP(A368,'[1]【4】 框架Ratecard条目汇总'!$A:$L,12,0)</f>
        <v>0.5</v>
      </c>
    </row>
    <row r="369" ht="19" hidden="1" customHeight="1" spans="1:9">
      <c r="A369" s="4" t="s">
        <v>971</v>
      </c>
      <c r="B369" s="4" t="s">
        <v>151</v>
      </c>
      <c r="C369" s="4" t="s">
        <v>200</v>
      </c>
      <c r="D369" s="4" t="s">
        <v>818</v>
      </c>
      <c r="E369" s="4" t="s">
        <v>948</v>
      </c>
      <c r="F369" s="4" t="s">
        <v>972</v>
      </c>
      <c r="G369" s="7" t="s">
        <v>102</v>
      </c>
      <c r="H369" s="4" t="s">
        <v>453</v>
      </c>
      <c r="I369" s="6">
        <f>VLOOKUP(A369,'[1]【4】 框架Ratecard条目汇总'!$A:$L,12,0)</f>
        <v>1</v>
      </c>
    </row>
    <row r="370" ht="19" hidden="1" customHeight="1" spans="1:9">
      <c r="A370" s="4" t="s">
        <v>973</v>
      </c>
      <c r="B370" s="4" t="s">
        <v>151</v>
      </c>
      <c r="C370" s="4" t="s">
        <v>200</v>
      </c>
      <c r="D370" s="4" t="s">
        <v>818</v>
      </c>
      <c r="E370" s="4" t="s">
        <v>948</v>
      </c>
      <c r="F370" s="4" t="s">
        <v>974</v>
      </c>
      <c r="G370" s="5" t="s">
        <v>975</v>
      </c>
      <c r="H370" s="4" t="s">
        <v>453</v>
      </c>
      <c r="I370" s="6">
        <f>VLOOKUP(A370,'[1]【4】 框架Ratecard条目汇总'!$A:$L,12,0)</f>
        <v>1</v>
      </c>
    </row>
    <row r="371" ht="19" hidden="1" customHeight="1" spans="1:9">
      <c r="A371" s="4" t="s">
        <v>976</v>
      </c>
      <c r="B371" s="4" t="s">
        <v>151</v>
      </c>
      <c r="C371" s="4" t="s">
        <v>200</v>
      </c>
      <c r="D371" s="4" t="s">
        <v>818</v>
      </c>
      <c r="E371" s="4" t="s">
        <v>948</v>
      </c>
      <c r="F371" s="4" t="s">
        <v>974</v>
      </c>
      <c r="G371" s="5" t="s">
        <v>977</v>
      </c>
      <c r="H371" s="4" t="s">
        <v>453</v>
      </c>
      <c r="I371" s="6">
        <f>VLOOKUP(A371,'[1]【4】 框架Ratecard条目汇总'!$A:$L,12,0)</f>
        <v>0.8</v>
      </c>
    </row>
    <row r="372" ht="19" hidden="1" customHeight="1" spans="1:9">
      <c r="A372" s="4" t="s">
        <v>978</v>
      </c>
      <c r="B372" s="4" t="s">
        <v>151</v>
      </c>
      <c r="C372" s="4" t="s">
        <v>200</v>
      </c>
      <c r="D372" s="4" t="s">
        <v>818</v>
      </c>
      <c r="E372" s="4" t="s">
        <v>948</v>
      </c>
      <c r="F372" s="4" t="s">
        <v>979</v>
      </c>
      <c r="G372" s="5" t="s">
        <v>980</v>
      </c>
      <c r="H372" s="4" t="s">
        <v>453</v>
      </c>
      <c r="I372" s="6">
        <f>VLOOKUP(A372,'[1]【4】 框架Ratecard条目汇总'!$A:$L,12,0)</f>
        <v>0.8</v>
      </c>
    </row>
    <row r="373" ht="19" hidden="1" customHeight="1" spans="1:9">
      <c r="A373" s="4" t="s">
        <v>981</v>
      </c>
      <c r="B373" s="4" t="s">
        <v>151</v>
      </c>
      <c r="C373" s="4" t="s">
        <v>200</v>
      </c>
      <c r="D373" s="4" t="s">
        <v>818</v>
      </c>
      <c r="E373" s="4" t="s">
        <v>948</v>
      </c>
      <c r="F373" s="4" t="s">
        <v>979</v>
      </c>
      <c r="G373" s="5" t="s">
        <v>982</v>
      </c>
      <c r="H373" s="4" t="s">
        <v>453</v>
      </c>
      <c r="I373" s="6">
        <f>VLOOKUP(A373,'[1]【4】 框架Ratecard条目汇总'!$A:$L,12,0)</f>
        <v>1.2</v>
      </c>
    </row>
    <row r="374" ht="19" hidden="1" customHeight="1" spans="1:9">
      <c r="A374" s="4" t="s">
        <v>983</v>
      </c>
      <c r="B374" s="4" t="s">
        <v>151</v>
      </c>
      <c r="C374" s="4" t="s">
        <v>200</v>
      </c>
      <c r="D374" s="4" t="s">
        <v>818</v>
      </c>
      <c r="E374" s="4" t="s">
        <v>984</v>
      </c>
      <c r="F374" s="4" t="s">
        <v>985</v>
      </c>
      <c r="G374" s="5" t="s">
        <v>986</v>
      </c>
      <c r="H374" s="4" t="s">
        <v>205</v>
      </c>
      <c r="I374" s="6">
        <f>VLOOKUP(A374,'[1]【4】 框架Ratecard条目汇总'!$A:$L,12,0)</f>
        <v>37</v>
      </c>
    </row>
    <row r="375" ht="19" hidden="1" customHeight="1" spans="1:9">
      <c r="A375" s="4" t="s">
        <v>987</v>
      </c>
      <c r="B375" s="4" t="s">
        <v>151</v>
      </c>
      <c r="C375" s="4" t="s">
        <v>200</v>
      </c>
      <c r="D375" s="4" t="s">
        <v>818</v>
      </c>
      <c r="E375" s="4" t="s">
        <v>984</v>
      </c>
      <c r="F375" s="4" t="s">
        <v>985</v>
      </c>
      <c r="G375" s="5" t="s">
        <v>988</v>
      </c>
      <c r="H375" s="4" t="s">
        <v>205</v>
      </c>
      <c r="I375" s="6">
        <f>VLOOKUP(A375,'[1]【4】 框架Ratecard条目汇总'!$A:$L,12,0)</f>
        <v>45</v>
      </c>
    </row>
    <row r="376" ht="19" hidden="1" customHeight="1" spans="1:9">
      <c r="A376" s="4" t="s">
        <v>989</v>
      </c>
      <c r="B376" s="4" t="s">
        <v>151</v>
      </c>
      <c r="C376" s="4" t="s">
        <v>200</v>
      </c>
      <c r="D376" s="4" t="s">
        <v>818</v>
      </c>
      <c r="E376" s="4" t="s">
        <v>984</v>
      </c>
      <c r="F376" s="4" t="s">
        <v>990</v>
      </c>
      <c r="G376" s="5" t="s">
        <v>950</v>
      </c>
      <c r="H376" s="4" t="s">
        <v>205</v>
      </c>
      <c r="I376" s="6">
        <f>VLOOKUP(A376,'[1]【4】 框架Ratecard条目汇总'!$A:$L,12,0)</f>
        <v>45</v>
      </c>
    </row>
    <row r="377" ht="19" hidden="1" customHeight="1" spans="1:9">
      <c r="A377" s="4" t="s">
        <v>991</v>
      </c>
      <c r="B377" s="4" t="s">
        <v>151</v>
      </c>
      <c r="C377" s="4" t="s">
        <v>200</v>
      </c>
      <c r="D377" s="4" t="s">
        <v>818</v>
      </c>
      <c r="E377" s="4" t="s">
        <v>984</v>
      </c>
      <c r="F377" s="4" t="s">
        <v>992</v>
      </c>
      <c r="G377" s="5" t="s">
        <v>950</v>
      </c>
      <c r="H377" s="4" t="s">
        <v>205</v>
      </c>
      <c r="I377" s="6">
        <f>VLOOKUP(A377,'[1]【4】 框架Ratecard条目汇总'!$A:$L,12,0)</f>
        <v>51</v>
      </c>
    </row>
    <row r="378" ht="19" hidden="1" customHeight="1" spans="1:9">
      <c r="A378" s="4" t="s">
        <v>993</v>
      </c>
      <c r="B378" s="4" t="s">
        <v>151</v>
      </c>
      <c r="C378" s="4" t="s">
        <v>200</v>
      </c>
      <c r="D378" s="4" t="s">
        <v>818</v>
      </c>
      <c r="E378" s="4" t="s">
        <v>984</v>
      </c>
      <c r="F378" s="4" t="s">
        <v>994</v>
      </c>
      <c r="G378" s="5" t="s">
        <v>950</v>
      </c>
      <c r="H378" s="4" t="s">
        <v>205</v>
      </c>
      <c r="I378" s="6">
        <f>VLOOKUP(A378,'[1]【4】 框架Ratecard条目汇总'!$A:$L,12,0)</f>
        <v>52</v>
      </c>
    </row>
    <row r="379" ht="19" hidden="1" customHeight="1" spans="1:9">
      <c r="A379" s="4" t="s">
        <v>995</v>
      </c>
      <c r="B379" s="4" t="s">
        <v>151</v>
      </c>
      <c r="C379" s="4" t="s">
        <v>200</v>
      </c>
      <c r="D379" s="4" t="s">
        <v>818</v>
      </c>
      <c r="E379" s="4" t="s">
        <v>984</v>
      </c>
      <c r="F379" s="4" t="s">
        <v>996</v>
      </c>
      <c r="G379" s="7" t="s">
        <v>102</v>
      </c>
      <c r="H379" s="4" t="s">
        <v>205</v>
      </c>
      <c r="I379" s="6">
        <f>VLOOKUP(A379,'[1]【4】 框架Ratecard条目汇总'!$A:$L,12,0)</f>
        <v>40</v>
      </c>
    </row>
    <row r="380" ht="19" hidden="1" customHeight="1" spans="1:9">
      <c r="A380" s="4" t="s">
        <v>997</v>
      </c>
      <c r="B380" s="4" t="s">
        <v>151</v>
      </c>
      <c r="C380" s="4" t="s">
        <v>200</v>
      </c>
      <c r="D380" s="4" t="s">
        <v>818</v>
      </c>
      <c r="E380" s="4" t="s">
        <v>984</v>
      </c>
      <c r="F380" s="4" t="s">
        <v>998</v>
      </c>
      <c r="G380" s="5" t="s">
        <v>950</v>
      </c>
      <c r="H380" s="4" t="s">
        <v>205</v>
      </c>
      <c r="I380" s="6">
        <f>VLOOKUP(A380,'[1]【4】 框架Ratecard条目汇总'!$A:$L,12,0)</f>
        <v>50</v>
      </c>
    </row>
    <row r="381" ht="19" hidden="1" customHeight="1" spans="1:9">
      <c r="A381" s="4" t="s">
        <v>999</v>
      </c>
      <c r="B381" s="4" t="s">
        <v>151</v>
      </c>
      <c r="C381" s="4" t="s">
        <v>200</v>
      </c>
      <c r="D381" s="4" t="s">
        <v>818</v>
      </c>
      <c r="E381" s="4" t="s">
        <v>984</v>
      </c>
      <c r="F381" s="4" t="s">
        <v>1000</v>
      </c>
      <c r="G381" s="7" t="s">
        <v>102</v>
      </c>
      <c r="H381" s="4" t="s">
        <v>205</v>
      </c>
      <c r="I381" s="6">
        <f>VLOOKUP(A381,'[1]【4】 框架Ratecard条目汇总'!$A:$L,12,0)</f>
        <v>25</v>
      </c>
    </row>
    <row r="382" ht="19" hidden="1" customHeight="1" spans="1:9">
      <c r="A382" s="4" t="s">
        <v>1001</v>
      </c>
      <c r="B382" s="4" t="s">
        <v>151</v>
      </c>
      <c r="C382" s="4" t="s">
        <v>200</v>
      </c>
      <c r="D382" s="4" t="s">
        <v>818</v>
      </c>
      <c r="E382" s="4" t="s">
        <v>984</v>
      </c>
      <c r="F382" s="4" t="s">
        <v>1000</v>
      </c>
      <c r="G382" s="5" t="s">
        <v>1002</v>
      </c>
      <c r="H382" s="4" t="s">
        <v>205</v>
      </c>
      <c r="I382" s="6">
        <f>VLOOKUP(A382,'[1]【4】 框架Ratecard条目汇总'!$A:$L,12,0)</f>
        <v>32</v>
      </c>
    </row>
    <row r="383" ht="19" hidden="1" customHeight="1" spans="1:9">
      <c r="A383" s="4" t="s">
        <v>1003</v>
      </c>
      <c r="B383" s="4" t="s">
        <v>151</v>
      </c>
      <c r="C383" s="4" t="s">
        <v>200</v>
      </c>
      <c r="D383" s="4" t="s">
        <v>818</v>
      </c>
      <c r="E383" s="4" t="s">
        <v>984</v>
      </c>
      <c r="F383" s="4" t="s">
        <v>1004</v>
      </c>
      <c r="G383" s="5" t="s">
        <v>1005</v>
      </c>
      <c r="H383" s="4" t="s">
        <v>205</v>
      </c>
      <c r="I383" s="6">
        <f>VLOOKUP(A383,'[1]【4】 框架Ratecard条目汇总'!$A:$L,12,0)</f>
        <v>65</v>
      </c>
    </row>
    <row r="384" ht="19" hidden="1" customHeight="1" spans="1:9">
      <c r="A384" s="4" t="s">
        <v>1006</v>
      </c>
      <c r="B384" s="4" t="s">
        <v>151</v>
      </c>
      <c r="C384" s="4" t="s">
        <v>200</v>
      </c>
      <c r="D384" s="4" t="s">
        <v>818</v>
      </c>
      <c r="E384" s="4" t="s">
        <v>984</v>
      </c>
      <c r="F384" s="4" t="s">
        <v>1007</v>
      </c>
      <c r="G384" s="5" t="s">
        <v>1008</v>
      </c>
      <c r="H384" s="4" t="s">
        <v>205</v>
      </c>
      <c r="I384" s="6">
        <f>VLOOKUP(A384,'[1]【4】 框架Ratecard条目汇总'!$A:$L,12,0)</f>
        <v>25</v>
      </c>
    </row>
    <row r="385" ht="19" hidden="1" customHeight="1" spans="1:9">
      <c r="A385" s="4" t="s">
        <v>1009</v>
      </c>
      <c r="B385" s="4" t="s">
        <v>151</v>
      </c>
      <c r="C385" s="4" t="s">
        <v>200</v>
      </c>
      <c r="D385" s="4" t="s">
        <v>818</v>
      </c>
      <c r="E385" s="4" t="s">
        <v>984</v>
      </c>
      <c r="F385" s="4" t="s">
        <v>1010</v>
      </c>
      <c r="G385" s="5" t="s">
        <v>1008</v>
      </c>
      <c r="H385" s="4" t="s">
        <v>205</v>
      </c>
      <c r="I385" s="6">
        <f>VLOOKUP(A385,'[1]【4】 框架Ratecard条目汇总'!$A:$L,12,0)</f>
        <v>27</v>
      </c>
    </row>
    <row r="386" ht="19" hidden="1" customHeight="1" spans="1:9">
      <c r="A386" s="4" t="s">
        <v>1011</v>
      </c>
      <c r="B386" s="4" t="s">
        <v>151</v>
      </c>
      <c r="C386" s="4" t="s">
        <v>200</v>
      </c>
      <c r="D386" s="4" t="s">
        <v>818</v>
      </c>
      <c r="E386" s="4" t="s">
        <v>984</v>
      </c>
      <c r="F386" s="4" t="s">
        <v>1012</v>
      </c>
      <c r="G386" s="5" t="s">
        <v>1013</v>
      </c>
      <c r="H386" s="4" t="s">
        <v>205</v>
      </c>
      <c r="I386" s="6">
        <f>VLOOKUP(A386,'[1]【4】 框架Ratecard条目汇总'!$A:$L,12,0)</f>
        <v>39</v>
      </c>
    </row>
    <row r="387" ht="19" hidden="1" customHeight="1" spans="1:9">
      <c r="A387" s="4" t="s">
        <v>1014</v>
      </c>
      <c r="B387" s="4" t="s">
        <v>151</v>
      </c>
      <c r="C387" s="4" t="s">
        <v>200</v>
      </c>
      <c r="D387" s="4" t="s">
        <v>818</v>
      </c>
      <c r="E387" s="4" t="s">
        <v>984</v>
      </c>
      <c r="F387" s="4" t="s">
        <v>1015</v>
      </c>
      <c r="G387" s="5" t="s">
        <v>1016</v>
      </c>
      <c r="H387" s="4" t="s">
        <v>205</v>
      </c>
      <c r="I387" s="6">
        <f>VLOOKUP(A387,'[1]【4】 框架Ratecard条目汇总'!$A:$L,12,0)</f>
        <v>40</v>
      </c>
    </row>
    <row r="388" ht="19" hidden="1" customHeight="1" spans="1:9">
      <c r="A388" s="4" t="s">
        <v>1017</v>
      </c>
      <c r="B388" s="4" t="s">
        <v>151</v>
      </c>
      <c r="C388" s="4" t="s">
        <v>200</v>
      </c>
      <c r="D388" s="4" t="s">
        <v>818</v>
      </c>
      <c r="E388" s="4" t="s">
        <v>984</v>
      </c>
      <c r="F388" s="4" t="s">
        <v>1015</v>
      </c>
      <c r="G388" s="5" t="s">
        <v>1018</v>
      </c>
      <c r="H388" s="4" t="s">
        <v>205</v>
      </c>
      <c r="I388" s="6">
        <f>VLOOKUP(A388,'[1]【4】 框架Ratecard条目汇总'!$A:$L,12,0)</f>
        <v>35</v>
      </c>
    </row>
    <row r="389" ht="19" hidden="1" customHeight="1" spans="1:9">
      <c r="A389" s="4" t="s">
        <v>1019</v>
      </c>
      <c r="B389" s="4" t="s">
        <v>151</v>
      </c>
      <c r="C389" s="4" t="s">
        <v>200</v>
      </c>
      <c r="D389" s="4" t="s">
        <v>818</v>
      </c>
      <c r="E389" s="4" t="s">
        <v>984</v>
      </c>
      <c r="F389" s="4" t="s">
        <v>1015</v>
      </c>
      <c r="G389" s="5" t="s">
        <v>1020</v>
      </c>
      <c r="H389" s="4" t="s">
        <v>205</v>
      </c>
      <c r="I389" s="6">
        <f>VLOOKUP(A389,'[1]【4】 框架Ratecard条目汇总'!$A:$L,12,0)</f>
        <v>47</v>
      </c>
    </row>
    <row r="390" ht="19" hidden="1" customHeight="1" spans="1:9">
      <c r="A390" s="4" t="s">
        <v>1021</v>
      </c>
      <c r="B390" s="4" t="s">
        <v>151</v>
      </c>
      <c r="C390" s="4" t="s">
        <v>200</v>
      </c>
      <c r="D390" s="4" t="s">
        <v>818</v>
      </c>
      <c r="E390" s="4" t="s">
        <v>984</v>
      </c>
      <c r="F390" s="4" t="s">
        <v>1015</v>
      </c>
      <c r="G390" s="5" t="s">
        <v>1022</v>
      </c>
      <c r="H390" s="4" t="s">
        <v>205</v>
      </c>
      <c r="I390" s="6">
        <f>VLOOKUP(A390,'[1]【4】 框架Ratecard条目汇总'!$A:$L,12,0)</f>
        <v>47</v>
      </c>
    </row>
    <row r="391" ht="19" hidden="1" customHeight="1" spans="1:9">
      <c r="A391" s="4" t="s">
        <v>1023</v>
      </c>
      <c r="B391" s="4" t="s">
        <v>151</v>
      </c>
      <c r="C391" s="4" t="s">
        <v>200</v>
      </c>
      <c r="D391" s="4" t="s">
        <v>818</v>
      </c>
      <c r="E391" s="4" t="s">
        <v>984</v>
      </c>
      <c r="F391" s="4" t="s">
        <v>1024</v>
      </c>
      <c r="G391" s="5" t="s">
        <v>1018</v>
      </c>
      <c r="H391" s="4" t="s">
        <v>205</v>
      </c>
      <c r="I391" s="6">
        <f>VLOOKUP(A391,'[1]【4】 框架Ratecard条目汇总'!$A:$L,12,0)</f>
        <v>43</v>
      </c>
    </row>
    <row r="392" ht="19" hidden="1" customHeight="1" spans="1:9">
      <c r="A392" s="4" t="s">
        <v>1025</v>
      </c>
      <c r="B392" s="4" t="s">
        <v>151</v>
      </c>
      <c r="C392" s="4" t="s">
        <v>200</v>
      </c>
      <c r="D392" s="4" t="s">
        <v>818</v>
      </c>
      <c r="E392" s="4" t="s">
        <v>984</v>
      </c>
      <c r="F392" s="4" t="s">
        <v>1024</v>
      </c>
      <c r="G392" s="5" t="s">
        <v>1026</v>
      </c>
      <c r="H392" s="4" t="s">
        <v>205</v>
      </c>
      <c r="I392" s="6">
        <f>VLOOKUP(A392,'[1]【4】 框架Ratecard条目汇总'!$A:$L,12,0)</f>
        <v>57</v>
      </c>
    </row>
    <row r="393" ht="19" hidden="1" customHeight="1" spans="1:9">
      <c r="A393" s="4" t="s">
        <v>1027</v>
      </c>
      <c r="B393" s="4" t="s">
        <v>151</v>
      </c>
      <c r="C393" s="4" t="s">
        <v>200</v>
      </c>
      <c r="D393" s="4" t="s">
        <v>818</v>
      </c>
      <c r="E393" s="4" t="s">
        <v>984</v>
      </c>
      <c r="F393" s="4" t="s">
        <v>1028</v>
      </c>
      <c r="G393" s="5" t="s">
        <v>1029</v>
      </c>
      <c r="H393" s="4" t="s">
        <v>205</v>
      </c>
      <c r="I393" s="6">
        <f>VLOOKUP(A393,'[1]【4】 框架Ratecard条目汇总'!$A:$L,12,0)</f>
        <v>57</v>
      </c>
    </row>
    <row r="394" ht="19" hidden="1" customHeight="1" spans="1:9">
      <c r="A394" s="4" t="s">
        <v>1030</v>
      </c>
      <c r="B394" s="4" t="s">
        <v>151</v>
      </c>
      <c r="C394" s="4" t="s">
        <v>200</v>
      </c>
      <c r="D394" s="4" t="s">
        <v>818</v>
      </c>
      <c r="E394" s="4" t="s">
        <v>984</v>
      </c>
      <c r="F394" s="4" t="s">
        <v>1028</v>
      </c>
      <c r="G394" s="5" t="s">
        <v>1031</v>
      </c>
      <c r="H394" s="4" t="s">
        <v>205</v>
      </c>
      <c r="I394" s="6">
        <f>VLOOKUP(A394,'[1]【4】 框架Ratecard条目汇总'!$A:$L,12,0)</f>
        <v>66</v>
      </c>
    </row>
    <row r="395" ht="19" hidden="1" customHeight="1" spans="1:9">
      <c r="A395" s="4" t="s">
        <v>1032</v>
      </c>
      <c r="B395" s="4" t="s">
        <v>151</v>
      </c>
      <c r="C395" s="4" t="s">
        <v>200</v>
      </c>
      <c r="D395" s="4" t="s">
        <v>818</v>
      </c>
      <c r="E395" s="4" t="s">
        <v>984</v>
      </c>
      <c r="F395" s="4" t="s">
        <v>1033</v>
      </c>
      <c r="G395" s="5" t="s">
        <v>1034</v>
      </c>
      <c r="H395" s="4" t="s">
        <v>205</v>
      </c>
      <c r="I395" s="6">
        <f>VLOOKUP(A395,'[1]【4】 框架Ratecard条目汇总'!$A:$L,12,0)</f>
        <v>60</v>
      </c>
    </row>
    <row r="396" ht="19" hidden="1" customHeight="1" spans="1:9">
      <c r="A396" s="4" t="s">
        <v>1035</v>
      </c>
      <c r="B396" s="4" t="s">
        <v>151</v>
      </c>
      <c r="C396" s="4" t="s">
        <v>200</v>
      </c>
      <c r="D396" s="4" t="s">
        <v>818</v>
      </c>
      <c r="E396" s="4" t="s">
        <v>984</v>
      </c>
      <c r="F396" s="4" t="s">
        <v>1033</v>
      </c>
      <c r="G396" s="5" t="s">
        <v>1036</v>
      </c>
      <c r="H396" s="4" t="s">
        <v>205</v>
      </c>
      <c r="I396" s="6">
        <f>VLOOKUP(A396,'[1]【4】 框架Ratecard条目汇总'!$A:$L,12,0)</f>
        <v>70</v>
      </c>
    </row>
    <row r="397" ht="19" hidden="1" customHeight="1" spans="1:9">
      <c r="A397" s="4" t="s">
        <v>1037</v>
      </c>
      <c r="B397" s="4" t="s">
        <v>151</v>
      </c>
      <c r="C397" s="4" t="s">
        <v>200</v>
      </c>
      <c r="D397" s="4" t="s">
        <v>818</v>
      </c>
      <c r="E397" s="4" t="s">
        <v>1038</v>
      </c>
      <c r="F397" s="4" t="s">
        <v>1039</v>
      </c>
      <c r="G397" s="5" t="s">
        <v>1040</v>
      </c>
      <c r="H397" s="4" t="s">
        <v>205</v>
      </c>
      <c r="I397" s="6">
        <f>VLOOKUP(A397,'[1]【4】 框架Ratecard条目汇总'!$A:$L,12,0)</f>
        <v>67</v>
      </c>
    </row>
    <row r="398" ht="19" hidden="1" customHeight="1" spans="1:9">
      <c r="A398" s="4" t="s">
        <v>1041</v>
      </c>
      <c r="B398" s="4" t="s">
        <v>151</v>
      </c>
      <c r="C398" s="4" t="s">
        <v>200</v>
      </c>
      <c r="D398" s="4" t="s">
        <v>818</v>
      </c>
      <c r="E398" s="4" t="s">
        <v>1038</v>
      </c>
      <c r="F398" s="4" t="s">
        <v>1039</v>
      </c>
      <c r="G398" s="5" t="s">
        <v>1042</v>
      </c>
      <c r="H398" s="4" t="s">
        <v>205</v>
      </c>
      <c r="I398" s="6">
        <f>VLOOKUP(A398,'[1]【4】 框架Ratecard条目汇总'!$A:$L,12,0)</f>
        <v>80</v>
      </c>
    </row>
    <row r="399" ht="19" hidden="1" customHeight="1" spans="1:9">
      <c r="A399" s="4" t="s">
        <v>1043</v>
      </c>
      <c r="B399" s="4" t="s">
        <v>151</v>
      </c>
      <c r="C399" s="4" t="s">
        <v>200</v>
      </c>
      <c r="D399" s="4" t="s">
        <v>818</v>
      </c>
      <c r="E399" s="4" t="s">
        <v>1038</v>
      </c>
      <c r="F399" s="4" t="s">
        <v>1044</v>
      </c>
      <c r="G399" s="5" t="s">
        <v>1045</v>
      </c>
      <c r="H399" s="4" t="s">
        <v>205</v>
      </c>
      <c r="I399" s="6">
        <f>VLOOKUP(A399,'[1]【4】 框架Ratecard条目汇总'!$A:$L,12,0)</f>
        <v>50</v>
      </c>
    </row>
    <row r="400" ht="19" hidden="1" customHeight="1" spans="1:9">
      <c r="A400" s="4" t="s">
        <v>1046</v>
      </c>
      <c r="B400" s="4" t="s">
        <v>151</v>
      </c>
      <c r="C400" s="4" t="s">
        <v>200</v>
      </c>
      <c r="D400" s="4" t="s">
        <v>818</v>
      </c>
      <c r="E400" s="4" t="s">
        <v>1047</v>
      </c>
      <c r="F400" s="4" t="s">
        <v>1048</v>
      </c>
      <c r="G400" s="5" t="s">
        <v>1049</v>
      </c>
      <c r="H400" s="4" t="s">
        <v>1050</v>
      </c>
      <c r="I400" s="6">
        <f>VLOOKUP(A400,'[1]【4】 框架Ratecard条目汇总'!$A:$L,12,0)</f>
        <v>35</v>
      </c>
    </row>
    <row r="401" ht="19" hidden="1" customHeight="1" spans="1:9">
      <c r="A401" s="4" t="s">
        <v>1051</v>
      </c>
      <c r="B401" s="4" t="s">
        <v>151</v>
      </c>
      <c r="C401" s="4" t="s">
        <v>200</v>
      </c>
      <c r="D401" s="4" t="s">
        <v>818</v>
      </c>
      <c r="E401" s="4" t="s">
        <v>1047</v>
      </c>
      <c r="F401" s="4" t="s">
        <v>1048</v>
      </c>
      <c r="G401" s="5" t="s">
        <v>1052</v>
      </c>
      <c r="H401" s="4" t="s">
        <v>1050</v>
      </c>
      <c r="I401" s="6">
        <f>VLOOKUP(A401,'[1]【4】 框架Ratecard条目汇总'!$A:$L,12,0)</f>
        <v>38</v>
      </c>
    </row>
    <row r="402" ht="19" hidden="1" customHeight="1" spans="1:9">
      <c r="A402" s="4" t="s">
        <v>1053</v>
      </c>
      <c r="B402" s="4" t="s">
        <v>151</v>
      </c>
      <c r="C402" s="4" t="s">
        <v>200</v>
      </c>
      <c r="D402" s="4" t="s">
        <v>818</v>
      </c>
      <c r="E402" s="4" t="s">
        <v>1047</v>
      </c>
      <c r="F402" s="4" t="s">
        <v>1048</v>
      </c>
      <c r="G402" s="5" t="s">
        <v>1054</v>
      </c>
      <c r="H402" s="4" t="s">
        <v>1050</v>
      </c>
      <c r="I402" s="6">
        <f>VLOOKUP(A402,'[1]【4】 框架Ratecard条目汇总'!$A:$L,12,0)</f>
        <v>40</v>
      </c>
    </row>
    <row r="403" ht="19" hidden="1" customHeight="1" spans="1:9">
      <c r="A403" s="4" t="s">
        <v>1055</v>
      </c>
      <c r="B403" s="4" t="s">
        <v>151</v>
      </c>
      <c r="C403" s="4" t="s">
        <v>200</v>
      </c>
      <c r="D403" s="4" t="s">
        <v>818</v>
      </c>
      <c r="E403" s="4" t="s">
        <v>1047</v>
      </c>
      <c r="F403" s="4" t="s">
        <v>1056</v>
      </c>
      <c r="G403" s="5" t="s">
        <v>1049</v>
      </c>
      <c r="H403" s="4" t="s">
        <v>1050</v>
      </c>
      <c r="I403" s="6">
        <f>VLOOKUP(A403,'[1]【4】 框架Ratecard条目汇总'!$A:$L,12,0)</f>
        <v>42</v>
      </c>
    </row>
    <row r="404" ht="19" hidden="1" customHeight="1" spans="1:9">
      <c r="A404" s="4" t="s">
        <v>1057</v>
      </c>
      <c r="B404" s="4" t="s">
        <v>151</v>
      </c>
      <c r="C404" s="4" t="s">
        <v>200</v>
      </c>
      <c r="D404" s="4" t="s">
        <v>818</v>
      </c>
      <c r="E404" s="4" t="s">
        <v>1047</v>
      </c>
      <c r="F404" s="4" t="s">
        <v>1056</v>
      </c>
      <c r="G404" s="5" t="s">
        <v>1052</v>
      </c>
      <c r="H404" s="4" t="s">
        <v>1050</v>
      </c>
      <c r="I404" s="6">
        <f>VLOOKUP(A404,'[1]【4】 框架Ratecard条目汇总'!$A:$L,12,0)</f>
        <v>52</v>
      </c>
    </row>
    <row r="405" ht="19" hidden="1" customHeight="1" spans="1:9">
      <c r="A405" s="4" t="s">
        <v>1058</v>
      </c>
      <c r="B405" s="4" t="s">
        <v>151</v>
      </c>
      <c r="C405" s="4" t="s">
        <v>200</v>
      </c>
      <c r="D405" s="4" t="s">
        <v>818</v>
      </c>
      <c r="E405" s="4" t="s">
        <v>1047</v>
      </c>
      <c r="F405" s="4" t="s">
        <v>1056</v>
      </c>
      <c r="G405" s="5" t="s">
        <v>1054</v>
      </c>
      <c r="H405" s="4" t="s">
        <v>1050</v>
      </c>
      <c r="I405" s="6">
        <f>VLOOKUP(A405,'[1]【4】 框架Ratecard条目汇总'!$A:$L,12,0)</f>
        <v>56</v>
      </c>
    </row>
    <row r="406" ht="19" hidden="1" customHeight="1" spans="1:9">
      <c r="A406" s="4" t="s">
        <v>1059</v>
      </c>
      <c r="B406" s="4" t="s">
        <v>151</v>
      </c>
      <c r="C406" s="4" t="s">
        <v>200</v>
      </c>
      <c r="D406" s="4" t="s">
        <v>818</v>
      </c>
      <c r="E406" s="4" t="s">
        <v>1047</v>
      </c>
      <c r="F406" s="4" t="s">
        <v>1060</v>
      </c>
      <c r="G406" s="5" t="s">
        <v>1061</v>
      </c>
      <c r="H406" s="4" t="s">
        <v>1050</v>
      </c>
      <c r="I406" s="6">
        <f>VLOOKUP(A406,'[1]【4】 框架Ratecard条目汇总'!$A:$L,12,0)</f>
        <v>24</v>
      </c>
    </row>
    <row r="407" ht="19" hidden="1" customHeight="1" spans="1:9">
      <c r="A407" s="4" t="s">
        <v>1062</v>
      </c>
      <c r="B407" s="4" t="s">
        <v>151</v>
      </c>
      <c r="C407" s="4" t="s">
        <v>200</v>
      </c>
      <c r="D407" s="4" t="s">
        <v>818</v>
      </c>
      <c r="E407" s="4" t="s">
        <v>1047</v>
      </c>
      <c r="F407" s="4" t="s">
        <v>1063</v>
      </c>
      <c r="G407" s="5" t="s">
        <v>1064</v>
      </c>
      <c r="H407" s="4" t="s">
        <v>1050</v>
      </c>
      <c r="I407" s="6">
        <f>VLOOKUP(A407,'[1]【4】 框架Ratecard条目汇总'!$A:$L,12,0)</f>
        <v>69</v>
      </c>
    </row>
    <row r="408" ht="19" hidden="1" customHeight="1" spans="1:9">
      <c r="A408" s="4" t="s">
        <v>1065</v>
      </c>
      <c r="B408" s="4" t="s">
        <v>151</v>
      </c>
      <c r="C408" s="4" t="s">
        <v>200</v>
      </c>
      <c r="D408" s="4" t="s">
        <v>1066</v>
      </c>
      <c r="E408" s="4" t="s">
        <v>1067</v>
      </c>
      <c r="F408" s="4" t="s">
        <v>1068</v>
      </c>
      <c r="G408" s="5" t="s">
        <v>1069</v>
      </c>
      <c r="H408" s="4" t="s">
        <v>1070</v>
      </c>
      <c r="I408" s="6">
        <f>VLOOKUP(A408,'[1]【4】 框架Ratecard条目汇总'!$A:$L,12,0)</f>
        <v>55</v>
      </c>
    </row>
    <row r="409" ht="19" hidden="1" customHeight="1" spans="1:9">
      <c r="A409" s="4" t="s">
        <v>1071</v>
      </c>
      <c r="B409" s="4" t="s">
        <v>151</v>
      </c>
      <c r="C409" s="4" t="s">
        <v>200</v>
      </c>
      <c r="D409" s="4" t="s">
        <v>1066</v>
      </c>
      <c r="E409" s="4" t="s">
        <v>1067</v>
      </c>
      <c r="F409" s="4" t="s">
        <v>1068</v>
      </c>
      <c r="G409" s="5" t="s">
        <v>1072</v>
      </c>
      <c r="H409" s="4" t="s">
        <v>1070</v>
      </c>
      <c r="I409" s="6">
        <f>VLOOKUP(A409,'[1]【4】 框架Ratecard条目汇总'!$A:$L,12,0)</f>
        <v>51</v>
      </c>
    </row>
    <row r="410" ht="19" hidden="1" customHeight="1" spans="1:9">
      <c r="A410" s="4" t="s">
        <v>1073</v>
      </c>
      <c r="B410" s="4" t="s">
        <v>151</v>
      </c>
      <c r="C410" s="4" t="s">
        <v>200</v>
      </c>
      <c r="D410" s="4" t="s">
        <v>1066</v>
      </c>
      <c r="E410" s="4" t="s">
        <v>1067</v>
      </c>
      <c r="F410" s="4" t="s">
        <v>1068</v>
      </c>
      <c r="G410" s="5" t="s">
        <v>1074</v>
      </c>
      <c r="H410" s="4" t="s">
        <v>1070</v>
      </c>
      <c r="I410" s="6">
        <f>VLOOKUP(A410,'[1]【4】 框架Ratecard条目汇总'!$A:$L,12,0)</f>
        <v>49</v>
      </c>
    </row>
    <row r="411" ht="19" hidden="1" customHeight="1" spans="1:9">
      <c r="A411" s="4" t="s">
        <v>1075</v>
      </c>
      <c r="B411" s="4" t="s">
        <v>151</v>
      </c>
      <c r="C411" s="4" t="s">
        <v>200</v>
      </c>
      <c r="D411" s="4" t="s">
        <v>1066</v>
      </c>
      <c r="E411" s="4" t="s">
        <v>1067</v>
      </c>
      <c r="F411" s="4" t="s">
        <v>1076</v>
      </c>
      <c r="G411" s="5" t="s">
        <v>1077</v>
      </c>
      <c r="H411" s="4" t="s">
        <v>1070</v>
      </c>
      <c r="I411" s="6">
        <f>VLOOKUP(A411,'[1]【4】 框架Ratecard条目汇总'!$A:$L,12,0)</f>
        <v>67</v>
      </c>
    </row>
    <row r="412" ht="19" hidden="1" customHeight="1" spans="1:9">
      <c r="A412" s="4" t="s">
        <v>1078</v>
      </c>
      <c r="B412" s="4" t="s">
        <v>151</v>
      </c>
      <c r="C412" s="4" t="s">
        <v>200</v>
      </c>
      <c r="D412" s="4" t="s">
        <v>1066</v>
      </c>
      <c r="E412" s="4" t="s">
        <v>1067</v>
      </c>
      <c r="F412" s="4" t="s">
        <v>1079</v>
      </c>
      <c r="G412" s="5" t="s">
        <v>1077</v>
      </c>
      <c r="H412" s="4" t="s">
        <v>1070</v>
      </c>
      <c r="I412" s="6">
        <f>VLOOKUP(A412,'[1]【4】 框架Ratecard条目汇总'!$A:$L,12,0)</f>
        <v>37</v>
      </c>
    </row>
    <row r="413" ht="19" hidden="1" customHeight="1" spans="1:9">
      <c r="A413" s="4" t="s">
        <v>1080</v>
      </c>
      <c r="B413" s="4" t="s">
        <v>151</v>
      </c>
      <c r="C413" s="4" t="s">
        <v>200</v>
      </c>
      <c r="D413" s="4" t="s">
        <v>1066</v>
      </c>
      <c r="E413" s="4" t="s">
        <v>1067</v>
      </c>
      <c r="F413" s="4" t="s">
        <v>1081</v>
      </c>
      <c r="G413" s="5" t="s">
        <v>1082</v>
      </c>
      <c r="H413" s="4" t="s">
        <v>1070</v>
      </c>
      <c r="I413" s="6">
        <f>VLOOKUP(A413,'[1]【4】 框架Ratecard条目汇总'!$A:$L,12,0)</f>
        <v>200</v>
      </c>
    </row>
    <row r="414" ht="19" hidden="1" customHeight="1" spans="1:9">
      <c r="A414" s="4" t="s">
        <v>1083</v>
      </c>
      <c r="B414" s="4" t="s">
        <v>151</v>
      </c>
      <c r="C414" s="4" t="s">
        <v>200</v>
      </c>
      <c r="D414" s="4" t="s">
        <v>1066</v>
      </c>
      <c r="E414" s="4" t="s">
        <v>1067</v>
      </c>
      <c r="F414" s="4" t="s">
        <v>1084</v>
      </c>
      <c r="G414" s="5" t="s">
        <v>1077</v>
      </c>
      <c r="H414" s="4" t="s">
        <v>1070</v>
      </c>
      <c r="I414" s="6">
        <f>VLOOKUP(A414,'[1]【4】 框架Ratecard条目汇总'!$A:$L,12,0)</f>
        <v>10</v>
      </c>
    </row>
    <row r="415" ht="19" hidden="1" customHeight="1" spans="1:9">
      <c r="A415" s="4" t="s">
        <v>1085</v>
      </c>
      <c r="B415" s="4" t="s">
        <v>151</v>
      </c>
      <c r="C415" s="4" t="s">
        <v>200</v>
      </c>
      <c r="D415" s="4" t="s">
        <v>1066</v>
      </c>
      <c r="E415" s="4" t="s">
        <v>1067</v>
      </c>
      <c r="F415" s="4" t="s">
        <v>1086</v>
      </c>
      <c r="G415" s="5" t="s">
        <v>1077</v>
      </c>
      <c r="H415" s="4" t="s">
        <v>1070</v>
      </c>
      <c r="I415" s="6">
        <f>VLOOKUP(A415,'[1]【4】 框架Ratecard条目汇总'!$A:$L,12,0)</f>
        <v>27</v>
      </c>
    </row>
    <row r="416" ht="19" hidden="1" customHeight="1" spans="1:9">
      <c r="A416" s="4" t="s">
        <v>1087</v>
      </c>
      <c r="B416" s="4" t="s">
        <v>151</v>
      </c>
      <c r="C416" s="4" t="s">
        <v>200</v>
      </c>
      <c r="D416" s="4" t="s">
        <v>1066</v>
      </c>
      <c r="E416" s="4" t="s">
        <v>1067</v>
      </c>
      <c r="F416" s="4" t="s">
        <v>1088</v>
      </c>
      <c r="G416" s="5" t="s">
        <v>1077</v>
      </c>
      <c r="H416" s="4" t="s">
        <v>1070</v>
      </c>
      <c r="I416" s="6">
        <f>VLOOKUP(A416,'[1]【4】 框架Ratecard条目汇总'!$A:$L,12,0)</f>
        <v>15</v>
      </c>
    </row>
    <row r="417" ht="19" hidden="1" customHeight="1" spans="1:9">
      <c r="A417" s="4" t="s">
        <v>1089</v>
      </c>
      <c r="B417" s="4" t="s">
        <v>151</v>
      </c>
      <c r="C417" s="4" t="s">
        <v>200</v>
      </c>
      <c r="D417" s="4" t="s">
        <v>1066</v>
      </c>
      <c r="E417" s="4" t="s">
        <v>1067</v>
      </c>
      <c r="F417" s="4" t="s">
        <v>1090</v>
      </c>
      <c r="G417" s="5" t="s">
        <v>1077</v>
      </c>
      <c r="H417" s="4" t="s">
        <v>1070</v>
      </c>
      <c r="I417" s="6">
        <f>VLOOKUP(A417,'[1]【4】 框架Ratecard条目汇总'!$A:$L,12,0)</f>
        <v>36</v>
      </c>
    </row>
    <row r="418" ht="19" hidden="1" customHeight="1" spans="1:9">
      <c r="A418" s="4" t="s">
        <v>1091</v>
      </c>
      <c r="B418" s="4" t="s">
        <v>151</v>
      </c>
      <c r="C418" s="4" t="s">
        <v>200</v>
      </c>
      <c r="D418" s="4" t="s">
        <v>1066</v>
      </c>
      <c r="E418" s="4" t="s">
        <v>1067</v>
      </c>
      <c r="F418" s="4" t="s">
        <v>1092</v>
      </c>
      <c r="G418" s="5" t="s">
        <v>1077</v>
      </c>
      <c r="H418" s="4" t="s">
        <v>1070</v>
      </c>
      <c r="I418" s="6">
        <f>VLOOKUP(A418,'[1]【4】 框架Ratecard条目汇总'!$A:$L,12,0)</f>
        <v>92</v>
      </c>
    </row>
    <row r="419" ht="19" hidden="1" customHeight="1" spans="1:9">
      <c r="A419" s="4" t="s">
        <v>1093</v>
      </c>
      <c r="B419" s="4" t="s">
        <v>151</v>
      </c>
      <c r="C419" s="4" t="s">
        <v>200</v>
      </c>
      <c r="D419" s="4" t="s">
        <v>1066</v>
      </c>
      <c r="E419" s="4" t="s">
        <v>1067</v>
      </c>
      <c r="F419" s="4" t="s">
        <v>1094</v>
      </c>
      <c r="G419" s="5" t="s">
        <v>1095</v>
      </c>
      <c r="H419" s="4" t="s">
        <v>1070</v>
      </c>
      <c r="I419" s="6">
        <f>VLOOKUP(A419,'[1]【4】 框架Ratecard条目汇总'!$A:$L,12,0)</f>
        <v>147</v>
      </c>
    </row>
    <row r="420" ht="19" hidden="1" customHeight="1" spans="1:9">
      <c r="A420" s="4" t="s">
        <v>1096</v>
      </c>
      <c r="B420" s="4" t="s">
        <v>151</v>
      </c>
      <c r="C420" s="4" t="s">
        <v>200</v>
      </c>
      <c r="D420" s="4" t="s">
        <v>1066</v>
      </c>
      <c r="E420" s="4" t="s">
        <v>1067</v>
      </c>
      <c r="F420" s="4" t="s">
        <v>1097</v>
      </c>
      <c r="G420" s="5" t="s">
        <v>1095</v>
      </c>
      <c r="H420" s="4" t="s">
        <v>1070</v>
      </c>
      <c r="I420" s="6">
        <f>VLOOKUP(A420,'[1]【4】 框架Ratecard条目汇总'!$A:$L,12,0)</f>
        <v>213</v>
      </c>
    </row>
    <row r="421" ht="19" hidden="1" customHeight="1" spans="1:9">
      <c r="A421" s="4" t="s">
        <v>1098</v>
      </c>
      <c r="B421" s="4" t="s">
        <v>151</v>
      </c>
      <c r="C421" s="4" t="s">
        <v>200</v>
      </c>
      <c r="D421" s="4" t="s">
        <v>1066</v>
      </c>
      <c r="E421" s="4" t="s">
        <v>1067</v>
      </c>
      <c r="F421" s="4" t="s">
        <v>1099</v>
      </c>
      <c r="G421" s="5" t="s">
        <v>1077</v>
      </c>
      <c r="H421" s="4" t="s">
        <v>1070</v>
      </c>
      <c r="I421" s="6">
        <f>VLOOKUP(A421,'[1]【4】 框架Ratecard条目汇总'!$A:$L,12,0)</f>
        <v>125</v>
      </c>
    </row>
    <row r="422" ht="19" hidden="1" customHeight="1" spans="1:9">
      <c r="A422" s="4" t="s">
        <v>1100</v>
      </c>
      <c r="B422" s="4" t="s">
        <v>151</v>
      </c>
      <c r="C422" s="4" t="s">
        <v>200</v>
      </c>
      <c r="D422" s="4" t="s">
        <v>1066</v>
      </c>
      <c r="E422" s="4" t="s">
        <v>1067</v>
      </c>
      <c r="F422" s="4" t="s">
        <v>1101</v>
      </c>
      <c r="G422" s="5" t="s">
        <v>1077</v>
      </c>
      <c r="H422" s="4" t="s">
        <v>1070</v>
      </c>
      <c r="I422" s="6">
        <f>VLOOKUP(A422,'[1]【4】 框架Ratecard条目汇总'!$A:$L,12,0)</f>
        <v>220</v>
      </c>
    </row>
    <row r="423" ht="19" hidden="1" customHeight="1" spans="1:9">
      <c r="A423" s="4" t="s">
        <v>1102</v>
      </c>
      <c r="B423" s="4" t="s">
        <v>151</v>
      </c>
      <c r="C423" s="4" t="s">
        <v>200</v>
      </c>
      <c r="D423" s="4" t="s">
        <v>1066</v>
      </c>
      <c r="E423" s="4" t="s">
        <v>1067</v>
      </c>
      <c r="F423" s="4" t="s">
        <v>1103</v>
      </c>
      <c r="G423" s="5" t="s">
        <v>1077</v>
      </c>
      <c r="H423" s="4" t="s">
        <v>1070</v>
      </c>
      <c r="I423" s="6">
        <f>VLOOKUP(A423,'[1]【4】 框架Ratecard条目汇总'!$A:$L,12,0)</f>
        <v>35</v>
      </c>
    </row>
    <row r="424" ht="19" hidden="1" customHeight="1" spans="1:9">
      <c r="A424" s="4" t="s">
        <v>1104</v>
      </c>
      <c r="B424" s="4" t="s">
        <v>151</v>
      </c>
      <c r="C424" s="4" t="s">
        <v>200</v>
      </c>
      <c r="D424" s="4" t="s">
        <v>1066</v>
      </c>
      <c r="E424" s="4" t="s">
        <v>1067</v>
      </c>
      <c r="F424" s="4" t="s">
        <v>1105</v>
      </c>
      <c r="G424" s="5" t="s">
        <v>1077</v>
      </c>
      <c r="H424" s="4" t="s">
        <v>1070</v>
      </c>
      <c r="I424" s="6">
        <f>VLOOKUP(A424,'[1]【4】 框架Ratecard条目汇总'!$A:$L,12,0)</f>
        <v>65</v>
      </c>
    </row>
    <row r="425" ht="19" hidden="1" customHeight="1" spans="1:9">
      <c r="A425" s="4" t="s">
        <v>1106</v>
      </c>
      <c r="B425" s="4" t="s">
        <v>151</v>
      </c>
      <c r="C425" s="4" t="s">
        <v>200</v>
      </c>
      <c r="D425" s="4" t="s">
        <v>1066</v>
      </c>
      <c r="E425" s="4" t="s">
        <v>1067</v>
      </c>
      <c r="F425" s="4" t="s">
        <v>1107</v>
      </c>
      <c r="G425" s="5" t="s">
        <v>1108</v>
      </c>
      <c r="H425" s="4" t="s">
        <v>1109</v>
      </c>
      <c r="I425" s="6">
        <f>VLOOKUP(A425,'[1]【4】 框架Ratecard条目汇总'!$A:$L,12,0)</f>
        <v>127</v>
      </c>
    </row>
    <row r="426" ht="19" hidden="1" customHeight="1" spans="1:9">
      <c r="A426" s="4" t="s">
        <v>1110</v>
      </c>
      <c r="B426" s="4" t="s">
        <v>151</v>
      </c>
      <c r="C426" s="4" t="s">
        <v>200</v>
      </c>
      <c r="D426" s="4" t="s">
        <v>1066</v>
      </c>
      <c r="E426" s="4" t="s">
        <v>1067</v>
      </c>
      <c r="F426" s="4" t="s">
        <v>1111</v>
      </c>
      <c r="G426" s="5" t="s">
        <v>1077</v>
      </c>
      <c r="H426" s="4" t="s">
        <v>1070</v>
      </c>
      <c r="I426" s="6">
        <f>VLOOKUP(A426,'[1]【4】 框架Ratecard条目汇总'!$A:$L,12,0)</f>
        <v>77</v>
      </c>
    </row>
    <row r="427" ht="19" hidden="1" customHeight="1" spans="1:9">
      <c r="A427" s="4" t="s">
        <v>1112</v>
      </c>
      <c r="B427" s="4" t="s">
        <v>151</v>
      </c>
      <c r="C427" s="4" t="s">
        <v>200</v>
      </c>
      <c r="D427" s="4" t="s">
        <v>1066</v>
      </c>
      <c r="E427" s="4" t="s">
        <v>1067</v>
      </c>
      <c r="F427" s="4" t="s">
        <v>1113</v>
      </c>
      <c r="G427" s="5" t="s">
        <v>1077</v>
      </c>
      <c r="H427" s="4" t="s">
        <v>1070</v>
      </c>
      <c r="I427" s="6">
        <f>VLOOKUP(A427,'[1]【4】 框架Ratecard条目汇总'!$A:$L,12,0)</f>
        <v>20</v>
      </c>
    </row>
    <row r="428" ht="19" hidden="1" customHeight="1" spans="1:9">
      <c r="A428" s="4" t="s">
        <v>1114</v>
      </c>
      <c r="B428" s="4" t="s">
        <v>151</v>
      </c>
      <c r="C428" s="4" t="s">
        <v>200</v>
      </c>
      <c r="D428" s="4" t="s">
        <v>1066</v>
      </c>
      <c r="E428" s="4" t="s">
        <v>1115</v>
      </c>
      <c r="F428" s="4" t="s">
        <v>1116</v>
      </c>
      <c r="G428" s="5" t="s">
        <v>1117</v>
      </c>
      <c r="H428" s="4" t="s">
        <v>453</v>
      </c>
      <c r="I428" s="6">
        <f>VLOOKUP(A428,'[1]【4】 框架Ratecard条目汇总'!$A:$L,12,0)</f>
        <v>269</v>
      </c>
    </row>
    <row r="429" ht="19" hidden="1" customHeight="1" spans="1:9">
      <c r="A429" s="4" t="s">
        <v>1118</v>
      </c>
      <c r="B429" s="4" t="s">
        <v>151</v>
      </c>
      <c r="C429" s="4" t="s">
        <v>200</v>
      </c>
      <c r="D429" s="4" t="s">
        <v>1066</v>
      </c>
      <c r="E429" s="4" t="s">
        <v>1115</v>
      </c>
      <c r="F429" s="4" t="s">
        <v>1119</v>
      </c>
      <c r="G429" s="5" t="s">
        <v>1120</v>
      </c>
      <c r="H429" s="4" t="s">
        <v>453</v>
      </c>
      <c r="I429" s="6">
        <f>VLOOKUP(A429,'[1]【4】 框架Ratecard条目汇总'!$A:$L,12,0)</f>
        <v>115</v>
      </c>
    </row>
    <row r="430" ht="19" hidden="1" customHeight="1" spans="1:9">
      <c r="A430" s="4" t="s">
        <v>1121</v>
      </c>
      <c r="B430" s="4" t="s">
        <v>151</v>
      </c>
      <c r="C430" s="4" t="s">
        <v>200</v>
      </c>
      <c r="D430" s="4" t="s">
        <v>1066</v>
      </c>
      <c r="E430" s="4" t="s">
        <v>1115</v>
      </c>
      <c r="F430" s="4" t="s">
        <v>1122</v>
      </c>
      <c r="G430" s="5" t="s">
        <v>1123</v>
      </c>
      <c r="H430" s="4" t="s">
        <v>205</v>
      </c>
      <c r="I430" s="6">
        <f>VLOOKUP(A430,'[1]【4】 框架Ratecard条目汇总'!$A:$L,12,0)</f>
        <v>275</v>
      </c>
    </row>
    <row r="431" ht="19" hidden="1" customHeight="1" spans="1:9">
      <c r="A431" s="4" t="s">
        <v>1124</v>
      </c>
      <c r="B431" s="4" t="s">
        <v>151</v>
      </c>
      <c r="C431" s="4" t="s">
        <v>200</v>
      </c>
      <c r="D431" s="4" t="s">
        <v>1066</v>
      </c>
      <c r="E431" s="4" t="s">
        <v>1115</v>
      </c>
      <c r="F431" s="4" t="s">
        <v>1125</v>
      </c>
      <c r="G431" s="5" t="s">
        <v>1126</v>
      </c>
      <c r="H431" s="4" t="s">
        <v>1070</v>
      </c>
      <c r="I431" s="6">
        <f>VLOOKUP(A431,'[1]【4】 框架Ratecard条目汇总'!$A:$L,12,0)</f>
        <v>21</v>
      </c>
    </row>
    <row r="432" ht="19" hidden="1" customHeight="1" spans="1:9">
      <c r="A432" s="4" t="s">
        <v>1127</v>
      </c>
      <c r="B432" s="4" t="s">
        <v>151</v>
      </c>
      <c r="C432" s="4" t="s">
        <v>200</v>
      </c>
      <c r="D432" s="4" t="s">
        <v>1066</v>
      </c>
      <c r="E432" s="4" t="s">
        <v>1115</v>
      </c>
      <c r="F432" s="4" t="s">
        <v>1128</v>
      </c>
      <c r="G432" s="5" t="s">
        <v>1129</v>
      </c>
      <c r="H432" s="4" t="s">
        <v>1070</v>
      </c>
      <c r="I432" s="6">
        <f>VLOOKUP(A432,'[1]【4】 框架Ratecard条目汇总'!$A:$L,12,0)</f>
        <v>55</v>
      </c>
    </row>
    <row r="433" ht="19" hidden="1" customHeight="1" spans="1:9">
      <c r="A433" s="4" t="s">
        <v>1130</v>
      </c>
      <c r="B433" s="4" t="s">
        <v>151</v>
      </c>
      <c r="C433" s="4" t="s">
        <v>200</v>
      </c>
      <c r="D433" s="4" t="s">
        <v>1066</v>
      </c>
      <c r="E433" s="4" t="s">
        <v>1115</v>
      </c>
      <c r="F433" s="4" t="s">
        <v>1131</v>
      </c>
      <c r="G433" s="5" t="s">
        <v>1132</v>
      </c>
      <c r="H433" s="4" t="s">
        <v>1070</v>
      </c>
      <c r="I433" s="6">
        <f>VLOOKUP(A433,'[1]【4】 框架Ratecard条目汇总'!$A:$L,12,0)</f>
        <v>93</v>
      </c>
    </row>
    <row r="434" ht="19" hidden="1" customHeight="1" spans="1:9">
      <c r="A434" s="4" t="s">
        <v>1133</v>
      </c>
      <c r="B434" s="4" t="s">
        <v>151</v>
      </c>
      <c r="C434" s="4" t="s">
        <v>200</v>
      </c>
      <c r="D434" s="4" t="s">
        <v>1066</v>
      </c>
      <c r="E434" s="4" t="s">
        <v>1134</v>
      </c>
      <c r="F434" s="4" t="s">
        <v>1135</v>
      </c>
      <c r="G434" s="5" t="s">
        <v>1077</v>
      </c>
      <c r="H434" s="4" t="s">
        <v>1070</v>
      </c>
      <c r="I434" s="6">
        <f>VLOOKUP(A434,'[1]【4】 框架Ratecard条目汇总'!$A:$L,12,0)</f>
        <v>25</v>
      </c>
    </row>
    <row r="435" ht="19" hidden="1" customHeight="1" spans="1:9">
      <c r="A435" s="4" t="s">
        <v>1136</v>
      </c>
      <c r="B435" s="4" t="s">
        <v>151</v>
      </c>
      <c r="C435" s="4" t="s">
        <v>200</v>
      </c>
      <c r="D435" s="4" t="s">
        <v>1066</v>
      </c>
      <c r="E435" s="4" t="s">
        <v>1134</v>
      </c>
      <c r="F435" s="4" t="s">
        <v>1137</v>
      </c>
      <c r="G435" s="5" t="s">
        <v>1138</v>
      </c>
      <c r="H435" s="4" t="s">
        <v>1070</v>
      </c>
      <c r="I435" s="6">
        <f>VLOOKUP(A435,'[1]【4】 框架Ratecard条目汇总'!$A:$L,12,0)</f>
        <v>37</v>
      </c>
    </row>
    <row r="436" ht="19" hidden="1" customHeight="1" spans="1:9">
      <c r="A436" s="4" t="s">
        <v>1139</v>
      </c>
      <c r="B436" s="4" t="s">
        <v>151</v>
      </c>
      <c r="C436" s="4" t="s">
        <v>200</v>
      </c>
      <c r="D436" s="4" t="s">
        <v>1066</v>
      </c>
      <c r="E436" s="4" t="s">
        <v>1134</v>
      </c>
      <c r="F436" s="4" t="s">
        <v>1140</v>
      </c>
      <c r="G436" s="5" t="s">
        <v>1141</v>
      </c>
      <c r="H436" s="4" t="s">
        <v>1070</v>
      </c>
      <c r="I436" s="6">
        <f>VLOOKUP(A436,'[1]【4】 框架Ratecard条目汇总'!$A:$L,12,0)</f>
        <v>57</v>
      </c>
    </row>
    <row r="437" ht="19" hidden="1" customHeight="1" spans="1:9">
      <c r="A437" s="4" t="s">
        <v>1142</v>
      </c>
      <c r="B437" s="4" t="s">
        <v>151</v>
      </c>
      <c r="C437" s="4" t="s">
        <v>200</v>
      </c>
      <c r="D437" s="4" t="s">
        <v>1066</v>
      </c>
      <c r="E437" s="4" t="s">
        <v>1134</v>
      </c>
      <c r="F437" s="4" t="s">
        <v>1143</v>
      </c>
      <c r="G437" s="5" t="s">
        <v>1077</v>
      </c>
      <c r="H437" s="4" t="s">
        <v>1070</v>
      </c>
      <c r="I437" s="6">
        <f>VLOOKUP(A437,'[1]【4】 框架Ratecard条目汇总'!$A:$L,12,0)</f>
        <v>100</v>
      </c>
    </row>
    <row r="438" ht="19" hidden="1" customHeight="1" spans="1:9">
      <c r="A438" s="4" t="s">
        <v>1144</v>
      </c>
      <c r="B438" s="4" t="s">
        <v>151</v>
      </c>
      <c r="C438" s="4" t="s">
        <v>200</v>
      </c>
      <c r="D438" s="4" t="s">
        <v>1066</v>
      </c>
      <c r="E438" s="4" t="s">
        <v>1145</v>
      </c>
      <c r="F438" s="4" t="s">
        <v>1146</v>
      </c>
      <c r="G438" s="5" t="s">
        <v>1147</v>
      </c>
      <c r="H438" s="4" t="s">
        <v>1070</v>
      </c>
      <c r="I438" s="6">
        <f>VLOOKUP(A438,'[1]【4】 框架Ratecard条目汇总'!$A:$L,12,0)</f>
        <v>42</v>
      </c>
    </row>
    <row r="439" ht="19" hidden="1" customHeight="1" spans="1:9">
      <c r="A439" s="4" t="s">
        <v>1148</v>
      </c>
      <c r="B439" s="4" t="s">
        <v>151</v>
      </c>
      <c r="C439" s="4" t="s">
        <v>200</v>
      </c>
      <c r="D439" s="4" t="s">
        <v>1066</v>
      </c>
      <c r="E439" s="4" t="s">
        <v>1145</v>
      </c>
      <c r="F439" s="4" t="s">
        <v>1149</v>
      </c>
      <c r="G439" s="5" t="s">
        <v>1147</v>
      </c>
      <c r="H439" s="4" t="s">
        <v>1070</v>
      </c>
      <c r="I439" s="6">
        <f>VLOOKUP(A439,'[1]【4】 框架Ratecard条目汇总'!$A:$L,12,0)</f>
        <v>36</v>
      </c>
    </row>
    <row r="440" ht="19" hidden="1" customHeight="1" spans="1:9">
      <c r="A440" s="4" t="s">
        <v>1150</v>
      </c>
      <c r="B440" s="4" t="s">
        <v>151</v>
      </c>
      <c r="C440" s="4" t="s">
        <v>200</v>
      </c>
      <c r="D440" s="4" t="s">
        <v>1066</v>
      </c>
      <c r="E440" s="4" t="s">
        <v>1151</v>
      </c>
      <c r="F440" s="4" t="s">
        <v>1152</v>
      </c>
      <c r="G440" s="5" t="s">
        <v>1077</v>
      </c>
      <c r="H440" s="4" t="s">
        <v>1070</v>
      </c>
      <c r="I440" s="6">
        <f>VLOOKUP(A440,'[1]【4】 框架Ratecard条目汇总'!$A:$L,12,0)</f>
        <v>110</v>
      </c>
    </row>
    <row r="441" ht="19" hidden="1" customHeight="1" spans="1:9">
      <c r="A441" s="4" t="s">
        <v>1153</v>
      </c>
      <c r="B441" s="4" t="s">
        <v>151</v>
      </c>
      <c r="C441" s="4" t="s">
        <v>200</v>
      </c>
      <c r="D441" s="4" t="s">
        <v>1066</v>
      </c>
      <c r="E441" s="4" t="s">
        <v>1151</v>
      </c>
      <c r="F441" s="4" t="s">
        <v>1154</v>
      </c>
      <c r="G441" s="5" t="s">
        <v>1077</v>
      </c>
      <c r="H441" s="4" t="s">
        <v>1070</v>
      </c>
      <c r="I441" s="6">
        <f>VLOOKUP(A441,'[1]【4】 框架Ratecard条目汇总'!$A:$L,12,0)</f>
        <v>190</v>
      </c>
    </row>
    <row r="442" ht="19" hidden="1" customHeight="1" spans="1:9">
      <c r="A442" s="4" t="s">
        <v>1155</v>
      </c>
      <c r="B442" s="4" t="s">
        <v>151</v>
      </c>
      <c r="C442" s="4" t="s">
        <v>200</v>
      </c>
      <c r="D442" s="4" t="s">
        <v>1066</v>
      </c>
      <c r="E442" s="4" t="s">
        <v>1151</v>
      </c>
      <c r="F442" s="4" t="s">
        <v>1156</v>
      </c>
      <c r="G442" s="5" t="s">
        <v>1077</v>
      </c>
      <c r="H442" s="4" t="s">
        <v>1070</v>
      </c>
      <c r="I442" s="6">
        <f>VLOOKUP(A442,'[1]【4】 框架Ratecard条目汇总'!$A:$L,12,0)</f>
        <v>100</v>
      </c>
    </row>
    <row r="443" ht="19" hidden="1" customHeight="1" spans="1:9">
      <c r="A443" s="4" t="s">
        <v>1157</v>
      </c>
      <c r="B443" s="4" t="s">
        <v>151</v>
      </c>
      <c r="C443" s="4" t="s">
        <v>200</v>
      </c>
      <c r="D443" s="4" t="s">
        <v>1066</v>
      </c>
      <c r="E443" s="4" t="s">
        <v>1151</v>
      </c>
      <c r="F443" s="4" t="s">
        <v>1158</v>
      </c>
      <c r="G443" s="5" t="s">
        <v>1077</v>
      </c>
      <c r="H443" s="4" t="s">
        <v>1070</v>
      </c>
      <c r="I443" s="6">
        <f>VLOOKUP(A443,'[1]【4】 框架Ratecard条目汇总'!$A:$L,12,0)</f>
        <v>150</v>
      </c>
    </row>
    <row r="444" ht="19" hidden="1" customHeight="1" spans="1:9">
      <c r="A444" s="4" t="s">
        <v>1159</v>
      </c>
      <c r="B444" s="4" t="s">
        <v>151</v>
      </c>
      <c r="C444" s="4" t="s">
        <v>200</v>
      </c>
      <c r="D444" s="4" t="s">
        <v>1066</v>
      </c>
      <c r="E444" s="4" t="s">
        <v>1151</v>
      </c>
      <c r="F444" s="4" t="s">
        <v>1160</v>
      </c>
      <c r="G444" s="5" t="s">
        <v>1077</v>
      </c>
      <c r="H444" s="4" t="s">
        <v>1161</v>
      </c>
      <c r="I444" s="6">
        <f>VLOOKUP(A444,'[1]【4】 框架Ratecard条目汇总'!$A:$L,12,0)</f>
        <v>160</v>
      </c>
    </row>
    <row r="445" ht="19" hidden="1" customHeight="1" spans="1:9">
      <c r="A445" s="4" t="s">
        <v>1162</v>
      </c>
      <c r="B445" s="4" t="s">
        <v>151</v>
      </c>
      <c r="C445" s="4" t="s">
        <v>200</v>
      </c>
      <c r="D445" s="4" t="s">
        <v>1066</v>
      </c>
      <c r="E445" s="4" t="s">
        <v>1151</v>
      </c>
      <c r="F445" s="4" t="s">
        <v>1163</v>
      </c>
      <c r="G445" s="5" t="s">
        <v>1077</v>
      </c>
      <c r="H445" s="4" t="s">
        <v>1070</v>
      </c>
      <c r="I445" s="6">
        <f>VLOOKUP(A445,'[1]【4】 框架Ratecard条目汇总'!$A:$L,12,0)</f>
        <v>90</v>
      </c>
    </row>
    <row r="446" ht="19" hidden="1" customHeight="1" spans="1:9">
      <c r="A446" s="4" t="s">
        <v>1164</v>
      </c>
      <c r="B446" s="4" t="s">
        <v>151</v>
      </c>
      <c r="C446" s="4" t="s">
        <v>200</v>
      </c>
      <c r="D446" s="4" t="s">
        <v>1066</v>
      </c>
      <c r="E446" s="4" t="s">
        <v>1151</v>
      </c>
      <c r="F446" s="4" t="s">
        <v>1165</v>
      </c>
      <c r="G446" s="5" t="s">
        <v>1077</v>
      </c>
      <c r="H446" s="4" t="s">
        <v>1161</v>
      </c>
      <c r="I446" s="6">
        <f>VLOOKUP(A446,'[1]【4】 框架Ratecard条目汇总'!$A:$L,12,0)</f>
        <v>150</v>
      </c>
    </row>
    <row r="447" ht="19" hidden="1" customHeight="1" spans="1:9">
      <c r="A447" s="4" t="s">
        <v>1166</v>
      </c>
      <c r="B447" s="4" t="s">
        <v>151</v>
      </c>
      <c r="C447" s="4" t="s">
        <v>200</v>
      </c>
      <c r="D447" s="4" t="s">
        <v>1066</v>
      </c>
      <c r="E447" s="4" t="s">
        <v>1151</v>
      </c>
      <c r="F447" s="4" t="s">
        <v>1167</v>
      </c>
      <c r="G447" s="5" t="s">
        <v>1077</v>
      </c>
      <c r="H447" s="4" t="s">
        <v>1070</v>
      </c>
      <c r="I447" s="6">
        <f>VLOOKUP(A447,'[1]【4】 框架Ratecard条目汇总'!$A:$L,12,0)</f>
        <v>10</v>
      </c>
    </row>
    <row r="448" ht="19" hidden="1" customHeight="1" spans="1:9">
      <c r="A448" s="4" t="s">
        <v>1168</v>
      </c>
      <c r="B448" s="4" t="s">
        <v>151</v>
      </c>
      <c r="C448" s="4" t="s">
        <v>200</v>
      </c>
      <c r="D448" s="4" t="s">
        <v>1066</v>
      </c>
      <c r="E448" s="4" t="s">
        <v>1151</v>
      </c>
      <c r="F448" s="4" t="s">
        <v>1169</v>
      </c>
      <c r="G448" s="5" t="s">
        <v>1077</v>
      </c>
      <c r="H448" s="4" t="s">
        <v>1070</v>
      </c>
      <c r="I448" s="6">
        <f>VLOOKUP(A448,'[1]【4】 框架Ratecard条目汇总'!$A:$L,12,0)</f>
        <v>100</v>
      </c>
    </row>
    <row r="449" ht="19" hidden="1" customHeight="1" spans="1:9">
      <c r="A449" s="4" t="s">
        <v>1170</v>
      </c>
      <c r="B449" s="4" t="s">
        <v>151</v>
      </c>
      <c r="C449" s="4" t="s">
        <v>200</v>
      </c>
      <c r="D449" s="4" t="s">
        <v>1066</v>
      </c>
      <c r="E449" s="4" t="s">
        <v>1151</v>
      </c>
      <c r="F449" s="4" t="s">
        <v>1171</v>
      </c>
      <c r="G449" s="5" t="s">
        <v>1172</v>
      </c>
      <c r="H449" s="4" t="s">
        <v>1070</v>
      </c>
      <c r="I449" s="6">
        <f>VLOOKUP(A449,'[1]【4】 框架Ratecard条目汇总'!$A:$L,12,0)</f>
        <v>40</v>
      </c>
    </row>
    <row r="450" ht="19" hidden="1" customHeight="1" spans="1:9">
      <c r="A450" s="4" t="s">
        <v>1173</v>
      </c>
      <c r="B450" s="4" t="s">
        <v>151</v>
      </c>
      <c r="C450" s="4" t="s">
        <v>200</v>
      </c>
      <c r="D450" s="4" t="s">
        <v>1066</v>
      </c>
      <c r="E450" s="4" t="s">
        <v>1151</v>
      </c>
      <c r="F450" s="4" t="s">
        <v>1174</v>
      </c>
      <c r="G450" s="5" t="s">
        <v>1172</v>
      </c>
      <c r="H450" s="4" t="s">
        <v>1070</v>
      </c>
      <c r="I450" s="6">
        <f>VLOOKUP(A450,'[1]【4】 框架Ratecard条目汇总'!$A:$L,12,0)</f>
        <v>2</v>
      </c>
    </row>
    <row r="451" ht="19" hidden="1" customHeight="1" spans="1:9">
      <c r="A451" s="4" t="s">
        <v>1175</v>
      </c>
      <c r="B451" s="4" t="s">
        <v>151</v>
      </c>
      <c r="C451" s="4" t="s">
        <v>200</v>
      </c>
      <c r="D451" s="4" t="s">
        <v>1066</v>
      </c>
      <c r="E451" s="4" t="s">
        <v>1151</v>
      </c>
      <c r="F451" s="4" t="s">
        <v>1176</v>
      </c>
      <c r="G451" s="5" t="s">
        <v>1172</v>
      </c>
      <c r="H451" s="4" t="s">
        <v>1070</v>
      </c>
      <c r="I451" s="6">
        <f>VLOOKUP(A451,'[1]【4】 框架Ratecard条目汇总'!$A:$L,12,0)</f>
        <v>74</v>
      </c>
    </row>
    <row r="452" ht="19" hidden="1" customHeight="1" spans="1:9">
      <c r="A452" s="4" t="s">
        <v>1177</v>
      </c>
      <c r="B452" s="4" t="s">
        <v>151</v>
      </c>
      <c r="C452" s="4" t="s">
        <v>200</v>
      </c>
      <c r="D452" s="4" t="s">
        <v>1066</v>
      </c>
      <c r="E452" s="4" t="s">
        <v>1151</v>
      </c>
      <c r="F452" s="4" t="s">
        <v>1178</v>
      </c>
      <c r="G452" s="5" t="s">
        <v>1179</v>
      </c>
      <c r="H452" s="4" t="s">
        <v>1070</v>
      </c>
      <c r="I452" s="6">
        <f>VLOOKUP(A452,'[1]【4】 框架Ratecard条目汇总'!$A:$L,12,0)</f>
        <v>60</v>
      </c>
    </row>
    <row r="453" ht="19" hidden="1" customHeight="1" spans="1:9">
      <c r="A453" s="4" t="s">
        <v>1180</v>
      </c>
      <c r="B453" s="4" t="s">
        <v>151</v>
      </c>
      <c r="C453" s="4" t="s">
        <v>200</v>
      </c>
      <c r="D453" s="4" t="s">
        <v>1066</v>
      </c>
      <c r="E453" s="4" t="s">
        <v>1151</v>
      </c>
      <c r="F453" s="4" t="s">
        <v>1181</v>
      </c>
      <c r="G453" s="5" t="s">
        <v>1182</v>
      </c>
      <c r="H453" s="4" t="s">
        <v>1070</v>
      </c>
      <c r="I453" s="6">
        <f>VLOOKUP(A453,'[1]【4】 框架Ratecard条目汇总'!$A:$L,12,0)</f>
        <v>200</v>
      </c>
    </row>
    <row r="454" ht="19" hidden="1" customHeight="1" spans="1:9">
      <c r="A454" s="4" t="s">
        <v>1183</v>
      </c>
      <c r="B454" s="4" t="s">
        <v>151</v>
      </c>
      <c r="C454" s="4" t="s">
        <v>200</v>
      </c>
      <c r="D454" s="4" t="s">
        <v>1066</v>
      </c>
      <c r="E454" s="4" t="s">
        <v>1151</v>
      </c>
      <c r="F454" s="4" t="s">
        <v>1184</v>
      </c>
      <c r="G454" s="5" t="s">
        <v>1182</v>
      </c>
      <c r="H454" s="4" t="s">
        <v>1070</v>
      </c>
      <c r="I454" s="6">
        <f>VLOOKUP(A454,'[1]【4】 框架Ratecard条目汇总'!$A:$L,12,0)</f>
        <v>198</v>
      </c>
    </row>
    <row r="455" ht="19" hidden="1" customHeight="1" spans="1:9">
      <c r="A455" s="4" t="s">
        <v>1185</v>
      </c>
      <c r="B455" s="4" t="s">
        <v>151</v>
      </c>
      <c r="C455" s="4" t="s">
        <v>200</v>
      </c>
      <c r="D455" s="4" t="s">
        <v>1066</v>
      </c>
      <c r="E455" s="4" t="s">
        <v>1151</v>
      </c>
      <c r="F455" s="4" t="s">
        <v>1186</v>
      </c>
      <c r="G455" s="5" t="s">
        <v>1182</v>
      </c>
      <c r="H455" s="4" t="s">
        <v>1070</v>
      </c>
      <c r="I455" s="6">
        <f>VLOOKUP(A455,'[1]【4】 框架Ratecard条目汇总'!$A:$L,12,0)</f>
        <v>394</v>
      </c>
    </row>
    <row r="456" ht="19" hidden="1" customHeight="1" spans="1:9">
      <c r="A456" s="4" t="s">
        <v>1187</v>
      </c>
      <c r="B456" s="4" t="s">
        <v>151</v>
      </c>
      <c r="C456" s="4" t="s">
        <v>200</v>
      </c>
      <c r="D456" s="4" t="s">
        <v>1066</v>
      </c>
      <c r="E456" s="4" t="s">
        <v>1151</v>
      </c>
      <c r="F456" s="4" t="s">
        <v>1188</v>
      </c>
      <c r="G456" s="5" t="s">
        <v>1189</v>
      </c>
      <c r="H456" s="4" t="s">
        <v>1070</v>
      </c>
      <c r="I456" s="6">
        <f>VLOOKUP(A456,'[1]【4】 框架Ratecard条目汇总'!$A:$L,12,0)</f>
        <v>55</v>
      </c>
    </row>
    <row r="457" ht="19" hidden="1" customHeight="1" spans="1:9">
      <c r="A457" s="4" t="s">
        <v>1190</v>
      </c>
      <c r="B457" s="4" t="s">
        <v>151</v>
      </c>
      <c r="C457" s="4" t="s">
        <v>200</v>
      </c>
      <c r="D457" s="4" t="s">
        <v>1066</v>
      </c>
      <c r="E457" s="4" t="s">
        <v>1151</v>
      </c>
      <c r="F457" s="4" t="s">
        <v>1188</v>
      </c>
      <c r="G457" s="5" t="s">
        <v>1191</v>
      </c>
      <c r="H457" s="4" t="s">
        <v>1070</v>
      </c>
      <c r="I457" s="6">
        <f>VLOOKUP(A457,'[1]【4】 框架Ratecard条目汇总'!$A:$L,12,0)</f>
        <v>80</v>
      </c>
    </row>
    <row r="458" ht="19" hidden="1" customHeight="1" spans="1:9">
      <c r="A458" s="4" t="s">
        <v>1192</v>
      </c>
      <c r="B458" s="4" t="s">
        <v>151</v>
      </c>
      <c r="C458" s="4" t="s">
        <v>200</v>
      </c>
      <c r="D458" s="4" t="s">
        <v>1066</v>
      </c>
      <c r="E458" s="4" t="s">
        <v>1151</v>
      </c>
      <c r="F458" s="4" t="s">
        <v>1193</v>
      </c>
      <c r="G458" s="5" t="s">
        <v>1194</v>
      </c>
      <c r="H458" s="4" t="s">
        <v>1070</v>
      </c>
      <c r="I458" s="6">
        <f>VLOOKUP(A458,'[1]【4】 框架Ratecard条目汇总'!$A:$L,12,0)</f>
        <v>20</v>
      </c>
    </row>
    <row r="459" ht="19" hidden="1" customHeight="1" spans="1:9">
      <c r="A459" s="4" t="s">
        <v>1195</v>
      </c>
      <c r="B459" s="4" t="s">
        <v>151</v>
      </c>
      <c r="C459" s="4" t="s">
        <v>200</v>
      </c>
      <c r="D459" s="4" t="s">
        <v>1066</v>
      </c>
      <c r="E459" s="4" t="s">
        <v>1151</v>
      </c>
      <c r="F459" s="4" t="s">
        <v>1196</v>
      </c>
      <c r="G459" s="5" t="s">
        <v>1197</v>
      </c>
      <c r="H459" s="4" t="s">
        <v>1070</v>
      </c>
      <c r="I459" s="6">
        <f>VLOOKUP(A459,'[1]【4】 框架Ratecard条目汇总'!$A:$L,12,0)</f>
        <v>110</v>
      </c>
    </row>
    <row r="460" ht="19" hidden="1" customHeight="1" spans="1:9">
      <c r="A460" s="4" t="s">
        <v>1198</v>
      </c>
      <c r="B460" s="4" t="s">
        <v>151</v>
      </c>
      <c r="C460" s="4" t="s">
        <v>200</v>
      </c>
      <c r="D460" s="4" t="s">
        <v>1066</v>
      </c>
      <c r="E460" s="4" t="s">
        <v>1151</v>
      </c>
      <c r="F460" s="4" t="s">
        <v>1199</v>
      </c>
      <c r="G460" s="5" t="s">
        <v>1200</v>
      </c>
      <c r="H460" s="4" t="s">
        <v>1070</v>
      </c>
      <c r="I460" s="6">
        <f>VLOOKUP(A460,'[1]【4】 框架Ratecard条目汇总'!$A:$L,12,0)</f>
        <v>175</v>
      </c>
    </row>
    <row r="461" ht="19" hidden="1" customHeight="1" spans="1:9">
      <c r="A461" s="4" t="s">
        <v>1201</v>
      </c>
      <c r="B461" s="4" t="s">
        <v>151</v>
      </c>
      <c r="C461" s="4" t="s">
        <v>200</v>
      </c>
      <c r="D461" s="4" t="s">
        <v>1066</v>
      </c>
      <c r="E461" s="4" t="s">
        <v>1151</v>
      </c>
      <c r="F461" s="4" t="s">
        <v>1202</v>
      </c>
      <c r="G461" s="5" t="s">
        <v>1203</v>
      </c>
      <c r="H461" s="4" t="s">
        <v>344</v>
      </c>
      <c r="I461" s="6">
        <f>VLOOKUP(A461,'[1]【4】 框架Ratecard条目汇总'!$A:$L,12,0)</f>
        <v>700</v>
      </c>
    </row>
    <row r="462" ht="19" hidden="1" customHeight="1" spans="1:9">
      <c r="A462" s="4" t="s">
        <v>1204</v>
      </c>
      <c r="B462" s="4" t="s">
        <v>151</v>
      </c>
      <c r="C462" s="4" t="s">
        <v>200</v>
      </c>
      <c r="D462" s="4" t="s">
        <v>1066</v>
      </c>
      <c r="E462" s="4" t="s">
        <v>1205</v>
      </c>
      <c r="F462" s="4" t="s">
        <v>1206</v>
      </c>
      <c r="G462" s="5" t="s">
        <v>1077</v>
      </c>
      <c r="H462" s="4" t="s">
        <v>1207</v>
      </c>
      <c r="I462" s="6">
        <f>VLOOKUP(A462,'[1]【4】 框架Ratecard条目汇总'!$A:$L,12,0)</f>
        <v>70</v>
      </c>
    </row>
    <row r="463" ht="19" hidden="1" customHeight="1" spans="1:9">
      <c r="A463" s="4" t="s">
        <v>1208</v>
      </c>
      <c r="B463" s="4" t="s">
        <v>151</v>
      </c>
      <c r="C463" s="4" t="s">
        <v>200</v>
      </c>
      <c r="D463" s="4" t="s">
        <v>1066</v>
      </c>
      <c r="E463" s="4" t="s">
        <v>1205</v>
      </c>
      <c r="F463" s="4" t="s">
        <v>1209</v>
      </c>
      <c r="G463" s="5" t="s">
        <v>1077</v>
      </c>
      <c r="H463" s="4" t="s">
        <v>1207</v>
      </c>
      <c r="I463" s="6">
        <f>VLOOKUP(A463,'[1]【4】 框架Ratecard条目汇总'!$A:$L,12,0)</f>
        <v>150</v>
      </c>
    </row>
    <row r="464" ht="19" hidden="1" customHeight="1" spans="1:9">
      <c r="A464" s="4" t="s">
        <v>1210</v>
      </c>
      <c r="B464" s="4" t="s">
        <v>151</v>
      </c>
      <c r="C464" s="4" t="s">
        <v>200</v>
      </c>
      <c r="D464" s="4" t="s">
        <v>1066</v>
      </c>
      <c r="E464" s="4" t="s">
        <v>1205</v>
      </c>
      <c r="F464" s="4" t="s">
        <v>1211</v>
      </c>
      <c r="G464" s="5" t="s">
        <v>1077</v>
      </c>
      <c r="H464" s="4" t="s">
        <v>1207</v>
      </c>
      <c r="I464" s="6">
        <f>VLOOKUP(A464,'[1]【4】 框架Ratecard条目汇总'!$A:$L,12,0)</f>
        <v>300</v>
      </c>
    </row>
    <row r="465" ht="19" hidden="1" customHeight="1" spans="1:9">
      <c r="A465" s="4" t="s">
        <v>1212</v>
      </c>
      <c r="B465" s="4" t="s">
        <v>151</v>
      </c>
      <c r="C465" s="4" t="s">
        <v>200</v>
      </c>
      <c r="D465" s="4" t="s">
        <v>1066</v>
      </c>
      <c r="E465" s="4" t="s">
        <v>1205</v>
      </c>
      <c r="F465" s="4" t="s">
        <v>1213</v>
      </c>
      <c r="G465" s="5" t="s">
        <v>1077</v>
      </c>
      <c r="H465" s="4" t="s">
        <v>1207</v>
      </c>
      <c r="I465" s="6">
        <f>VLOOKUP(A465,'[1]【4】 框架Ratecard条目汇总'!$A:$L,12,0)</f>
        <v>150</v>
      </c>
    </row>
    <row r="466" ht="19" hidden="1" customHeight="1" spans="1:9">
      <c r="A466" s="4" t="s">
        <v>1214</v>
      </c>
      <c r="B466" s="4" t="s">
        <v>151</v>
      </c>
      <c r="C466" s="4" t="s">
        <v>200</v>
      </c>
      <c r="D466" s="4" t="s">
        <v>1066</v>
      </c>
      <c r="E466" s="4" t="s">
        <v>1205</v>
      </c>
      <c r="F466" s="4" t="s">
        <v>1215</v>
      </c>
      <c r="G466" s="5" t="s">
        <v>1216</v>
      </c>
      <c r="H466" s="4" t="s">
        <v>1207</v>
      </c>
      <c r="I466" s="6">
        <f>VLOOKUP(A466,'[1]【4】 框架Ratecard条目汇总'!$A:$L,12,0)</f>
        <v>400</v>
      </c>
    </row>
    <row r="467" ht="19" hidden="1" customHeight="1" spans="1:9">
      <c r="A467" s="4" t="s">
        <v>1217</v>
      </c>
      <c r="B467" s="4" t="s">
        <v>151</v>
      </c>
      <c r="C467" s="4" t="s">
        <v>200</v>
      </c>
      <c r="D467" s="4" t="s">
        <v>1066</v>
      </c>
      <c r="E467" s="4" t="s">
        <v>1205</v>
      </c>
      <c r="F467" s="4" t="s">
        <v>1218</v>
      </c>
      <c r="G467" s="5" t="s">
        <v>1219</v>
      </c>
      <c r="H467" s="4" t="s">
        <v>1207</v>
      </c>
      <c r="I467" s="6">
        <f>VLOOKUP(A467,'[1]【4】 框架Ratecard条目汇总'!$A:$L,12,0)</f>
        <v>280</v>
      </c>
    </row>
    <row r="468" ht="19" hidden="1" customHeight="1" spans="1:9">
      <c r="A468" s="4" t="s">
        <v>1220</v>
      </c>
      <c r="B468" s="4" t="s">
        <v>151</v>
      </c>
      <c r="C468" s="4" t="s">
        <v>200</v>
      </c>
      <c r="D468" s="4" t="s">
        <v>1066</v>
      </c>
      <c r="E468" s="4" t="s">
        <v>1205</v>
      </c>
      <c r="F468" s="4" t="s">
        <v>1221</v>
      </c>
      <c r="G468" s="5" t="s">
        <v>1222</v>
      </c>
      <c r="H468" s="4" t="s">
        <v>1207</v>
      </c>
      <c r="I468" s="6">
        <f>VLOOKUP(A468,'[1]【4】 框架Ratecard条目汇总'!$A:$L,12,0)</f>
        <v>646</v>
      </c>
    </row>
    <row r="469" ht="19" hidden="1" customHeight="1" spans="1:9">
      <c r="A469" s="4" t="s">
        <v>1223</v>
      </c>
      <c r="B469" s="4" t="s">
        <v>151</v>
      </c>
      <c r="C469" s="4" t="s">
        <v>200</v>
      </c>
      <c r="D469" s="4" t="s">
        <v>1066</v>
      </c>
      <c r="E469" s="4" t="s">
        <v>1205</v>
      </c>
      <c r="F469" s="4" t="s">
        <v>1221</v>
      </c>
      <c r="G469" s="5" t="s">
        <v>1224</v>
      </c>
      <c r="H469" s="4" t="s">
        <v>1207</v>
      </c>
      <c r="I469" s="6">
        <f>VLOOKUP(A469,'[1]【4】 框架Ratecard条目汇总'!$A:$L,12,0)</f>
        <v>800</v>
      </c>
    </row>
    <row r="470" ht="19" hidden="1" customHeight="1" spans="1:9">
      <c r="A470" s="4" t="s">
        <v>1225</v>
      </c>
      <c r="B470" s="4" t="s">
        <v>151</v>
      </c>
      <c r="C470" s="4" t="s">
        <v>200</v>
      </c>
      <c r="D470" s="4" t="s">
        <v>1066</v>
      </c>
      <c r="E470" s="4" t="s">
        <v>1205</v>
      </c>
      <c r="F470" s="4" t="s">
        <v>1221</v>
      </c>
      <c r="G470" s="5" t="s">
        <v>1226</v>
      </c>
      <c r="H470" s="4" t="s">
        <v>1207</v>
      </c>
      <c r="I470" s="6">
        <f>VLOOKUP(A470,'[1]【4】 框架Ratecard条目汇总'!$A:$L,12,0)</f>
        <v>1128</v>
      </c>
    </row>
    <row r="471" ht="19" hidden="1" customHeight="1" spans="1:9">
      <c r="A471" s="4" t="s">
        <v>1227</v>
      </c>
      <c r="B471" s="4" t="s">
        <v>151</v>
      </c>
      <c r="C471" s="4" t="s">
        <v>200</v>
      </c>
      <c r="D471" s="4" t="s">
        <v>1066</v>
      </c>
      <c r="E471" s="4" t="s">
        <v>1205</v>
      </c>
      <c r="F471" s="4" t="s">
        <v>1228</v>
      </c>
      <c r="G471" s="5" t="s">
        <v>1229</v>
      </c>
      <c r="H471" s="4" t="s">
        <v>1207</v>
      </c>
      <c r="I471" s="6">
        <f>VLOOKUP(A471,'[1]【4】 框架Ratecard条目汇总'!$A:$L,12,0)</f>
        <v>150</v>
      </c>
    </row>
    <row r="472" ht="19" hidden="1" customHeight="1" spans="1:9">
      <c r="A472" s="4" t="s">
        <v>1230</v>
      </c>
      <c r="B472" s="4" t="s">
        <v>151</v>
      </c>
      <c r="C472" s="4" t="s">
        <v>200</v>
      </c>
      <c r="D472" s="4" t="s">
        <v>1066</v>
      </c>
      <c r="E472" s="4" t="s">
        <v>1205</v>
      </c>
      <c r="F472" s="4" t="s">
        <v>1228</v>
      </c>
      <c r="G472" s="5" t="s">
        <v>1231</v>
      </c>
      <c r="H472" s="4" t="s">
        <v>1207</v>
      </c>
      <c r="I472" s="6">
        <f>VLOOKUP(A472,'[1]【4】 框架Ratecard条目汇总'!$A:$L,12,0)</f>
        <v>250</v>
      </c>
    </row>
    <row r="473" ht="19" hidden="1" customHeight="1" spans="1:9">
      <c r="A473" s="4" t="s">
        <v>1232</v>
      </c>
      <c r="B473" s="4" t="s">
        <v>151</v>
      </c>
      <c r="C473" s="4" t="s">
        <v>200</v>
      </c>
      <c r="D473" s="4" t="s">
        <v>1066</v>
      </c>
      <c r="E473" s="4" t="s">
        <v>1205</v>
      </c>
      <c r="F473" s="4" t="s">
        <v>1233</v>
      </c>
      <c r="G473" s="5" t="s">
        <v>1234</v>
      </c>
      <c r="H473" s="4" t="s">
        <v>1207</v>
      </c>
      <c r="I473" s="6">
        <f>VLOOKUP(A473,'[1]【4】 框架Ratecard条目汇总'!$A:$L,12,0)</f>
        <v>180</v>
      </c>
    </row>
    <row r="474" ht="19" hidden="1" customHeight="1" spans="1:9">
      <c r="A474" s="4" t="s">
        <v>1235</v>
      </c>
      <c r="B474" s="4" t="s">
        <v>151</v>
      </c>
      <c r="C474" s="4" t="s">
        <v>200</v>
      </c>
      <c r="D474" s="4" t="s">
        <v>1066</v>
      </c>
      <c r="E474" s="4" t="s">
        <v>1205</v>
      </c>
      <c r="F474" s="4" t="s">
        <v>1233</v>
      </c>
      <c r="G474" s="5" t="s">
        <v>1236</v>
      </c>
      <c r="H474" s="4" t="s">
        <v>1207</v>
      </c>
      <c r="I474" s="6">
        <f>VLOOKUP(A474,'[1]【4】 框架Ratecard条目汇总'!$A:$L,12,0)</f>
        <v>275</v>
      </c>
    </row>
    <row r="475" ht="19" hidden="1" customHeight="1" spans="1:9">
      <c r="A475" s="4" t="s">
        <v>1237</v>
      </c>
      <c r="B475" s="4" t="s">
        <v>151</v>
      </c>
      <c r="C475" s="4" t="s">
        <v>200</v>
      </c>
      <c r="D475" s="4" t="s">
        <v>1238</v>
      </c>
      <c r="E475" s="4" t="s">
        <v>1239</v>
      </c>
      <c r="F475" s="4" t="s">
        <v>1239</v>
      </c>
      <c r="G475" s="5" t="s">
        <v>1240</v>
      </c>
      <c r="H475" s="4" t="s">
        <v>453</v>
      </c>
      <c r="I475" s="6">
        <f>VLOOKUP(A475,'[1]【4】 框架Ratecard条目汇总'!$A:$L,12,0)</f>
        <v>175</v>
      </c>
    </row>
    <row r="476" ht="19" hidden="1" customHeight="1" spans="1:9">
      <c r="A476" s="4" t="s">
        <v>1241</v>
      </c>
      <c r="B476" s="4" t="s">
        <v>151</v>
      </c>
      <c r="C476" s="4" t="s">
        <v>200</v>
      </c>
      <c r="D476" s="4" t="s">
        <v>1238</v>
      </c>
      <c r="E476" s="4" t="s">
        <v>1239</v>
      </c>
      <c r="F476" s="4" t="s">
        <v>1239</v>
      </c>
      <c r="G476" s="5" t="s">
        <v>1242</v>
      </c>
      <c r="H476" s="4" t="s">
        <v>453</v>
      </c>
      <c r="I476" s="6">
        <f>VLOOKUP(A476,'[1]【4】 框架Ratecard条目汇总'!$A:$L,12,0)</f>
        <v>375</v>
      </c>
    </row>
    <row r="477" ht="19" hidden="1" customHeight="1" spans="1:9">
      <c r="A477" s="4" t="s">
        <v>1243</v>
      </c>
      <c r="B477" s="4" t="s">
        <v>151</v>
      </c>
      <c r="C477" s="4" t="s">
        <v>200</v>
      </c>
      <c r="D477" s="4" t="s">
        <v>1238</v>
      </c>
      <c r="E477" s="4" t="s">
        <v>1239</v>
      </c>
      <c r="F477" s="4" t="s">
        <v>1239</v>
      </c>
      <c r="G477" s="5" t="s">
        <v>1244</v>
      </c>
      <c r="H477" s="4" t="s">
        <v>453</v>
      </c>
      <c r="I477" s="6">
        <f>VLOOKUP(A477,'[1]【4】 框架Ratecard条目汇总'!$A:$L,12,0)</f>
        <v>600</v>
      </c>
    </row>
    <row r="478" ht="19" hidden="1" customHeight="1" spans="1:9">
      <c r="A478" s="4" t="s">
        <v>1245</v>
      </c>
      <c r="B478" s="4" t="s">
        <v>151</v>
      </c>
      <c r="C478" s="4" t="s">
        <v>200</v>
      </c>
      <c r="D478" s="4" t="s">
        <v>1238</v>
      </c>
      <c r="E478" s="4" t="s">
        <v>1239</v>
      </c>
      <c r="F478" s="4" t="s">
        <v>1239</v>
      </c>
      <c r="G478" s="5" t="s">
        <v>1246</v>
      </c>
      <c r="H478" s="4" t="s">
        <v>453</v>
      </c>
      <c r="I478" s="6">
        <f>VLOOKUP(A478,'[1]【4】 框架Ratecard条目汇总'!$A:$L,12,0)</f>
        <v>800</v>
      </c>
    </row>
    <row r="479" ht="19" hidden="1" customHeight="1" spans="1:9">
      <c r="A479" s="4" t="s">
        <v>1247</v>
      </c>
      <c r="B479" s="4" t="s">
        <v>151</v>
      </c>
      <c r="C479" s="4" t="s">
        <v>200</v>
      </c>
      <c r="D479" s="4" t="s">
        <v>1238</v>
      </c>
      <c r="E479" s="4" t="s">
        <v>1248</v>
      </c>
      <c r="F479" s="4" t="s">
        <v>1248</v>
      </c>
      <c r="G479" s="5" t="s">
        <v>1249</v>
      </c>
      <c r="H479" s="4" t="s">
        <v>453</v>
      </c>
      <c r="I479" s="6">
        <f>VLOOKUP(A479,'[1]【4】 框架Ratecard条目汇总'!$A:$L,12,0)</f>
        <v>11</v>
      </c>
    </row>
    <row r="480" ht="19" hidden="1" customHeight="1" spans="1:9">
      <c r="A480" s="4" t="s">
        <v>1250</v>
      </c>
      <c r="B480" s="4" t="s">
        <v>151</v>
      </c>
      <c r="C480" s="4" t="s">
        <v>200</v>
      </c>
      <c r="D480" s="4" t="s">
        <v>1238</v>
      </c>
      <c r="E480" s="4" t="s">
        <v>1251</v>
      </c>
      <c r="F480" s="4" t="s">
        <v>1252</v>
      </c>
      <c r="G480" s="5" t="s">
        <v>1253</v>
      </c>
      <c r="H480" s="4" t="s">
        <v>453</v>
      </c>
      <c r="I480" s="6">
        <f>VLOOKUP(A480,'[1]【4】 框架Ratecard条目汇总'!$A:$L,12,0)</f>
        <v>7</v>
      </c>
    </row>
    <row r="481" ht="19" hidden="1" customHeight="1" spans="1:9">
      <c r="A481" s="4" t="s">
        <v>1254</v>
      </c>
      <c r="B481" s="4" t="s">
        <v>151</v>
      </c>
      <c r="C481" s="4" t="s">
        <v>200</v>
      </c>
      <c r="D481" s="4" t="s">
        <v>1238</v>
      </c>
      <c r="E481" s="4" t="s">
        <v>1251</v>
      </c>
      <c r="F481" s="4" t="s">
        <v>1255</v>
      </c>
      <c r="G481" s="5" t="s">
        <v>1253</v>
      </c>
      <c r="H481" s="4" t="s">
        <v>453</v>
      </c>
      <c r="I481" s="6">
        <f>VLOOKUP(A481,'[1]【4】 框架Ratecard条目汇总'!$A:$L,12,0)</f>
        <v>4</v>
      </c>
    </row>
    <row r="482" ht="19" hidden="1" customHeight="1" spans="1:9">
      <c r="A482" s="4" t="s">
        <v>1256</v>
      </c>
      <c r="B482" s="4" t="s">
        <v>151</v>
      </c>
      <c r="C482" s="4" t="s">
        <v>200</v>
      </c>
      <c r="D482" s="4" t="s">
        <v>1257</v>
      </c>
      <c r="E482" s="4" t="s">
        <v>1258</v>
      </c>
      <c r="F482" s="4" t="s">
        <v>1259</v>
      </c>
      <c r="G482" s="5" t="s">
        <v>1260</v>
      </c>
      <c r="H482" s="4" t="s">
        <v>1261</v>
      </c>
      <c r="I482" s="6">
        <f>VLOOKUP(A482,'[1]【4】 框架Ratecard条目汇总'!$A:$L,12,0)</f>
        <v>325</v>
      </c>
    </row>
    <row r="483" ht="19" hidden="1" customHeight="1" spans="1:9">
      <c r="A483" s="4" t="s">
        <v>1262</v>
      </c>
      <c r="B483" s="4" t="s">
        <v>151</v>
      </c>
      <c r="C483" s="4" t="s">
        <v>200</v>
      </c>
      <c r="D483" s="4" t="s">
        <v>1257</v>
      </c>
      <c r="E483" s="4" t="s">
        <v>1258</v>
      </c>
      <c r="F483" s="4" t="s">
        <v>1259</v>
      </c>
      <c r="G483" s="5" t="s">
        <v>1263</v>
      </c>
      <c r="H483" s="4" t="s">
        <v>1261</v>
      </c>
      <c r="I483" s="6">
        <f>VLOOKUP(A483,'[1]【4】 框架Ratecard条目汇总'!$A:$L,12,0)</f>
        <v>560</v>
      </c>
    </row>
    <row r="484" ht="19" hidden="1" customHeight="1" spans="1:9">
      <c r="A484" s="4" t="s">
        <v>1264</v>
      </c>
      <c r="B484" s="4" t="s">
        <v>151</v>
      </c>
      <c r="C484" s="4" t="s">
        <v>200</v>
      </c>
      <c r="D484" s="4" t="s">
        <v>1257</v>
      </c>
      <c r="E484" s="4" t="s">
        <v>1258</v>
      </c>
      <c r="F484" s="4" t="s">
        <v>1259</v>
      </c>
      <c r="G484" s="5" t="s">
        <v>1265</v>
      </c>
      <c r="H484" s="4" t="s">
        <v>1261</v>
      </c>
      <c r="I484" s="6">
        <f>VLOOKUP(A484,'[1]【4】 框架Ratecard条目汇总'!$A:$L,12,0)</f>
        <v>825</v>
      </c>
    </row>
    <row r="485" ht="19" hidden="1" customHeight="1" spans="1:9">
      <c r="A485" s="4" t="s">
        <v>1266</v>
      </c>
      <c r="B485" s="4" t="s">
        <v>151</v>
      </c>
      <c r="C485" s="4" t="s">
        <v>200</v>
      </c>
      <c r="D485" s="4" t="s">
        <v>1257</v>
      </c>
      <c r="E485" s="4" t="s">
        <v>1258</v>
      </c>
      <c r="F485" s="4" t="s">
        <v>1259</v>
      </c>
      <c r="G485" s="5" t="s">
        <v>1267</v>
      </c>
      <c r="H485" s="4" t="s">
        <v>1261</v>
      </c>
      <c r="I485" s="6">
        <f>VLOOKUP(A485,'[1]【4】 框架Ratecard条目汇总'!$A:$L,12,0)</f>
        <v>1000</v>
      </c>
    </row>
    <row r="486" ht="19" hidden="1" customHeight="1" spans="1:9">
      <c r="A486" s="4" t="s">
        <v>1268</v>
      </c>
      <c r="B486" s="4" t="s">
        <v>151</v>
      </c>
      <c r="C486" s="4" t="s">
        <v>200</v>
      </c>
      <c r="D486" s="4" t="s">
        <v>1257</v>
      </c>
      <c r="E486" s="4" t="s">
        <v>1258</v>
      </c>
      <c r="F486" s="4" t="s">
        <v>1259</v>
      </c>
      <c r="G486" s="5" t="s">
        <v>1269</v>
      </c>
      <c r="H486" s="4" t="s">
        <v>1261</v>
      </c>
      <c r="I486" s="6">
        <f>VLOOKUP(A486,'[1]【4】 框架Ratecard条目汇总'!$A:$L,12,0)</f>
        <v>1200</v>
      </c>
    </row>
    <row r="487" ht="19" hidden="1" customHeight="1" spans="1:9">
      <c r="A487" s="4" t="s">
        <v>1270</v>
      </c>
      <c r="B487" s="4" t="s">
        <v>151</v>
      </c>
      <c r="C487" s="4" t="s">
        <v>200</v>
      </c>
      <c r="D487" s="4" t="s">
        <v>1257</v>
      </c>
      <c r="E487" s="4" t="s">
        <v>1258</v>
      </c>
      <c r="F487" s="4" t="s">
        <v>1259</v>
      </c>
      <c r="G487" s="5" t="s">
        <v>1271</v>
      </c>
      <c r="H487" s="4" t="s">
        <v>1261</v>
      </c>
      <c r="I487" s="6">
        <f>VLOOKUP(A487,'[1]【4】 框架Ratecard条目汇总'!$A:$L,12,0)</f>
        <v>1550</v>
      </c>
    </row>
    <row r="488" ht="19" hidden="1" customHeight="1" spans="1:9">
      <c r="A488" s="4" t="s">
        <v>1272</v>
      </c>
      <c r="B488" s="4" t="s">
        <v>151</v>
      </c>
      <c r="C488" s="4" t="s">
        <v>200</v>
      </c>
      <c r="D488" s="4" t="s">
        <v>1257</v>
      </c>
      <c r="E488" s="4" t="s">
        <v>1258</v>
      </c>
      <c r="F488" s="4" t="s">
        <v>1259</v>
      </c>
      <c r="G488" s="5" t="s">
        <v>1273</v>
      </c>
      <c r="H488" s="4" t="s">
        <v>1261</v>
      </c>
      <c r="I488" s="6">
        <f>VLOOKUP(A488,'[1]【4】 框架Ratecard条目汇总'!$A:$L,12,0)</f>
        <v>1800</v>
      </c>
    </row>
    <row r="489" ht="19" hidden="1" customHeight="1" spans="1:9">
      <c r="A489" s="4" t="s">
        <v>1274</v>
      </c>
      <c r="B489" s="4" t="s">
        <v>151</v>
      </c>
      <c r="C489" s="4" t="s">
        <v>200</v>
      </c>
      <c r="D489" s="4" t="s">
        <v>1257</v>
      </c>
      <c r="E489" s="4" t="s">
        <v>1258</v>
      </c>
      <c r="F489" s="4" t="s">
        <v>1259</v>
      </c>
      <c r="G489" s="5" t="s">
        <v>1275</v>
      </c>
      <c r="H489" s="4" t="s">
        <v>1261</v>
      </c>
      <c r="I489" s="6">
        <f>VLOOKUP(A489,'[1]【4】 框架Ratecard条目汇总'!$A:$L,12,0)</f>
        <v>2500</v>
      </c>
    </row>
    <row r="490" ht="19" hidden="1" customHeight="1" spans="1:9">
      <c r="A490" s="4" t="s">
        <v>1276</v>
      </c>
      <c r="B490" s="4" t="s">
        <v>151</v>
      </c>
      <c r="C490" s="4" t="s">
        <v>200</v>
      </c>
      <c r="D490" s="4" t="s">
        <v>1257</v>
      </c>
      <c r="E490" s="4" t="s">
        <v>1258</v>
      </c>
      <c r="F490" s="4" t="s">
        <v>1277</v>
      </c>
      <c r="G490" s="5" t="s">
        <v>1260</v>
      </c>
      <c r="H490" s="4" t="s">
        <v>1278</v>
      </c>
      <c r="I490" s="6">
        <f>VLOOKUP(A490,'[1]【4】 框架Ratecard条目汇总'!$A:$L,12,0)</f>
        <v>6</v>
      </c>
    </row>
    <row r="491" ht="19" hidden="1" customHeight="1" spans="1:9">
      <c r="A491" s="4" t="s">
        <v>1279</v>
      </c>
      <c r="B491" s="4" t="s">
        <v>151</v>
      </c>
      <c r="C491" s="4" t="s">
        <v>200</v>
      </c>
      <c r="D491" s="4" t="s">
        <v>1257</v>
      </c>
      <c r="E491" s="4" t="s">
        <v>1258</v>
      </c>
      <c r="F491" s="4" t="s">
        <v>1277</v>
      </c>
      <c r="G491" s="5" t="s">
        <v>1263</v>
      </c>
      <c r="H491" s="4" t="s">
        <v>1278</v>
      </c>
      <c r="I491" s="6">
        <f>VLOOKUP(A491,'[1]【4】 框架Ratecard条目汇总'!$A:$L,12,0)</f>
        <v>8</v>
      </c>
    </row>
    <row r="492" ht="19" hidden="1" customHeight="1" spans="1:9">
      <c r="A492" s="4" t="s">
        <v>1280</v>
      </c>
      <c r="B492" s="4" t="s">
        <v>151</v>
      </c>
      <c r="C492" s="4" t="s">
        <v>200</v>
      </c>
      <c r="D492" s="4" t="s">
        <v>1257</v>
      </c>
      <c r="E492" s="4" t="s">
        <v>1258</v>
      </c>
      <c r="F492" s="4" t="s">
        <v>1277</v>
      </c>
      <c r="G492" s="5" t="s">
        <v>1265</v>
      </c>
      <c r="H492" s="4" t="s">
        <v>1278</v>
      </c>
      <c r="I492" s="6">
        <f>VLOOKUP(A492,'[1]【4】 框架Ratecard条目汇总'!$A:$L,12,0)</f>
        <v>9</v>
      </c>
    </row>
    <row r="493" ht="19" hidden="1" customHeight="1" spans="1:9">
      <c r="A493" s="4" t="s">
        <v>1281</v>
      </c>
      <c r="B493" s="4" t="s">
        <v>151</v>
      </c>
      <c r="C493" s="4" t="s">
        <v>200</v>
      </c>
      <c r="D493" s="4" t="s">
        <v>1257</v>
      </c>
      <c r="E493" s="4" t="s">
        <v>1258</v>
      </c>
      <c r="F493" s="4" t="s">
        <v>1277</v>
      </c>
      <c r="G493" s="5" t="s">
        <v>1267</v>
      </c>
      <c r="H493" s="4" t="s">
        <v>1278</v>
      </c>
      <c r="I493" s="6">
        <f>VLOOKUP(A493,'[1]【4】 框架Ratecard条目汇总'!$A:$L,12,0)</f>
        <v>9.3</v>
      </c>
    </row>
    <row r="494" ht="19" hidden="1" customHeight="1" spans="1:9">
      <c r="A494" s="4" t="s">
        <v>1282</v>
      </c>
      <c r="B494" s="4" t="s">
        <v>151</v>
      </c>
      <c r="C494" s="4" t="s">
        <v>200</v>
      </c>
      <c r="D494" s="4" t="s">
        <v>1257</v>
      </c>
      <c r="E494" s="4" t="s">
        <v>1258</v>
      </c>
      <c r="F494" s="4" t="s">
        <v>1277</v>
      </c>
      <c r="G494" s="5" t="s">
        <v>1269</v>
      </c>
      <c r="H494" s="4" t="s">
        <v>1278</v>
      </c>
      <c r="I494" s="6">
        <f>VLOOKUP(A494,'[1]【4】 框架Ratecard条目汇总'!$A:$L,12,0)</f>
        <v>10</v>
      </c>
    </row>
    <row r="495" ht="19" hidden="1" customHeight="1" spans="1:9">
      <c r="A495" s="4" t="s">
        <v>1283</v>
      </c>
      <c r="B495" s="4" t="s">
        <v>151</v>
      </c>
      <c r="C495" s="4" t="s">
        <v>200</v>
      </c>
      <c r="D495" s="4" t="s">
        <v>1257</v>
      </c>
      <c r="E495" s="4" t="s">
        <v>1258</v>
      </c>
      <c r="F495" s="4" t="s">
        <v>1277</v>
      </c>
      <c r="G495" s="5" t="s">
        <v>1271</v>
      </c>
      <c r="H495" s="4" t="s">
        <v>1278</v>
      </c>
      <c r="I495" s="6">
        <f>VLOOKUP(A495,'[1]【4】 框架Ratecard条目汇总'!$A:$L,12,0)</f>
        <v>13</v>
      </c>
    </row>
    <row r="496" ht="19" hidden="1" customHeight="1" spans="1:9">
      <c r="A496" s="4" t="s">
        <v>1284</v>
      </c>
      <c r="B496" s="4" t="s">
        <v>151</v>
      </c>
      <c r="C496" s="4" t="s">
        <v>200</v>
      </c>
      <c r="D496" s="4" t="s">
        <v>1257</v>
      </c>
      <c r="E496" s="4" t="s">
        <v>1258</v>
      </c>
      <c r="F496" s="4" t="s">
        <v>1277</v>
      </c>
      <c r="G496" s="5" t="s">
        <v>1275</v>
      </c>
      <c r="H496" s="4" t="s">
        <v>1278</v>
      </c>
      <c r="I496" s="6">
        <f>VLOOKUP(A496,'[1]【4】 框架Ratecard条目汇总'!$A:$L,12,0)</f>
        <v>16</v>
      </c>
    </row>
    <row r="497" ht="19" hidden="1" customHeight="1" spans="1:9">
      <c r="A497" s="4" t="s">
        <v>1285</v>
      </c>
      <c r="B497" s="4" t="s">
        <v>151</v>
      </c>
      <c r="C497" s="4" t="s">
        <v>1286</v>
      </c>
      <c r="D497" s="4" t="s">
        <v>1287</v>
      </c>
      <c r="E497" s="4" t="s">
        <v>1288</v>
      </c>
      <c r="F497" s="4" t="s">
        <v>1289</v>
      </c>
      <c r="G497" s="5" t="s">
        <v>1290</v>
      </c>
      <c r="H497" s="4" t="s">
        <v>1291</v>
      </c>
      <c r="I497" s="6">
        <f>VLOOKUP(A497,'[1]【4】 框架Ratecard条目汇总'!$A:$L,12,0)</f>
        <v>600</v>
      </c>
    </row>
    <row r="498" ht="19" hidden="1" customHeight="1" spans="1:9">
      <c r="A498" s="4" t="s">
        <v>1292</v>
      </c>
      <c r="B498" s="4" t="s">
        <v>151</v>
      </c>
      <c r="C498" s="4" t="s">
        <v>1286</v>
      </c>
      <c r="D498" s="4" t="s">
        <v>1287</v>
      </c>
      <c r="E498" s="4" t="s">
        <v>1288</v>
      </c>
      <c r="F498" s="4" t="s">
        <v>1293</v>
      </c>
      <c r="G498" s="5" t="s">
        <v>1290</v>
      </c>
      <c r="H498" s="4" t="s">
        <v>1291</v>
      </c>
      <c r="I498" s="6">
        <f>VLOOKUP(A498,'[1]【4】 框架Ratecard条目汇总'!$A:$L,12,0)</f>
        <v>395</v>
      </c>
    </row>
    <row r="499" ht="19" hidden="1" customHeight="1" spans="1:9">
      <c r="A499" s="4" t="s">
        <v>1294</v>
      </c>
      <c r="B499" s="4" t="s">
        <v>151</v>
      </c>
      <c r="C499" s="4" t="s">
        <v>1286</v>
      </c>
      <c r="D499" s="4" t="s">
        <v>1287</v>
      </c>
      <c r="E499" s="4" t="s">
        <v>1288</v>
      </c>
      <c r="F499" s="4" t="s">
        <v>1295</v>
      </c>
      <c r="G499" s="5" t="s">
        <v>1290</v>
      </c>
      <c r="H499" s="4" t="s">
        <v>1291</v>
      </c>
      <c r="I499" s="6">
        <f>VLOOKUP(A499,'[1]【4】 框架Ratecard条目汇总'!$A:$L,12,0)</f>
        <v>350</v>
      </c>
    </row>
    <row r="500" ht="19" hidden="1" customHeight="1" spans="1:9">
      <c r="A500" s="4" t="s">
        <v>1296</v>
      </c>
      <c r="B500" s="4" t="s">
        <v>151</v>
      </c>
      <c r="C500" s="4" t="s">
        <v>1286</v>
      </c>
      <c r="D500" s="4" t="s">
        <v>1287</v>
      </c>
      <c r="E500" s="4" t="s">
        <v>1288</v>
      </c>
      <c r="F500" s="4" t="s">
        <v>1297</v>
      </c>
      <c r="G500" s="5" t="s">
        <v>1298</v>
      </c>
      <c r="H500" s="4" t="s">
        <v>1291</v>
      </c>
      <c r="I500" s="6">
        <f>VLOOKUP(A500,'[1]【4】 框架Ratecard条目汇总'!$A:$L,12,0)</f>
        <v>400</v>
      </c>
    </row>
    <row r="501" ht="19" hidden="1" customHeight="1" spans="1:9">
      <c r="A501" s="4" t="s">
        <v>1299</v>
      </c>
      <c r="B501" s="4" t="s">
        <v>151</v>
      </c>
      <c r="C501" s="4" t="s">
        <v>1286</v>
      </c>
      <c r="D501" s="4" t="s">
        <v>1287</v>
      </c>
      <c r="E501" s="4" t="s">
        <v>1288</v>
      </c>
      <c r="F501" s="4" t="s">
        <v>1300</v>
      </c>
      <c r="G501" s="5" t="s">
        <v>1301</v>
      </c>
      <c r="H501" s="4" t="s">
        <v>1291</v>
      </c>
      <c r="I501" s="6">
        <f>VLOOKUP(A501,'[1]【4】 框架Ratecard条目汇总'!$A:$L,12,0)</f>
        <v>450</v>
      </c>
    </row>
    <row r="502" ht="19" hidden="1" customHeight="1" spans="1:9">
      <c r="A502" s="4" t="s">
        <v>1302</v>
      </c>
      <c r="B502" s="4" t="s">
        <v>151</v>
      </c>
      <c r="C502" s="4" t="s">
        <v>1286</v>
      </c>
      <c r="D502" s="4" t="s">
        <v>1287</v>
      </c>
      <c r="E502" s="4" t="s">
        <v>1288</v>
      </c>
      <c r="F502" s="4" t="s">
        <v>1303</v>
      </c>
      <c r="G502" s="5" t="s">
        <v>1301</v>
      </c>
      <c r="H502" s="4" t="s">
        <v>1291</v>
      </c>
      <c r="I502" s="6">
        <f>VLOOKUP(A502,'[1]【4】 框架Ratecard条目汇总'!$A:$L,12,0)</f>
        <v>425</v>
      </c>
    </row>
    <row r="503" ht="19" hidden="1" customHeight="1" spans="1:9">
      <c r="A503" s="4" t="s">
        <v>1304</v>
      </c>
      <c r="B503" s="4" t="s">
        <v>151</v>
      </c>
      <c r="C503" s="4" t="s">
        <v>1286</v>
      </c>
      <c r="D503" s="4" t="s">
        <v>1287</v>
      </c>
      <c r="E503" s="4" t="s">
        <v>1288</v>
      </c>
      <c r="F503" s="4" t="s">
        <v>1305</v>
      </c>
      <c r="G503" s="5" t="s">
        <v>1301</v>
      </c>
      <c r="H503" s="4" t="s">
        <v>1291</v>
      </c>
      <c r="I503" s="6">
        <f>VLOOKUP(A503,'[1]【4】 框架Ratecard条目汇总'!$A:$L,12,0)</f>
        <v>451</v>
      </c>
    </row>
    <row r="504" ht="19" hidden="1" customHeight="1" spans="1:9">
      <c r="A504" s="4" t="s">
        <v>1306</v>
      </c>
      <c r="B504" s="4" t="s">
        <v>151</v>
      </c>
      <c r="C504" s="4" t="s">
        <v>1286</v>
      </c>
      <c r="D504" s="4" t="s">
        <v>1287</v>
      </c>
      <c r="E504" s="4" t="s">
        <v>1288</v>
      </c>
      <c r="F504" s="4" t="s">
        <v>1307</v>
      </c>
      <c r="G504" s="5" t="s">
        <v>1301</v>
      </c>
      <c r="H504" s="4" t="s">
        <v>1291</v>
      </c>
      <c r="I504" s="6">
        <f>VLOOKUP(A504,'[1]【4】 框架Ratecard条目汇总'!$A:$L,12,0)</f>
        <v>375</v>
      </c>
    </row>
    <row r="505" ht="19" hidden="1" customHeight="1" spans="1:9">
      <c r="A505" s="4" t="s">
        <v>1308</v>
      </c>
      <c r="B505" s="4" t="s">
        <v>151</v>
      </c>
      <c r="C505" s="4" t="s">
        <v>1286</v>
      </c>
      <c r="D505" s="4" t="s">
        <v>1287</v>
      </c>
      <c r="E505" s="4" t="s">
        <v>1309</v>
      </c>
      <c r="F505" s="4" t="s">
        <v>1310</v>
      </c>
      <c r="G505" s="5" t="s">
        <v>1311</v>
      </c>
      <c r="H505" s="4" t="s">
        <v>1207</v>
      </c>
      <c r="I505" s="6">
        <f>VLOOKUP(A505,'[1]【4】 框架Ratecard条目汇总'!$A:$L,12,0)</f>
        <v>351</v>
      </c>
    </row>
    <row r="506" ht="19" hidden="1" customHeight="1" spans="1:9">
      <c r="A506" s="4" t="s">
        <v>1312</v>
      </c>
      <c r="B506" s="4" t="s">
        <v>151</v>
      </c>
      <c r="C506" s="4" t="s">
        <v>1286</v>
      </c>
      <c r="D506" s="4" t="s">
        <v>1287</v>
      </c>
      <c r="E506" s="4" t="s">
        <v>1313</v>
      </c>
      <c r="F506" s="4" t="s">
        <v>1314</v>
      </c>
      <c r="G506" s="5" t="s">
        <v>1315</v>
      </c>
      <c r="H506" s="4" t="s">
        <v>1207</v>
      </c>
      <c r="I506" s="6">
        <f>VLOOKUP(A506,'[1]【4】 框架Ratecard条目汇总'!$A:$L,12,0)</f>
        <v>2000</v>
      </c>
    </row>
    <row r="507" ht="19" hidden="1" customHeight="1" spans="1:9">
      <c r="A507" s="4" t="s">
        <v>1316</v>
      </c>
      <c r="B507" s="4" t="s">
        <v>151</v>
      </c>
      <c r="C507" s="4" t="s">
        <v>1286</v>
      </c>
      <c r="D507" s="4" t="s">
        <v>1287</v>
      </c>
      <c r="E507" s="4" t="s">
        <v>1313</v>
      </c>
      <c r="F507" s="4" t="s">
        <v>1317</v>
      </c>
      <c r="G507" s="5" t="s">
        <v>1318</v>
      </c>
      <c r="H507" s="4" t="s">
        <v>1207</v>
      </c>
      <c r="I507" s="6">
        <f>VLOOKUP(A507,'[1]【4】 框架Ratecard条目汇总'!$A:$L,12,0)</f>
        <v>4000</v>
      </c>
    </row>
    <row r="508" ht="19" hidden="1" customHeight="1" spans="1:9">
      <c r="A508" s="4" t="s">
        <v>1319</v>
      </c>
      <c r="B508" s="4" t="s">
        <v>151</v>
      </c>
      <c r="C508" s="4" t="s">
        <v>1286</v>
      </c>
      <c r="D508" s="4" t="s">
        <v>1287</v>
      </c>
      <c r="E508" s="4" t="s">
        <v>1313</v>
      </c>
      <c r="F508" s="4" t="s">
        <v>1320</v>
      </c>
      <c r="G508" s="5" t="s">
        <v>1321</v>
      </c>
      <c r="H508" s="4" t="s">
        <v>1207</v>
      </c>
      <c r="I508" s="6">
        <f>VLOOKUP(A508,'[1]【4】 框架Ratecard条目汇总'!$A:$L,12,0)</f>
        <v>4000</v>
      </c>
    </row>
    <row r="509" ht="19" hidden="1" customHeight="1" spans="1:9">
      <c r="A509" s="4" t="s">
        <v>1322</v>
      </c>
      <c r="B509" s="4" t="s">
        <v>151</v>
      </c>
      <c r="C509" s="4" t="s">
        <v>1286</v>
      </c>
      <c r="D509" s="4" t="s">
        <v>1287</v>
      </c>
      <c r="E509" s="4" t="s">
        <v>1313</v>
      </c>
      <c r="F509" s="4" t="s">
        <v>1323</v>
      </c>
      <c r="G509" s="5" t="s">
        <v>1318</v>
      </c>
      <c r="H509" s="4" t="s">
        <v>1207</v>
      </c>
      <c r="I509" s="6">
        <f>VLOOKUP(A509,'[1]【4】 框架Ratecard条目汇总'!$A:$L,12,0)</f>
        <v>5500</v>
      </c>
    </row>
    <row r="510" ht="19" hidden="1" customHeight="1" spans="1:9">
      <c r="A510" s="4" t="s">
        <v>1324</v>
      </c>
      <c r="B510" s="4" t="s">
        <v>151</v>
      </c>
      <c r="C510" s="4" t="s">
        <v>1286</v>
      </c>
      <c r="D510" s="4" t="s">
        <v>1287</v>
      </c>
      <c r="E510" s="4" t="s">
        <v>1313</v>
      </c>
      <c r="F510" s="4" t="s">
        <v>1325</v>
      </c>
      <c r="G510" s="5" t="s">
        <v>1321</v>
      </c>
      <c r="H510" s="4" t="s">
        <v>1207</v>
      </c>
      <c r="I510" s="6">
        <f>VLOOKUP(A510,'[1]【4】 框架Ratecard条目汇总'!$A:$L,12,0)</f>
        <v>8000</v>
      </c>
    </row>
    <row r="511" ht="19" hidden="1" customHeight="1" spans="1:9">
      <c r="A511" s="4" t="s">
        <v>1326</v>
      </c>
      <c r="B511" s="4" t="s">
        <v>151</v>
      </c>
      <c r="C511" s="4" t="s">
        <v>1286</v>
      </c>
      <c r="D511" s="4" t="s">
        <v>1287</v>
      </c>
      <c r="E511" s="4" t="s">
        <v>1313</v>
      </c>
      <c r="F511" s="4" t="s">
        <v>1327</v>
      </c>
      <c r="G511" s="5" t="s">
        <v>1318</v>
      </c>
      <c r="H511" s="4" t="s">
        <v>1207</v>
      </c>
      <c r="I511" s="6">
        <f>VLOOKUP(A511,'[1]【4】 框架Ratecard条目汇总'!$A:$L,12,0)</f>
        <v>9000</v>
      </c>
    </row>
    <row r="512" ht="19" hidden="1" customHeight="1" spans="1:9">
      <c r="A512" s="4" t="s">
        <v>1328</v>
      </c>
      <c r="B512" s="4" t="s">
        <v>151</v>
      </c>
      <c r="C512" s="4" t="s">
        <v>1286</v>
      </c>
      <c r="D512" s="4" t="s">
        <v>1287</v>
      </c>
      <c r="E512" s="4" t="s">
        <v>1313</v>
      </c>
      <c r="F512" s="4" t="s">
        <v>1329</v>
      </c>
      <c r="G512" s="5" t="s">
        <v>1318</v>
      </c>
      <c r="H512" s="4" t="s">
        <v>1207</v>
      </c>
      <c r="I512" s="6">
        <f>VLOOKUP(A512,'[1]【4】 框架Ratecard条目汇总'!$A:$L,12,0)</f>
        <v>12000</v>
      </c>
    </row>
    <row r="513" ht="19" hidden="1" customHeight="1" spans="1:9">
      <c r="A513" s="4" t="s">
        <v>1330</v>
      </c>
      <c r="B513" s="4" t="s">
        <v>151</v>
      </c>
      <c r="C513" s="4" t="s">
        <v>1286</v>
      </c>
      <c r="D513" s="4" t="s">
        <v>1287</v>
      </c>
      <c r="E513" s="4" t="s">
        <v>1313</v>
      </c>
      <c r="F513" s="4" t="s">
        <v>1331</v>
      </c>
      <c r="G513" s="5" t="s">
        <v>1318</v>
      </c>
      <c r="H513" s="4" t="s">
        <v>1207</v>
      </c>
      <c r="I513" s="6">
        <f>VLOOKUP(A513,'[1]【4】 框架Ratecard条目汇总'!$A:$L,12,0)</f>
        <v>15000</v>
      </c>
    </row>
    <row r="514" ht="19" hidden="1" customHeight="1" spans="1:9">
      <c r="A514" s="4" t="s">
        <v>1332</v>
      </c>
      <c r="B514" s="4" t="s">
        <v>151</v>
      </c>
      <c r="C514" s="4" t="s">
        <v>1286</v>
      </c>
      <c r="D514" s="4" t="s">
        <v>1287</v>
      </c>
      <c r="E514" s="4" t="s">
        <v>1333</v>
      </c>
      <c r="F514" s="4" t="s">
        <v>1334</v>
      </c>
      <c r="G514" s="5" t="s">
        <v>1335</v>
      </c>
      <c r="H514" s="4" t="s">
        <v>1207</v>
      </c>
      <c r="I514" s="6">
        <f>VLOOKUP(A514,'[1]【4】 框架Ratecard条目汇总'!$A:$L,12,0)</f>
        <v>1200</v>
      </c>
    </row>
    <row r="515" ht="19" hidden="1" customHeight="1" spans="1:9">
      <c r="A515" s="4" t="s">
        <v>1336</v>
      </c>
      <c r="B515" s="4" t="s">
        <v>151</v>
      </c>
      <c r="C515" s="4" t="s">
        <v>1286</v>
      </c>
      <c r="D515" s="4" t="s">
        <v>1287</v>
      </c>
      <c r="E515" s="4" t="s">
        <v>1333</v>
      </c>
      <c r="F515" s="4" t="s">
        <v>1337</v>
      </c>
      <c r="G515" s="5" t="s">
        <v>1335</v>
      </c>
      <c r="H515" s="4" t="s">
        <v>1207</v>
      </c>
      <c r="I515" s="6">
        <f>VLOOKUP(A515,'[1]【4】 框架Ratecard条目汇总'!$A:$L,12,0)</f>
        <v>2550</v>
      </c>
    </row>
    <row r="516" ht="19" hidden="1" customHeight="1" spans="1:9">
      <c r="A516" s="4" t="s">
        <v>1338</v>
      </c>
      <c r="B516" s="4" t="s">
        <v>151</v>
      </c>
      <c r="C516" s="4" t="s">
        <v>1286</v>
      </c>
      <c r="D516" s="4" t="s">
        <v>1287</v>
      </c>
      <c r="E516" s="4" t="s">
        <v>1333</v>
      </c>
      <c r="F516" s="4" t="s">
        <v>1339</v>
      </c>
      <c r="G516" s="5" t="s">
        <v>1335</v>
      </c>
      <c r="H516" s="4" t="s">
        <v>1207</v>
      </c>
      <c r="I516" s="6">
        <f>VLOOKUP(A516,'[1]【4】 框架Ratecard条目汇总'!$A:$L,12,0)</f>
        <v>2500</v>
      </c>
    </row>
    <row r="517" ht="19" hidden="1" customHeight="1" spans="1:9">
      <c r="A517" s="4" t="s">
        <v>1340</v>
      </c>
      <c r="B517" s="4" t="s">
        <v>151</v>
      </c>
      <c r="C517" s="4" t="s">
        <v>1286</v>
      </c>
      <c r="D517" s="4" t="s">
        <v>1287</v>
      </c>
      <c r="E517" s="4" t="s">
        <v>1341</v>
      </c>
      <c r="F517" s="4" t="s">
        <v>1342</v>
      </c>
      <c r="G517" s="5" t="s">
        <v>1343</v>
      </c>
      <c r="H517" s="4" t="s">
        <v>1207</v>
      </c>
      <c r="I517" s="6">
        <f>VLOOKUP(A517,'[1]【4】 框架Ratecard条目汇总'!$A:$L,12,0)</f>
        <v>700</v>
      </c>
    </row>
    <row r="518" ht="19" hidden="1" customHeight="1" spans="1:9">
      <c r="A518" s="4" t="s">
        <v>1344</v>
      </c>
      <c r="B518" s="4" t="s">
        <v>151</v>
      </c>
      <c r="C518" s="4" t="s">
        <v>1286</v>
      </c>
      <c r="D518" s="4" t="s">
        <v>1287</v>
      </c>
      <c r="E518" s="4" t="s">
        <v>1341</v>
      </c>
      <c r="F518" s="4" t="s">
        <v>1345</v>
      </c>
      <c r="G518" s="5" t="s">
        <v>1346</v>
      </c>
      <c r="H518" s="4" t="s">
        <v>1207</v>
      </c>
      <c r="I518" s="6">
        <f>VLOOKUP(A518,'[1]【4】 框架Ratecard条目汇总'!$A:$L,12,0)</f>
        <v>700</v>
      </c>
    </row>
    <row r="519" ht="19" hidden="1" customHeight="1" spans="1:9">
      <c r="A519" s="4" t="s">
        <v>1347</v>
      </c>
      <c r="B519" s="4" t="s">
        <v>151</v>
      </c>
      <c r="C519" s="4" t="s">
        <v>1286</v>
      </c>
      <c r="D519" s="4" t="s">
        <v>1287</v>
      </c>
      <c r="E519" s="4" t="s">
        <v>1341</v>
      </c>
      <c r="F519" s="4" t="s">
        <v>1348</v>
      </c>
      <c r="G519" s="5" t="s">
        <v>1346</v>
      </c>
      <c r="H519" s="4" t="s">
        <v>1207</v>
      </c>
      <c r="I519" s="6">
        <f>VLOOKUP(A519,'[1]【4】 框架Ratecard条目汇总'!$A:$L,12,0)</f>
        <v>700</v>
      </c>
    </row>
    <row r="520" ht="19" hidden="1" customHeight="1" spans="1:9">
      <c r="A520" s="4" t="s">
        <v>1349</v>
      </c>
      <c r="B520" s="4" t="s">
        <v>151</v>
      </c>
      <c r="C520" s="4" t="s">
        <v>1286</v>
      </c>
      <c r="D520" s="4" t="s">
        <v>1287</v>
      </c>
      <c r="E520" s="4" t="s">
        <v>1341</v>
      </c>
      <c r="F520" s="4" t="s">
        <v>1350</v>
      </c>
      <c r="G520" s="5" t="s">
        <v>1346</v>
      </c>
      <c r="H520" s="4" t="s">
        <v>1207</v>
      </c>
      <c r="I520" s="6">
        <f>VLOOKUP(A520,'[1]【4】 框架Ratecard条目汇总'!$A:$L,12,0)</f>
        <v>700</v>
      </c>
    </row>
    <row r="521" ht="19" hidden="1" customHeight="1" spans="1:9">
      <c r="A521" s="4" t="s">
        <v>1351</v>
      </c>
      <c r="B521" s="4" t="s">
        <v>151</v>
      </c>
      <c r="C521" s="4" t="s">
        <v>1286</v>
      </c>
      <c r="D521" s="4" t="s">
        <v>1287</v>
      </c>
      <c r="E521" s="4" t="s">
        <v>1352</v>
      </c>
      <c r="F521" s="4" t="s">
        <v>1353</v>
      </c>
      <c r="G521" s="5" t="s">
        <v>1311</v>
      </c>
      <c r="H521" s="4" t="s">
        <v>1354</v>
      </c>
      <c r="I521" s="6">
        <f>VLOOKUP(A521,'[1]【4】 框架Ratecard条目汇总'!$A:$L,12,0)</f>
        <v>625</v>
      </c>
    </row>
    <row r="522" ht="19" hidden="1" customHeight="1" spans="1:9">
      <c r="A522" s="4" t="s">
        <v>1355</v>
      </c>
      <c r="B522" s="4" t="s">
        <v>151</v>
      </c>
      <c r="C522" s="4" t="s">
        <v>1286</v>
      </c>
      <c r="D522" s="4" t="s">
        <v>1287</v>
      </c>
      <c r="E522" s="4" t="s">
        <v>1352</v>
      </c>
      <c r="F522" s="4" t="s">
        <v>1356</v>
      </c>
      <c r="G522" s="5" t="s">
        <v>1311</v>
      </c>
      <c r="H522" s="4" t="s">
        <v>1354</v>
      </c>
      <c r="I522" s="6">
        <f>VLOOKUP(A522,'[1]【4】 框架Ratecard条目汇总'!$A:$L,12,0)</f>
        <v>450</v>
      </c>
    </row>
    <row r="523" ht="19" hidden="1" customHeight="1" spans="1:9">
      <c r="A523" s="4" t="s">
        <v>1357</v>
      </c>
      <c r="B523" s="4" t="s">
        <v>151</v>
      </c>
      <c r="C523" s="4" t="s">
        <v>1286</v>
      </c>
      <c r="D523" s="4" t="s">
        <v>1287</v>
      </c>
      <c r="E523" s="4" t="s">
        <v>1352</v>
      </c>
      <c r="F523" s="4" t="s">
        <v>1358</v>
      </c>
      <c r="G523" s="5" t="s">
        <v>1311</v>
      </c>
      <c r="H523" s="4" t="s">
        <v>1354</v>
      </c>
      <c r="I523" s="6">
        <f>VLOOKUP(A523,'[1]【4】 框架Ratecard条目汇总'!$A:$L,12,0)</f>
        <v>440</v>
      </c>
    </row>
    <row r="524" ht="19" hidden="1" customHeight="1" spans="1:9">
      <c r="A524" s="4" t="s">
        <v>1359</v>
      </c>
      <c r="B524" s="4" t="s">
        <v>151</v>
      </c>
      <c r="C524" s="4" t="s">
        <v>1286</v>
      </c>
      <c r="D524" s="4" t="s">
        <v>1287</v>
      </c>
      <c r="E524" s="4" t="s">
        <v>1352</v>
      </c>
      <c r="F524" s="4" t="s">
        <v>1360</v>
      </c>
      <c r="G524" s="5" t="s">
        <v>1311</v>
      </c>
      <c r="H524" s="4" t="s">
        <v>1354</v>
      </c>
      <c r="I524" s="6">
        <f>VLOOKUP(A524,'[1]【4】 框架Ratecard条目汇总'!$A:$L,12,0)</f>
        <v>310</v>
      </c>
    </row>
    <row r="525" ht="19" hidden="1" customHeight="1" spans="1:9">
      <c r="A525" s="4" t="s">
        <v>1361</v>
      </c>
      <c r="B525" s="4" t="s">
        <v>151</v>
      </c>
      <c r="C525" s="4" t="s">
        <v>1286</v>
      </c>
      <c r="D525" s="4" t="s">
        <v>1287</v>
      </c>
      <c r="E525" s="4" t="s">
        <v>1352</v>
      </c>
      <c r="F525" s="4" t="s">
        <v>1362</v>
      </c>
      <c r="G525" s="5" t="s">
        <v>1311</v>
      </c>
      <c r="H525" s="4" t="s">
        <v>1354</v>
      </c>
      <c r="I525" s="6">
        <f>VLOOKUP(A525,'[1]【4】 框架Ratecard条目汇总'!$A:$L,12,0)</f>
        <v>220</v>
      </c>
    </row>
    <row r="526" ht="19" hidden="1" customHeight="1" spans="1:9">
      <c r="A526" s="4" t="s">
        <v>1363</v>
      </c>
      <c r="B526" s="4" t="s">
        <v>151</v>
      </c>
      <c r="C526" s="4" t="s">
        <v>1286</v>
      </c>
      <c r="D526" s="4" t="s">
        <v>1287</v>
      </c>
      <c r="E526" s="4" t="s">
        <v>1352</v>
      </c>
      <c r="F526" s="4" t="s">
        <v>1364</v>
      </c>
      <c r="G526" s="5" t="s">
        <v>1311</v>
      </c>
      <c r="H526" s="4" t="s">
        <v>1354</v>
      </c>
      <c r="I526" s="6">
        <f>VLOOKUP(A526,'[1]【4】 框架Ratecard条目汇总'!$A:$L,12,0)</f>
        <v>120</v>
      </c>
    </row>
    <row r="527" ht="19" hidden="1" customHeight="1" spans="1:9">
      <c r="A527" s="4" t="s">
        <v>1365</v>
      </c>
      <c r="B527" s="4" t="s">
        <v>151</v>
      </c>
      <c r="C527" s="4" t="s">
        <v>1286</v>
      </c>
      <c r="D527" s="4" t="s">
        <v>1287</v>
      </c>
      <c r="E527" s="4" t="s">
        <v>1352</v>
      </c>
      <c r="F527" s="4" t="s">
        <v>998</v>
      </c>
      <c r="G527" s="5" t="s">
        <v>1366</v>
      </c>
      <c r="H527" s="4" t="s">
        <v>205</v>
      </c>
      <c r="I527" s="6">
        <f>VLOOKUP(A527,'[1]【4】 框架Ratecard条目汇总'!$A:$L,12,0)</f>
        <v>80</v>
      </c>
    </row>
    <row r="528" ht="19" hidden="1" customHeight="1" spans="1:9">
      <c r="A528" s="4" t="s">
        <v>1367</v>
      </c>
      <c r="B528" s="4" t="s">
        <v>151</v>
      </c>
      <c r="C528" s="4" t="s">
        <v>1286</v>
      </c>
      <c r="D528" s="4" t="s">
        <v>1287</v>
      </c>
      <c r="E528" s="4" t="s">
        <v>1368</v>
      </c>
      <c r="F528" s="4" t="s">
        <v>1369</v>
      </c>
      <c r="G528" s="5" t="s">
        <v>1370</v>
      </c>
      <c r="H528" s="4" t="s">
        <v>1207</v>
      </c>
      <c r="I528" s="6">
        <f>VLOOKUP(A528,'[1]【4】 框架Ratecard条目汇总'!$A:$L,12,0)</f>
        <v>115</v>
      </c>
    </row>
    <row r="529" ht="19" hidden="1" customHeight="1" spans="1:9">
      <c r="A529" s="4" t="s">
        <v>1371</v>
      </c>
      <c r="B529" s="4" t="s">
        <v>151</v>
      </c>
      <c r="C529" s="4" t="s">
        <v>1286</v>
      </c>
      <c r="D529" s="4" t="s">
        <v>1287</v>
      </c>
      <c r="E529" s="4" t="s">
        <v>1368</v>
      </c>
      <c r="F529" s="4" t="s">
        <v>1372</v>
      </c>
      <c r="G529" s="5" t="s">
        <v>1370</v>
      </c>
      <c r="H529" s="4" t="s">
        <v>1207</v>
      </c>
      <c r="I529" s="6">
        <f>VLOOKUP(A529,'[1]【4】 框架Ratecard条目汇总'!$A:$L,12,0)</f>
        <v>150</v>
      </c>
    </row>
    <row r="530" ht="19" hidden="1" customHeight="1" spans="1:9">
      <c r="A530" s="4" t="s">
        <v>1373</v>
      </c>
      <c r="B530" s="4" t="s">
        <v>151</v>
      </c>
      <c r="C530" s="4" t="s">
        <v>1286</v>
      </c>
      <c r="D530" s="4" t="s">
        <v>1287</v>
      </c>
      <c r="E530" s="4" t="s">
        <v>1368</v>
      </c>
      <c r="F530" s="4" t="s">
        <v>1374</v>
      </c>
      <c r="G530" s="5" t="s">
        <v>1375</v>
      </c>
      <c r="H530" s="4" t="s">
        <v>1207</v>
      </c>
      <c r="I530" s="6">
        <f>VLOOKUP(A530,'[1]【4】 框架Ratecard条目汇总'!$A:$L,12,0)</f>
        <v>200</v>
      </c>
    </row>
    <row r="531" ht="19" hidden="1" customHeight="1" spans="1:9">
      <c r="A531" s="4" t="s">
        <v>1376</v>
      </c>
      <c r="B531" s="4" t="s">
        <v>151</v>
      </c>
      <c r="C531" s="4" t="s">
        <v>1286</v>
      </c>
      <c r="D531" s="4" t="s">
        <v>1287</v>
      </c>
      <c r="E531" s="4" t="s">
        <v>1368</v>
      </c>
      <c r="F531" s="4" t="s">
        <v>1377</v>
      </c>
      <c r="G531" s="5" t="s">
        <v>1375</v>
      </c>
      <c r="H531" s="4" t="s">
        <v>1207</v>
      </c>
      <c r="I531" s="6">
        <f>VLOOKUP(A531,'[1]【4】 框架Ratecard条目汇总'!$A:$L,12,0)</f>
        <v>400</v>
      </c>
    </row>
    <row r="532" ht="19" hidden="1" customHeight="1" spans="1:9">
      <c r="A532" s="4" t="s">
        <v>1378</v>
      </c>
      <c r="B532" s="4" t="s">
        <v>151</v>
      </c>
      <c r="C532" s="4" t="s">
        <v>1286</v>
      </c>
      <c r="D532" s="4" t="s">
        <v>1287</v>
      </c>
      <c r="E532" s="4" t="s">
        <v>1368</v>
      </c>
      <c r="F532" s="4" t="s">
        <v>1379</v>
      </c>
      <c r="G532" s="5" t="s">
        <v>1375</v>
      </c>
      <c r="H532" s="4" t="s">
        <v>1207</v>
      </c>
      <c r="I532" s="6">
        <f>VLOOKUP(A532,'[1]【4】 框架Ratecard条目汇总'!$A:$L,12,0)</f>
        <v>600</v>
      </c>
    </row>
    <row r="533" ht="19" hidden="1" customHeight="1" spans="1:9">
      <c r="A533" s="4" t="s">
        <v>1380</v>
      </c>
      <c r="B533" s="4" t="s">
        <v>151</v>
      </c>
      <c r="C533" s="4" t="s">
        <v>1286</v>
      </c>
      <c r="D533" s="4" t="s">
        <v>1287</v>
      </c>
      <c r="E533" s="4" t="s">
        <v>1368</v>
      </c>
      <c r="F533" s="4" t="s">
        <v>1381</v>
      </c>
      <c r="G533" s="5" t="s">
        <v>1375</v>
      </c>
      <c r="H533" s="4" t="s">
        <v>1207</v>
      </c>
      <c r="I533" s="6">
        <f>VLOOKUP(A533,'[1]【4】 框架Ratecard条目汇总'!$A:$L,12,0)</f>
        <v>800</v>
      </c>
    </row>
    <row r="534" ht="19" hidden="1" customHeight="1" spans="1:9">
      <c r="A534" s="4" t="s">
        <v>1382</v>
      </c>
      <c r="B534" s="4" t="s">
        <v>151</v>
      </c>
      <c r="C534" s="4" t="s">
        <v>1286</v>
      </c>
      <c r="D534" s="4" t="s">
        <v>1287</v>
      </c>
      <c r="E534" s="4" t="s">
        <v>1368</v>
      </c>
      <c r="F534" s="4" t="s">
        <v>1383</v>
      </c>
      <c r="G534" s="5" t="s">
        <v>1375</v>
      </c>
      <c r="H534" s="4" t="s">
        <v>1207</v>
      </c>
      <c r="I534" s="6">
        <f>VLOOKUP(A534,'[1]【4】 框架Ratecard条目汇总'!$A:$L,12,0)</f>
        <v>1160</v>
      </c>
    </row>
    <row r="535" ht="19" hidden="1" customHeight="1" spans="1:9">
      <c r="A535" s="4" t="s">
        <v>1384</v>
      </c>
      <c r="B535" s="4" t="s">
        <v>151</v>
      </c>
      <c r="C535" s="4" t="s">
        <v>1286</v>
      </c>
      <c r="D535" s="4" t="s">
        <v>1287</v>
      </c>
      <c r="E535" s="4" t="s">
        <v>1368</v>
      </c>
      <c r="F535" s="4" t="s">
        <v>1385</v>
      </c>
      <c r="G535" s="5" t="s">
        <v>1375</v>
      </c>
      <c r="H535" s="4" t="s">
        <v>1207</v>
      </c>
      <c r="I535" s="6">
        <f>VLOOKUP(A535,'[1]【4】 框架Ratecard条目汇总'!$A:$L,12,0)</f>
        <v>1350</v>
      </c>
    </row>
    <row r="536" ht="19" hidden="1" customHeight="1" spans="1:9">
      <c r="A536" s="4" t="s">
        <v>1386</v>
      </c>
      <c r="B536" s="4" t="s">
        <v>151</v>
      </c>
      <c r="C536" s="4" t="s">
        <v>1286</v>
      </c>
      <c r="D536" s="4" t="s">
        <v>1287</v>
      </c>
      <c r="E536" s="4" t="s">
        <v>1368</v>
      </c>
      <c r="F536" s="4" t="s">
        <v>1387</v>
      </c>
      <c r="G536" s="5" t="s">
        <v>1375</v>
      </c>
      <c r="H536" s="4" t="s">
        <v>1207</v>
      </c>
      <c r="I536" s="6">
        <f>VLOOKUP(A536,'[1]【4】 框架Ratecard条目汇总'!$A:$L,12,0)</f>
        <v>2500</v>
      </c>
    </row>
    <row r="537" ht="19" hidden="1" customHeight="1" spans="1:9">
      <c r="A537" s="4" t="s">
        <v>1388</v>
      </c>
      <c r="B537" s="4" t="s">
        <v>151</v>
      </c>
      <c r="C537" s="4" t="s">
        <v>1286</v>
      </c>
      <c r="D537" s="4" t="s">
        <v>1287</v>
      </c>
      <c r="E537" s="4" t="s">
        <v>1389</v>
      </c>
      <c r="F537" s="4" t="s">
        <v>1377</v>
      </c>
      <c r="G537" s="5" t="s">
        <v>1390</v>
      </c>
      <c r="H537" s="4" t="s">
        <v>1207</v>
      </c>
      <c r="I537" s="6">
        <f>VLOOKUP(A537,'[1]【4】 框架Ratecard条目汇总'!$A:$L,12,0)</f>
        <v>525</v>
      </c>
    </row>
    <row r="538" ht="19" hidden="1" customHeight="1" spans="1:9">
      <c r="A538" s="4" t="s">
        <v>1391</v>
      </c>
      <c r="B538" s="4" t="s">
        <v>151</v>
      </c>
      <c r="C538" s="4" t="s">
        <v>1286</v>
      </c>
      <c r="D538" s="4" t="s">
        <v>1287</v>
      </c>
      <c r="E538" s="4" t="s">
        <v>1389</v>
      </c>
      <c r="F538" s="4" t="s">
        <v>1379</v>
      </c>
      <c r="G538" s="5" t="s">
        <v>1390</v>
      </c>
      <c r="H538" s="4" t="s">
        <v>1207</v>
      </c>
      <c r="I538" s="6">
        <f>VLOOKUP(A538,'[1]【4】 框架Ratecard条目汇总'!$A:$L,12,0)</f>
        <v>621</v>
      </c>
    </row>
    <row r="539" ht="19" hidden="1" customHeight="1" spans="1:9">
      <c r="A539" s="4" t="s">
        <v>1392</v>
      </c>
      <c r="B539" s="4" t="s">
        <v>151</v>
      </c>
      <c r="C539" s="4" t="s">
        <v>1286</v>
      </c>
      <c r="D539" s="4" t="s">
        <v>1287</v>
      </c>
      <c r="E539" s="4" t="s">
        <v>1389</v>
      </c>
      <c r="F539" s="4" t="s">
        <v>1381</v>
      </c>
      <c r="G539" s="5" t="s">
        <v>1390</v>
      </c>
      <c r="H539" s="4" t="s">
        <v>1207</v>
      </c>
      <c r="I539" s="6">
        <f>VLOOKUP(A539,'[1]【4】 框架Ratecard条目汇总'!$A:$L,12,0)</f>
        <v>800</v>
      </c>
    </row>
    <row r="540" ht="19" hidden="1" customHeight="1" spans="1:9">
      <c r="A540" s="4" t="s">
        <v>1393</v>
      </c>
      <c r="B540" s="4" t="s">
        <v>151</v>
      </c>
      <c r="C540" s="4" t="s">
        <v>1286</v>
      </c>
      <c r="D540" s="4" t="s">
        <v>1287</v>
      </c>
      <c r="E540" s="4" t="s">
        <v>1389</v>
      </c>
      <c r="F540" s="4" t="s">
        <v>1383</v>
      </c>
      <c r="G540" s="5" t="s">
        <v>1390</v>
      </c>
      <c r="H540" s="4" t="s">
        <v>1207</v>
      </c>
      <c r="I540" s="6">
        <f>VLOOKUP(A540,'[1]【4】 框架Ratecard条目汇总'!$A:$L,12,0)</f>
        <v>1300</v>
      </c>
    </row>
    <row r="541" ht="19" hidden="1" customHeight="1" spans="1:9">
      <c r="A541" s="4" t="s">
        <v>1394</v>
      </c>
      <c r="B541" s="4" t="s">
        <v>151</v>
      </c>
      <c r="C541" s="4" t="s">
        <v>1286</v>
      </c>
      <c r="D541" s="4" t="s">
        <v>1287</v>
      </c>
      <c r="E541" s="4" t="s">
        <v>1389</v>
      </c>
      <c r="F541" s="4" t="s">
        <v>1385</v>
      </c>
      <c r="G541" s="5" t="s">
        <v>1390</v>
      </c>
      <c r="H541" s="4" t="s">
        <v>1207</v>
      </c>
      <c r="I541" s="6">
        <f>VLOOKUP(A541,'[1]【4】 框架Ratecard条目汇总'!$A:$L,12,0)</f>
        <v>2200</v>
      </c>
    </row>
    <row r="542" ht="19" hidden="1" customHeight="1" spans="1:9">
      <c r="A542" s="4" t="s">
        <v>1395</v>
      </c>
      <c r="B542" s="4" t="s">
        <v>151</v>
      </c>
      <c r="C542" s="4" t="s">
        <v>1286</v>
      </c>
      <c r="D542" s="4" t="s">
        <v>1287</v>
      </c>
      <c r="E542" s="4" t="s">
        <v>1389</v>
      </c>
      <c r="F542" s="4" t="s">
        <v>1396</v>
      </c>
      <c r="G542" s="5" t="s">
        <v>1390</v>
      </c>
      <c r="H542" s="4" t="s">
        <v>1207</v>
      </c>
      <c r="I542" s="6">
        <f>VLOOKUP(A542,'[1]【4】 框架Ratecard条目汇总'!$A:$L,12,0)</f>
        <v>3200</v>
      </c>
    </row>
    <row r="543" ht="19" hidden="1" customHeight="1" spans="1:9">
      <c r="A543" s="4" t="s">
        <v>1397</v>
      </c>
      <c r="B543" s="4" t="s">
        <v>151</v>
      </c>
      <c r="C543" s="4" t="s">
        <v>1286</v>
      </c>
      <c r="D543" s="4" t="s">
        <v>1287</v>
      </c>
      <c r="E543" s="4" t="s">
        <v>1398</v>
      </c>
      <c r="F543" s="4" t="s">
        <v>1399</v>
      </c>
      <c r="G543" s="5" t="s">
        <v>1400</v>
      </c>
      <c r="H543" s="4" t="s">
        <v>1207</v>
      </c>
      <c r="I543" s="6">
        <f>VLOOKUP(A543,'[1]【4】 框架Ratecard条目汇总'!$A:$L,12,0)</f>
        <v>750</v>
      </c>
    </row>
    <row r="544" ht="19" hidden="1" customHeight="1" spans="1:9">
      <c r="A544" s="4" t="s">
        <v>1401</v>
      </c>
      <c r="B544" s="4" t="s">
        <v>151</v>
      </c>
      <c r="C544" s="4" t="s">
        <v>1286</v>
      </c>
      <c r="D544" s="4" t="s">
        <v>1287</v>
      </c>
      <c r="E544" s="4" t="s">
        <v>1398</v>
      </c>
      <c r="F544" s="4" t="s">
        <v>1379</v>
      </c>
      <c r="G544" s="5" t="s">
        <v>1400</v>
      </c>
      <c r="H544" s="4" t="s">
        <v>1207</v>
      </c>
      <c r="I544" s="6">
        <f>VLOOKUP(A544,'[1]【4】 框架Ratecard条目汇总'!$A:$L,12,0)</f>
        <v>750</v>
      </c>
    </row>
    <row r="545" ht="19" hidden="1" customHeight="1" spans="1:9">
      <c r="A545" s="4" t="s">
        <v>1402</v>
      </c>
      <c r="B545" s="4" t="s">
        <v>151</v>
      </c>
      <c r="C545" s="4" t="s">
        <v>1286</v>
      </c>
      <c r="D545" s="4" t="s">
        <v>1287</v>
      </c>
      <c r="E545" s="4" t="s">
        <v>1403</v>
      </c>
      <c r="F545" s="4" t="s">
        <v>1404</v>
      </c>
      <c r="G545" s="5" t="s">
        <v>1311</v>
      </c>
      <c r="H545" s="4" t="s">
        <v>1207</v>
      </c>
      <c r="I545" s="6">
        <f>VLOOKUP(A545,'[1]【4】 框架Ratecard条目汇总'!$A:$L,12,0)</f>
        <v>4750</v>
      </c>
    </row>
    <row r="546" ht="19" hidden="1" customHeight="1" spans="1:9">
      <c r="A546" s="4" t="s">
        <v>1405</v>
      </c>
      <c r="B546" s="4" t="s">
        <v>151</v>
      </c>
      <c r="C546" s="4" t="s">
        <v>1286</v>
      </c>
      <c r="D546" s="4" t="s">
        <v>1287</v>
      </c>
      <c r="E546" s="4" t="s">
        <v>1403</v>
      </c>
      <c r="F546" s="4" t="s">
        <v>1406</v>
      </c>
      <c r="G546" s="5" t="s">
        <v>1311</v>
      </c>
      <c r="H546" s="4" t="s">
        <v>1207</v>
      </c>
      <c r="I546" s="6">
        <f>VLOOKUP(A546,'[1]【4】 框架Ratecard条目汇总'!$A:$L,12,0)</f>
        <v>4000</v>
      </c>
    </row>
    <row r="547" ht="19" hidden="1" customHeight="1" spans="1:9">
      <c r="A547" s="4" t="s">
        <v>1407</v>
      </c>
      <c r="B547" s="4" t="s">
        <v>151</v>
      </c>
      <c r="C547" s="4" t="s">
        <v>1286</v>
      </c>
      <c r="D547" s="4" t="s">
        <v>1287</v>
      </c>
      <c r="E547" s="4" t="s">
        <v>1403</v>
      </c>
      <c r="F547" s="4" t="s">
        <v>1408</v>
      </c>
      <c r="G547" s="5" t="s">
        <v>1311</v>
      </c>
      <c r="H547" s="4" t="s">
        <v>1207</v>
      </c>
      <c r="I547" s="6">
        <f>VLOOKUP(A547,'[1]【4】 框架Ratecard条目汇总'!$A:$L,12,0)</f>
        <v>3000</v>
      </c>
    </row>
    <row r="548" ht="19" hidden="1" customHeight="1" spans="1:9">
      <c r="A548" s="4" t="s">
        <v>1409</v>
      </c>
      <c r="B548" s="4" t="s">
        <v>151</v>
      </c>
      <c r="C548" s="4" t="s">
        <v>1286</v>
      </c>
      <c r="D548" s="4" t="s">
        <v>1287</v>
      </c>
      <c r="E548" s="4" t="s">
        <v>1403</v>
      </c>
      <c r="F548" s="4" t="s">
        <v>1410</v>
      </c>
      <c r="G548" s="5" t="s">
        <v>1411</v>
      </c>
      <c r="H548" s="4" t="s">
        <v>1207</v>
      </c>
      <c r="I548" s="6">
        <f>VLOOKUP(A548,'[1]【4】 框架Ratecard条目汇总'!$A:$L,12,0)</f>
        <v>3750</v>
      </c>
    </row>
    <row r="549" ht="19" hidden="1" customHeight="1" spans="1:9">
      <c r="A549" s="4" t="s">
        <v>1412</v>
      </c>
      <c r="B549" s="4" t="s">
        <v>151</v>
      </c>
      <c r="C549" s="4" t="s">
        <v>1286</v>
      </c>
      <c r="D549" s="4" t="s">
        <v>1287</v>
      </c>
      <c r="E549" s="4" t="s">
        <v>1403</v>
      </c>
      <c r="F549" s="4" t="s">
        <v>1413</v>
      </c>
      <c r="G549" s="5" t="s">
        <v>1414</v>
      </c>
      <c r="H549" s="4" t="s">
        <v>1207</v>
      </c>
      <c r="I549" s="6">
        <f>VLOOKUP(A549,'[1]【4】 框架Ratecard条目汇总'!$A:$L,12,0)</f>
        <v>4000</v>
      </c>
    </row>
    <row r="550" ht="19" hidden="1" customHeight="1" spans="1:9">
      <c r="A550" s="4" t="s">
        <v>1415</v>
      </c>
      <c r="B550" s="4" t="s">
        <v>151</v>
      </c>
      <c r="C550" s="4" t="s">
        <v>1286</v>
      </c>
      <c r="D550" s="4" t="s">
        <v>1287</v>
      </c>
      <c r="E550" s="4" t="s">
        <v>1403</v>
      </c>
      <c r="F550" s="4" t="s">
        <v>1416</v>
      </c>
      <c r="G550" s="5" t="s">
        <v>1414</v>
      </c>
      <c r="H550" s="4" t="s">
        <v>1207</v>
      </c>
      <c r="I550" s="6">
        <f>VLOOKUP(A550,'[1]【4】 框架Ratecard条目汇总'!$A:$L,12,0)</f>
        <v>5000</v>
      </c>
    </row>
    <row r="551" ht="19" hidden="1" customHeight="1" spans="1:9">
      <c r="A551" s="4" t="s">
        <v>1417</v>
      </c>
      <c r="B551" s="4" t="s">
        <v>151</v>
      </c>
      <c r="C551" s="4" t="s">
        <v>1286</v>
      </c>
      <c r="D551" s="4" t="s">
        <v>1287</v>
      </c>
      <c r="E551" s="4" t="s">
        <v>1403</v>
      </c>
      <c r="F551" s="4" t="s">
        <v>1418</v>
      </c>
      <c r="G551" s="5" t="s">
        <v>1311</v>
      </c>
      <c r="H551" s="4" t="s">
        <v>1207</v>
      </c>
      <c r="I551" s="6">
        <f>VLOOKUP(A551,'[1]【4】 框架Ratecard条目汇总'!$A:$L,12,0)</f>
        <v>400</v>
      </c>
    </row>
    <row r="552" ht="19" hidden="1" customHeight="1" spans="1:9">
      <c r="A552" s="4" t="s">
        <v>1419</v>
      </c>
      <c r="B552" s="4" t="s">
        <v>151</v>
      </c>
      <c r="C552" s="4" t="s">
        <v>1286</v>
      </c>
      <c r="D552" s="4" t="s">
        <v>1287</v>
      </c>
      <c r="E552" s="4" t="s">
        <v>1403</v>
      </c>
      <c r="F552" s="4" t="s">
        <v>1420</v>
      </c>
      <c r="G552" s="5" t="s">
        <v>1411</v>
      </c>
      <c r="H552" s="4" t="s">
        <v>1207</v>
      </c>
      <c r="I552" s="6">
        <f>VLOOKUP(A552,'[1]【4】 框架Ratecard条目汇总'!$A:$L,12,0)</f>
        <v>3100</v>
      </c>
    </row>
    <row r="553" ht="19" hidden="1" customHeight="1" spans="1:9">
      <c r="A553" s="4" t="s">
        <v>1421</v>
      </c>
      <c r="B553" s="4" t="s">
        <v>151</v>
      </c>
      <c r="C553" s="4" t="s">
        <v>1286</v>
      </c>
      <c r="D553" s="4" t="s">
        <v>1287</v>
      </c>
      <c r="E553" s="4" t="s">
        <v>1403</v>
      </c>
      <c r="F553" s="4" t="s">
        <v>1422</v>
      </c>
      <c r="G553" s="5" t="s">
        <v>1414</v>
      </c>
      <c r="H553" s="4" t="s">
        <v>1207</v>
      </c>
      <c r="I553" s="6">
        <f>VLOOKUP(A553,'[1]【4】 框架Ratecard条目汇总'!$A:$L,12,0)</f>
        <v>3150</v>
      </c>
    </row>
    <row r="554" ht="19" hidden="1" customHeight="1" spans="1:9">
      <c r="A554" s="4" t="s">
        <v>1423</v>
      </c>
      <c r="B554" s="4" t="s">
        <v>151</v>
      </c>
      <c r="C554" s="4" t="s">
        <v>1286</v>
      </c>
      <c r="D554" s="4" t="s">
        <v>1287</v>
      </c>
      <c r="E554" s="4" t="s">
        <v>1424</v>
      </c>
      <c r="F554" s="4" t="s">
        <v>1425</v>
      </c>
      <c r="G554" s="5" t="s">
        <v>1311</v>
      </c>
      <c r="H554" s="4" t="s">
        <v>1207</v>
      </c>
      <c r="I554" s="6">
        <f>VLOOKUP(A554,'[1]【4】 框架Ratecard条目汇总'!$A:$L,12,0)</f>
        <v>740</v>
      </c>
    </row>
    <row r="555" ht="19" hidden="1" customHeight="1" spans="1:9">
      <c r="A555" s="4" t="s">
        <v>1426</v>
      </c>
      <c r="B555" s="4" t="s">
        <v>151</v>
      </c>
      <c r="C555" s="4" t="s">
        <v>1286</v>
      </c>
      <c r="D555" s="4" t="s">
        <v>1287</v>
      </c>
      <c r="E555" s="4" t="s">
        <v>1424</v>
      </c>
      <c r="F555" s="4" t="s">
        <v>1427</v>
      </c>
      <c r="G555" s="5" t="s">
        <v>1311</v>
      </c>
      <c r="H555" s="4" t="s">
        <v>1207</v>
      </c>
      <c r="I555" s="6">
        <f>VLOOKUP(A555,'[1]【4】 框架Ratecard条目汇总'!$A:$L,12,0)</f>
        <v>1125</v>
      </c>
    </row>
    <row r="556" ht="19" hidden="1" customHeight="1" spans="1:9">
      <c r="A556" s="4" t="s">
        <v>1428</v>
      </c>
      <c r="B556" s="4" t="s">
        <v>151</v>
      </c>
      <c r="C556" s="4" t="s">
        <v>1286</v>
      </c>
      <c r="D556" s="4" t="s">
        <v>1287</v>
      </c>
      <c r="E556" s="4" t="s">
        <v>1424</v>
      </c>
      <c r="F556" s="4" t="s">
        <v>1429</v>
      </c>
      <c r="G556" s="5" t="s">
        <v>1311</v>
      </c>
      <c r="H556" s="4" t="s">
        <v>1207</v>
      </c>
      <c r="I556" s="6">
        <f>VLOOKUP(A556,'[1]【4】 框架Ratecard条目汇总'!$A:$L,12,0)</f>
        <v>1400</v>
      </c>
    </row>
    <row r="557" ht="19" hidden="1" customHeight="1" spans="1:9">
      <c r="A557" s="4" t="s">
        <v>1430</v>
      </c>
      <c r="B557" s="4" t="s">
        <v>151</v>
      </c>
      <c r="C557" s="4" t="s">
        <v>1286</v>
      </c>
      <c r="D557" s="4" t="s">
        <v>1287</v>
      </c>
      <c r="E557" s="4" t="s">
        <v>1424</v>
      </c>
      <c r="F557" s="4" t="s">
        <v>1431</v>
      </c>
      <c r="G557" s="5" t="s">
        <v>1311</v>
      </c>
      <c r="H557" s="4" t="s">
        <v>1207</v>
      </c>
      <c r="I557" s="6">
        <f>VLOOKUP(A557,'[1]【4】 框架Ratecard条目汇总'!$A:$L,12,0)</f>
        <v>950</v>
      </c>
    </row>
    <row r="558" ht="19" hidden="1" customHeight="1" spans="1:9">
      <c r="A558" s="4" t="s">
        <v>1432</v>
      </c>
      <c r="B558" s="4" t="s">
        <v>151</v>
      </c>
      <c r="C558" s="4" t="s">
        <v>1286</v>
      </c>
      <c r="D558" s="4" t="s">
        <v>1287</v>
      </c>
      <c r="E558" s="4" t="s">
        <v>1424</v>
      </c>
      <c r="F558" s="4" t="s">
        <v>1433</v>
      </c>
      <c r="G558" s="5" t="s">
        <v>1434</v>
      </c>
      <c r="H558" s="4" t="s">
        <v>1207</v>
      </c>
      <c r="I558" s="6">
        <f>VLOOKUP(A558,'[1]【4】 框架Ratecard条目汇总'!$A:$L,12,0)</f>
        <v>2250</v>
      </c>
    </row>
    <row r="559" ht="19" hidden="1" customHeight="1" spans="1:9">
      <c r="A559" s="4" t="s">
        <v>1435</v>
      </c>
      <c r="B559" s="4" t="s">
        <v>151</v>
      </c>
      <c r="C559" s="4" t="s">
        <v>1286</v>
      </c>
      <c r="D559" s="4" t="s">
        <v>1287</v>
      </c>
      <c r="E559" s="4" t="s">
        <v>1424</v>
      </c>
      <c r="F559" s="4" t="s">
        <v>1436</v>
      </c>
      <c r="G559" s="5" t="s">
        <v>1437</v>
      </c>
      <c r="H559" s="4" t="s">
        <v>1207</v>
      </c>
      <c r="I559" s="6">
        <f>VLOOKUP(A559,'[1]【4】 框架Ratecard条目汇总'!$A:$L,12,0)</f>
        <v>3250</v>
      </c>
    </row>
    <row r="560" ht="19" hidden="1" customHeight="1" spans="1:9">
      <c r="A560" s="4" t="s">
        <v>1438</v>
      </c>
      <c r="B560" s="4" t="s">
        <v>151</v>
      </c>
      <c r="C560" s="4" t="s">
        <v>1286</v>
      </c>
      <c r="D560" s="4" t="s">
        <v>1287</v>
      </c>
      <c r="E560" s="4" t="s">
        <v>1424</v>
      </c>
      <c r="F560" s="4" t="s">
        <v>1439</v>
      </c>
      <c r="G560" s="5" t="s">
        <v>1440</v>
      </c>
      <c r="H560" s="4" t="s">
        <v>1207</v>
      </c>
      <c r="I560" s="6">
        <f>VLOOKUP(A560,'[1]【4】 框架Ratecard条目汇总'!$A:$L,12,0)</f>
        <v>2200</v>
      </c>
    </row>
    <row r="561" ht="19" hidden="1" customHeight="1" spans="1:9">
      <c r="A561" s="4" t="s">
        <v>1441</v>
      </c>
      <c r="B561" s="4" t="s">
        <v>151</v>
      </c>
      <c r="C561" s="4" t="s">
        <v>1286</v>
      </c>
      <c r="D561" s="4" t="s">
        <v>1287</v>
      </c>
      <c r="E561" s="4" t="s">
        <v>1424</v>
      </c>
      <c r="F561" s="4" t="s">
        <v>1442</v>
      </c>
      <c r="G561" s="5" t="s">
        <v>1434</v>
      </c>
      <c r="H561" s="4" t="s">
        <v>1207</v>
      </c>
      <c r="I561" s="6">
        <f>VLOOKUP(A561,'[1]【4】 框架Ratecard条目汇总'!$A:$L,12,0)</f>
        <v>2750</v>
      </c>
    </row>
    <row r="562" ht="19" hidden="1" customHeight="1" spans="1:9">
      <c r="A562" s="4" t="s">
        <v>1443</v>
      </c>
      <c r="B562" s="4" t="s">
        <v>151</v>
      </c>
      <c r="C562" s="4" t="s">
        <v>1286</v>
      </c>
      <c r="D562" s="4" t="s">
        <v>1287</v>
      </c>
      <c r="E562" s="4" t="s">
        <v>1424</v>
      </c>
      <c r="F562" s="4" t="s">
        <v>1444</v>
      </c>
      <c r="G562" s="5" t="s">
        <v>1434</v>
      </c>
      <c r="H562" s="4" t="s">
        <v>1207</v>
      </c>
      <c r="I562" s="6">
        <f>VLOOKUP(A562,'[1]【4】 框架Ratecard条目汇总'!$A:$L,12,0)</f>
        <v>4750</v>
      </c>
    </row>
    <row r="563" ht="19" hidden="1" customHeight="1" spans="1:9">
      <c r="A563" s="4" t="s">
        <v>1445</v>
      </c>
      <c r="B563" s="4" t="s">
        <v>151</v>
      </c>
      <c r="C563" s="4" t="s">
        <v>1286</v>
      </c>
      <c r="D563" s="4" t="s">
        <v>1287</v>
      </c>
      <c r="E563" s="4" t="s">
        <v>1424</v>
      </c>
      <c r="F563" s="4" t="s">
        <v>1446</v>
      </c>
      <c r="G563" s="5" t="s">
        <v>1447</v>
      </c>
      <c r="H563" s="4" t="s">
        <v>1207</v>
      </c>
      <c r="I563" s="6">
        <f>VLOOKUP(A563,'[1]【4】 框架Ratecard条目汇总'!$A:$L,12,0)</f>
        <v>3000</v>
      </c>
    </row>
    <row r="564" ht="19" hidden="1" customHeight="1" spans="1:9">
      <c r="A564" s="4" t="s">
        <v>1448</v>
      </c>
      <c r="B564" s="4" t="s">
        <v>151</v>
      </c>
      <c r="C564" s="4" t="s">
        <v>1286</v>
      </c>
      <c r="D564" s="4" t="s">
        <v>1287</v>
      </c>
      <c r="E564" s="4" t="s">
        <v>1424</v>
      </c>
      <c r="F564" s="4" t="s">
        <v>1449</v>
      </c>
      <c r="G564" s="5" t="s">
        <v>1450</v>
      </c>
      <c r="H564" s="4" t="s">
        <v>1207</v>
      </c>
      <c r="I564" s="6">
        <f>VLOOKUP(A564,'[1]【4】 框架Ratecard条目汇总'!$A:$L,12,0)</f>
        <v>3000</v>
      </c>
    </row>
    <row r="565" ht="19" hidden="1" customHeight="1" spans="1:9">
      <c r="A565" s="4" t="s">
        <v>1451</v>
      </c>
      <c r="B565" s="4" t="s">
        <v>151</v>
      </c>
      <c r="C565" s="4" t="s">
        <v>1286</v>
      </c>
      <c r="D565" s="4" t="s">
        <v>1287</v>
      </c>
      <c r="E565" s="4" t="s">
        <v>1424</v>
      </c>
      <c r="F565" s="4" t="s">
        <v>1452</v>
      </c>
      <c r="G565" s="5" t="s">
        <v>1411</v>
      </c>
      <c r="H565" s="4" t="s">
        <v>1207</v>
      </c>
      <c r="I565" s="6">
        <f>VLOOKUP(A565,'[1]【4】 框架Ratecard条目汇总'!$A:$L,12,0)</f>
        <v>4500</v>
      </c>
    </row>
    <row r="566" ht="19" hidden="1" customHeight="1" spans="1:9">
      <c r="A566" s="4" t="s">
        <v>1453</v>
      </c>
      <c r="B566" s="4" t="s">
        <v>151</v>
      </c>
      <c r="C566" s="4" t="s">
        <v>1286</v>
      </c>
      <c r="D566" s="4" t="s">
        <v>1287</v>
      </c>
      <c r="E566" s="4" t="s">
        <v>1454</v>
      </c>
      <c r="F566" s="4" t="s">
        <v>1455</v>
      </c>
      <c r="G566" s="5" t="s">
        <v>1456</v>
      </c>
      <c r="H566" s="4" t="s">
        <v>1207</v>
      </c>
      <c r="I566" s="6">
        <f>VLOOKUP(A566,'[1]【4】 框架Ratecard条目汇总'!$A:$L,12,0)</f>
        <v>2250</v>
      </c>
    </row>
    <row r="567" ht="19" hidden="1" customHeight="1" spans="1:9">
      <c r="A567" s="4" t="s">
        <v>1457</v>
      </c>
      <c r="B567" s="4" t="s">
        <v>151</v>
      </c>
      <c r="C567" s="4" t="s">
        <v>1286</v>
      </c>
      <c r="D567" s="4" t="s">
        <v>1287</v>
      </c>
      <c r="E567" s="4" t="s">
        <v>1454</v>
      </c>
      <c r="F567" s="4" t="s">
        <v>1458</v>
      </c>
      <c r="G567" s="5" t="s">
        <v>1459</v>
      </c>
      <c r="H567" s="4" t="s">
        <v>1207</v>
      </c>
      <c r="I567" s="6">
        <f>VLOOKUP(A567,'[1]【4】 框架Ratecard条目汇总'!$A:$L,12,0)</f>
        <v>2250</v>
      </c>
    </row>
    <row r="568" ht="19" hidden="1" customHeight="1" spans="1:9">
      <c r="A568" s="4" t="s">
        <v>1460</v>
      </c>
      <c r="B568" s="4" t="s">
        <v>151</v>
      </c>
      <c r="C568" s="4" t="s">
        <v>1286</v>
      </c>
      <c r="D568" s="4" t="s">
        <v>1287</v>
      </c>
      <c r="E568" s="4" t="s">
        <v>1454</v>
      </c>
      <c r="F568" s="4" t="s">
        <v>1461</v>
      </c>
      <c r="G568" s="5" t="s">
        <v>1462</v>
      </c>
      <c r="H568" s="4" t="s">
        <v>1207</v>
      </c>
      <c r="I568" s="6">
        <f>VLOOKUP(A568,'[1]【4】 框架Ratecard条目汇总'!$A:$L,12,0)</f>
        <v>1800</v>
      </c>
    </row>
    <row r="569" ht="19" hidden="1" customHeight="1" spans="1:9">
      <c r="A569" s="4" t="s">
        <v>1463</v>
      </c>
      <c r="B569" s="4" t="s">
        <v>151</v>
      </c>
      <c r="C569" s="4" t="s">
        <v>1286</v>
      </c>
      <c r="D569" s="4" t="s">
        <v>1287</v>
      </c>
      <c r="E569" s="4" t="s">
        <v>1454</v>
      </c>
      <c r="F569" s="4" t="s">
        <v>1464</v>
      </c>
      <c r="G569" s="5" t="s">
        <v>1462</v>
      </c>
      <c r="H569" s="4" t="s">
        <v>1207</v>
      </c>
      <c r="I569" s="6">
        <f>VLOOKUP(A569,'[1]【4】 框架Ratecard条目汇总'!$A:$L,12,0)</f>
        <v>1349</v>
      </c>
    </row>
    <row r="570" ht="19" hidden="1" customHeight="1" spans="1:9">
      <c r="A570" s="4" t="s">
        <v>1465</v>
      </c>
      <c r="B570" s="4" t="s">
        <v>151</v>
      </c>
      <c r="C570" s="4" t="s">
        <v>1286</v>
      </c>
      <c r="D570" s="4" t="s">
        <v>1287</v>
      </c>
      <c r="E570" s="4" t="s">
        <v>1454</v>
      </c>
      <c r="F570" s="4" t="s">
        <v>1466</v>
      </c>
      <c r="G570" s="5" t="s">
        <v>1462</v>
      </c>
      <c r="H570" s="4" t="s">
        <v>1207</v>
      </c>
      <c r="I570" s="6">
        <f>VLOOKUP(A570,'[1]【4】 框架Ratecard条目汇总'!$A:$L,12,0)</f>
        <v>1550</v>
      </c>
    </row>
    <row r="571" ht="19" hidden="1" customHeight="1" spans="1:9">
      <c r="A571" s="4" t="s">
        <v>1467</v>
      </c>
      <c r="B571" s="4" t="s">
        <v>151</v>
      </c>
      <c r="C571" s="4" t="s">
        <v>1286</v>
      </c>
      <c r="D571" s="4" t="s">
        <v>1287</v>
      </c>
      <c r="E571" s="4" t="s">
        <v>1454</v>
      </c>
      <c r="F571" s="4" t="s">
        <v>1468</v>
      </c>
      <c r="G571" s="5" t="s">
        <v>1469</v>
      </c>
      <c r="H571" s="4" t="s">
        <v>1207</v>
      </c>
      <c r="I571" s="6">
        <f>VLOOKUP(A571,'[1]【4】 框架Ratecard条目汇总'!$A:$L,12,0)</f>
        <v>1500</v>
      </c>
    </row>
    <row r="572" ht="19" hidden="1" customHeight="1" spans="1:9">
      <c r="A572" s="4" t="s">
        <v>1470</v>
      </c>
      <c r="B572" s="4" t="s">
        <v>151</v>
      </c>
      <c r="C572" s="4" t="s">
        <v>1286</v>
      </c>
      <c r="D572" s="4" t="s">
        <v>1287</v>
      </c>
      <c r="E572" s="4" t="s">
        <v>1454</v>
      </c>
      <c r="F572" s="4" t="s">
        <v>1471</v>
      </c>
      <c r="G572" s="5" t="s">
        <v>1311</v>
      </c>
      <c r="H572" s="4" t="s">
        <v>1472</v>
      </c>
      <c r="I572" s="6">
        <f>VLOOKUP(A572,'[1]【4】 框架Ratecard条目汇总'!$A:$L,12,0)</f>
        <v>1100</v>
      </c>
    </row>
    <row r="573" ht="19" hidden="1" customHeight="1" spans="1:9">
      <c r="A573" s="4" t="s">
        <v>1473</v>
      </c>
      <c r="B573" s="4" t="s">
        <v>151</v>
      </c>
      <c r="C573" s="4" t="s">
        <v>1286</v>
      </c>
      <c r="D573" s="4" t="s">
        <v>1287</v>
      </c>
      <c r="E573" s="4" t="s">
        <v>1454</v>
      </c>
      <c r="F573" s="4" t="s">
        <v>1474</v>
      </c>
      <c r="G573" s="5" t="s">
        <v>1475</v>
      </c>
      <c r="H573" s="4" t="s">
        <v>1207</v>
      </c>
      <c r="I573" s="6">
        <f>VLOOKUP(A573,'[1]【4】 框架Ratecard条目汇总'!$A:$L,12,0)</f>
        <v>1500</v>
      </c>
    </row>
    <row r="574" ht="19" hidden="1" customHeight="1" spans="1:9">
      <c r="A574" s="4" t="s">
        <v>1476</v>
      </c>
      <c r="B574" s="4" t="s">
        <v>151</v>
      </c>
      <c r="C574" s="4" t="s">
        <v>1286</v>
      </c>
      <c r="D574" s="4" t="s">
        <v>1287</v>
      </c>
      <c r="E574" s="4" t="s">
        <v>1477</v>
      </c>
      <c r="F574" s="4" t="s">
        <v>1478</v>
      </c>
      <c r="G574" s="5" t="s">
        <v>1311</v>
      </c>
      <c r="H574" s="4" t="s">
        <v>1207</v>
      </c>
      <c r="I574" s="6">
        <f>VLOOKUP(A574,'[1]【4】 框架Ratecard条目汇总'!$A:$L,12,0)</f>
        <v>500</v>
      </c>
    </row>
    <row r="575" ht="19" hidden="1" customHeight="1" spans="1:9">
      <c r="A575" s="4" t="s">
        <v>1479</v>
      </c>
      <c r="B575" s="4" t="s">
        <v>151</v>
      </c>
      <c r="C575" s="4" t="s">
        <v>1286</v>
      </c>
      <c r="D575" s="4" t="s">
        <v>1287</v>
      </c>
      <c r="E575" s="4" t="s">
        <v>1480</v>
      </c>
      <c r="F575" s="4" t="s">
        <v>1481</v>
      </c>
      <c r="G575" s="5" t="s">
        <v>1482</v>
      </c>
      <c r="H575" s="4" t="s">
        <v>1207</v>
      </c>
      <c r="I575" s="6">
        <f>VLOOKUP(A575,'[1]【4】 框架Ratecard条目汇总'!$A:$L,12,0)</f>
        <v>260</v>
      </c>
    </row>
    <row r="576" ht="19" hidden="1" customHeight="1" spans="1:9">
      <c r="A576" s="4" t="s">
        <v>1483</v>
      </c>
      <c r="B576" s="4" t="s">
        <v>151</v>
      </c>
      <c r="C576" s="4" t="s">
        <v>1286</v>
      </c>
      <c r="D576" s="4" t="s">
        <v>1287</v>
      </c>
      <c r="E576" s="4" t="s">
        <v>1480</v>
      </c>
      <c r="F576" s="4" t="s">
        <v>1484</v>
      </c>
      <c r="G576" s="5" t="s">
        <v>1482</v>
      </c>
      <c r="H576" s="4" t="s">
        <v>1207</v>
      </c>
      <c r="I576" s="6">
        <f>VLOOKUP(A576,'[1]【4】 框架Ratecard条目汇总'!$A:$L,12,0)</f>
        <v>360</v>
      </c>
    </row>
    <row r="577" ht="19" hidden="1" customHeight="1" spans="1:9">
      <c r="A577" s="4" t="s">
        <v>1485</v>
      </c>
      <c r="B577" s="4" t="s">
        <v>151</v>
      </c>
      <c r="C577" s="4" t="s">
        <v>1286</v>
      </c>
      <c r="D577" s="4" t="s">
        <v>1287</v>
      </c>
      <c r="E577" s="4" t="s">
        <v>1480</v>
      </c>
      <c r="F577" s="4" t="s">
        <v>1486</v>
      </c>
      <c r="G577" s="5" t="s">
        <v>1482</v>
      </c>
      <c r="H577" s="4" t="s">
        <v>1207</v>
      </c>
      <c r="I577" s="6">
        <f>VLOOKUP(A577,'[1]【4】 框架Ratecard条目汇总'!$A:$L,12,0)</f>
        <v>330</v>
      </c>
    </row>
    <row r="578" ht="19" hidden="1" customHeight="1" spans="1:9">
      <c r="A578" s="4" t="s">
        <v>1487</v>
      </c>
      <c r="B578" s="4" t="s">
        <v>151</v>
      </c>
      <c r="C578" s="4" t="s">
        <v>1286</v>
      </c>
      <c r="D578" s="4" t="s">
        <v>1287</v>
      </c>
      <c r="E578" s="4" t="s">
        <v>1480</v>
      </c>
      <c r="F578" s="4" t="s">
        <v>1488</v>
      </c>
      <c r="G578" s="5" t="s">
        <v>1482</v>
      </c>
      <c r="H578" s="4" t="s">
        <v>1207</v>
      </c>
      <c r="I578" s="6">
        <f>VLOOKUP(A578,'[1]【4】 框架Ratecard条目汇总'!$A:$L,12,0)</f>
        <v>800</v>
      </c>
    </row>
    <row r="579" ht="19" hidden="1" customHeight="1" spans="1:9">
      <c r="A579" s="4" t="s">
        <v>1489</v>
      </c>
      <c r="B579" s="4" t="s">
        <v>151</v>
      </c>
      <c r="C579" s="4" t="s">
        <v>1286</v>
      </c>
      <c r="D579" s="4" t="s">
        <v>1287</v>
      </c>
      <c r="E579" s="4" t="s">
        <v>1480</v>
      </c>
      <c r="F579" s="4" t="s">
        <v>1490</v>
      </c>
      <c r="G579" s="5" t="s">
        <v>1482</v>
      </c>
      <c r="H579" s="4" t="s">
        <v>1207</v>
      </c>
      <c r="I579" s="6">
        <f>VLOOKUP(A579,'[1]【4】 框架Ratecard条目汇总'!$A:$L,12,0)</f>
        <v>180</v>
      </c>
    </row>
    <row r="580" ht="19" hidden="1" customHeight="1" spans="1:9">
      <c r="A580" s="4" t="s">
        <v>1491</v>
      </c>
      <c r="B580" s="4" t="s">
        <v>151</v>
      </c>
      <c r="C580" s="4" t="s">
        <v>1286</v>
      </c>
      <c r="D580" s="4" t="s">
        <v>1287</v>
      </c>
      <c r="E580" s="4" t="s">
        <v>1492</v>
      </c>
      <c r="F580" s="4" t="s">
        <v>1493</v>
      </c>
      <c r="G580" s="5" t="s">
        <v>1311</v>
      </c>
      <c r="H580" s="4" t="s">
        <v>1070</v>
      </c>
      <c r="I580" s="6">
        <f>VLOOKUP(A580,'[1]【4】 框架Ratecard条目汇总'!$A:$L,12,0)</f>
        <v>300</v>
      </c>
    </row>
    <row r="581" ht="19" hidden="1" customHeight="1" spans="1:9">
      <c r="A581" s="4" t="s">
        <v>1494</v>
      </c>
      <c r="B581" s="4" t="s">
        <v>151</v>
      </c>
      <c r="C581" s="4" t="s">
        <v>1286</v>
      </c>
      <c r="D581" s="4" t="s">
        <v>1287</v>
      </c>
      <c r="E581" s="4" t="s">
        <v>1492</v>
      </c>
      <c r="F581" s="4" t="s">
        <v>1495</v>
      </c>
      <c r="G581" s="5" t="s">
        <v>1311</v>
      </c>
      <c r="H581" s="4" t="s">
        <v>1109</v>
      </c>
      <c r="I581" s="6">
        <f>VLOOKUP(A581,'[1]【4】 框架Ratecard条目汇总'!$A:$L,12,0)</f>
        <v>365</v>
      </c>
    </row>
    <row r="582" ht="19" hidden="1" customHeight="1" spans="1:9">
      <c r="A582" s="4" t="s">
        <v>1496</v>
      </c>
      <c r="B582" s="4" t="s">
        <v>151</v>
      </c>
      <c r="C582" s="4" t="s">
        <v>1286</v>
      </c>
      <c r="D582" s="4" t="s">
        <v>1287</v>
      </c>
      <c r="E582" s="4" t="s">
        <v>1492</v>
      </c>
      <c r="F582" s="4" t="s">
        <v>1497</v>
      </c>
      <c r="G582" s="5" t="s">
        <v>1311</v>
      </c>
      <c r="H582" s="4" t="s">
        <v>1109</v>
      </c>
      <c r="I582" s="6">
        <f>VLOOKUP(A582,'[1]【4】 框架Ratecard条目汇总'!$A:$L,12,0)</f>
        <v>425</v>
      </c>
    </row>
    <row r="583" ht="19" hidden="1" customHeight="1" spans="1:9">
      <c r="A583" s="4" t="s">
        <v>1498</v>
      </c>
      <c r="B583" s="4" t="s">
        <v>151</v>
      </c>
      <c r="C583" s="4" t="s">
        <v>1286</v>
      </c>
      <c r="D583" s="4" t="s">
        <v>1287</v>
      </c>
      <c r="E583" s="4" t="s">
        <v>1492</v>
      </c>
      <c r="F583" s="4" t="s">
        <v>1499</v>
      </c>
      <c r="G583" s="5" t="s">
        <v>1311</v>
      </c>
      <c r="H583" s="4" t="s">
        <v>1109</v>
      </c>
      <c r="I583" s="6">
        <f>VLOOKUP(A583,'[1]【4】 框架Ratecard条目汇总'!$A:$L,12,0)</f>
        <v>625</v>
      </c>
    </row>
    <row r="584" ht="19" hidden="1" customHeight="1" spans="1:9">
      <c r="A584" s="4" t="s">
        <v>1500</v>
      </c>
      <c r="B584" s="4" t="s">
        <v>151</v>
      </c>
      <c r="C584" s="4" t="s">
        <v>1286</v>
      </c>
      <c r="D584" s="4" t="s">
        <v>1287</v>
      </c>
      <c r="E584" s="4" t="s">
        <v>1492</v>
      </c>
      <c r="F584" s="4" t="s">
        <v>1501</v>
      </c>
      <c r="G584" s="5" t="s">
        <v>1311</v>
      </c>
      <c r="H584" s="4" t="s">
        <v>1207</v>
      </c>
      <c r="I584" s="6">
        <f>VLOOKUP(A584,'[1]【4】 框架Ratecard条目汇总'!$A:$L,12,0)</f>
        <v>40</v>
      </c>
    </row>
    <row r="585" ht="19" hidden="1" customHeight="1" spans="1:9">
      <c r="A585" s="4" t="s">
        <v>1502</v>
      </c>
      <c r="B585" s="4" t="s">
        <v>151</v>
      </c>
      <c r="C585" s="4" t="s">
        <v>1286</v>
      </c>
      <c r="D585" s="4" t="s">
        <v>1287</v>
      </c>
      <c r="E585" s="4" t="s">
        <v>1503</v>
      </c>
      <c r="F585" s="4" t="s">
        <v>1504</v>
      </c>
      <c r="G585" s="5" t="s">
        <v>1505</v>
      </c>
      <c r="H585" s="4" t="s">
        <v>1506</v>
      </c>
      <c r="I585" s="6">
        <f>VLOOKUP(A585,'[1]【4】 框架Ratecard条目汇总'!$A:$L,12,0)</f>
        <v>100</v>
      </c>
    </row>
    <row r="586" ht="19" hidden="1" customHeight="1" spans="1:9">
      <c r="A586" s="4" t="s">
        <v>1507</v>
      </c>
      <c r="B586" s="4" t="s">
        <v>151</v>
      </c>
      <c r="C586" s="4" t="s">
        <v>1286</v>
      </c>
      <c r="D586" s="4" t="s">
        <v>1287</v>
      </c>
      <c r="E586" s="4" t="s">
        <v>1503</v>
      </c>
      <c r="F586" s="4" t="s">
        <v>1508</v>
      </c>
      <c r="G586" s="5" t="s">
        <v>1311</v>
      </c>
      <c r="H586" s="4" t="s">
        <v>1109</v>
      </c>
      <c r="I586" s="6">
        <f>VLOOKUP(A586,'[1]【4】 框架Ratecard条目汇总'!$A:$L,12,0)</f>
        <v>275</v>
      </c>
    </row>
    <row r="587" ht="19" hidden="1" customHeight="1" spans="1:9">
      <c r="A587" s="4" t="s">
        <v>1509</v>
      </c>
      <c r="B587" s="4" t="s">
        <v>151</v>
      </c>
      <c r="C587" s="4" t="s">
        <v>1286</v>
      </c>
      <c r="D587" s="4" t="s">
        <v>1510</v>
      </c>
      <c r="E587" s="4" t="s">
        <v>1511</v>
      </c>
      <c r="F587" s="4" t="s">
        <v>1512</v>
      </c>
      <c r="G587" s="5" t="s">
        <v>1513</v>
      </c>
      <c r="H587" s="4" t="s">
        <v>1207</v>
      </c>
      <c r="I587" s="6">
        <f>VLOOKUP(A587,'[1]【4】 框架Ratecard条目汇总'!$A:$L,12,0)</f>
        <v>763</v>
      </c>
    </row>
    <row r="588" ht="19" hidden="1" customHeight="1" spans="1:9">
      <c r="A588" s="4" t="s">
        <v>1514</v>
      </c>
      <c r="B588" s="4" t="s">
        <v>151</v>
      </c>
      <c r="C588" s="4" t="s">
        <v>1286</v>
      </c>
      <c r="D588" s="4" t="s">
        <v>1510</v>
      </c>
      <c r="E588" s="4" t="s">
        <v>1511</v>
      </c>
      <c r="F588" s="4" t="s">
        <v>1515</v>
      </c>
      <c r="G588" s="5" t="s">
        <v>1513</v>
      </c>
      <c r="H588" s="4" t="s">
        <v>1207</v>
      </c>
      <c r="I588" s="6">
        <f>VLOOKUP(A588,'[1]【4】 框架Ratecard条目汇总'!$A:$L,12,0)</f>
        <v>700</v>
      </c>
    </row>
    <row r="589" ht="19" hidden="1" customHeight="1" spans="1:9">
      <c r="A589" s="4" t="s">
        <v>1516</v>
      </c>
      <c r="B589" s="4" t="s">
        <v>151</v>
      </c>
      <c r="C589" s="4" t="s">
        <v>1286</v>
      </c>
      <c r="D589" s="4" t="s">
        <v>1510</v>
      </c>
      <c r="E589" s="4" t="s">
        <v>1511</v>
      </c>
      <c r="F589" s="4" t="s">
        <v>1517</v>
      </c>
      <c r="G589" s="5" t="s">
        <v>1513</v>
      </c>
      <c r="H589" s="4" t="s">
        <v>1207</v>
      </c>
      <c r="I589" s="6">
        <f>VLOOKUP(A589,'[1]【4】 框架Ratecard条目汇总'!$A:$L,12,0)</f>
        <v>607</v>
      </c>
    </row>
    <row r="590" ht="19" hidden="1" customHeight="1" spans="1:9">
      <c r="A590" s="4" t="s">
        <v>1518</v>
      </c>
      <c r="B590" s="4" t="s">
        <v>151</v>
      </c>
      <c r="C590" s="4" t="s">
        <v>1286</v>
      </c>
      <c r="D590" s="4" t="s">
        <v>1510</v>
      </c>
      <c r="E590" s="4" t="s">
        <v>1511</v>
      </c>
      <c r="F590" s="4" t="s">
        <v>1519</v>
      </c>
      <c r="G590" s="5" t="s">
        <v>1513</v>
      </c>
      <c r="H590" s="4" t="s">
        <v>1207</v>
      </c>
      <c r="I590" s="6">
        <f>VLOOKUP(A590,'[1]【4】 框架Ratecard条目汇总'!$A:$L,12,0)</f>
        <v>600</v>
      </c>
    </row>
    <row r="591" ht="19" hidden="1" customHeight="1" spans="1:9">
      <c r="A591" s="4" t="s">
        <v>1520</v>
      </c>
      <c r="B591" s="4" t="s">
        <v>151</v>
      </c>
      <c r="C591" s="4" t="s">
        <v>1286</v>
      </c>
      <c r="D591" s="4" t="s">
        <v>1510</v>
      </c>
      <c r="E591" s="4" t="s">
        <v>1511</v>
      </c>
      <c r="F591" s="4" t="s">
        <v>1521</v>
      </c>
      <c r="G591" s="5" t="s">
        <v>1513</v>
      </c>
      <c r="H591" s="4" t="s">
        <v>1207</v>
      </c>
      <c r="I591" s="6">
        <f>VLOOKUP(A591,'[1]【4】 框架Ratecard条目汇总'!$A:$L,12,0)</f>
        <v>617</v>
      </c>
    </row>
    <row r="592" ht="19" hidden="1" customHeight="1" spans="1:9">
      <c r="A592" s="4" t="s">
        <v>1522</v>
      </c>
      <c r="B592" s="4" t="s">
        <v>151</v>
      </c>
      <c r="C592" s="4" t="s">
        <v>1286</v>
      </c>
      <c r="D592" s="4" t="s">
        <v>1510</v>
      </c>
      <c r="E592" s="4" t="s">
        <v>1511</v>
      </c>
      <c r="F592" s="4" t="s">
        <v>1523</v>
      </c>
      <c r="G592" s="5" t="s">
        <v>1513</v>
      </c>
      <c r="H592" s="4" t="s">
        <v>1207</v>
      </c>
      <c r="I592" s="6">
        <f>VLOOKUP(A592,'[1]【4】 框架Ratecard条目汇总'!$A:$L,12,0)</f>
        <v>590</v>
      </c>
    </row>
    <row r="593" ht="19" hidden="1" customHeight="1" spans="1:9">
      <c r="A593" s="4" t="s">
        <v>1524</v>
      </c>
      <c r="B593" s="4" t="s">
        <v>151</v>
      </c>
      <c r="C593" s="4" t="s">
        <v>1286</v>
      </c>
      <c r="D593" s="4" t="s">
        <v>1510</v>
      </c>
      <c r="E593" s="4" t="s">
        <v>1525</v>
      </c>
      <c r="F593" s="4" t="s">
        <v>1526</v>
      </c>
      <c r="G593" s="5" t="s">
        <v>1527</v>
      </c>
      <c r="H593" s="4" t="s">
        <v>1207</v>
      </c>
      <c r="I593" s="6">
        <f>VLOOKUP(A593,'[1]【4】 框架Ratecard条目汇总'!$A:$L,12,0)</f>
        <v>610</v>
      </c>
    </row>
    <row r="594" ht="19" hidden="1" customHeight="1" spans="1:9">
      <c r="A594" s="4" t="s">
        <v>1528</v>
      </c>
      <c r="B594" s="4" t="s">
        <v>151</v>
      </c>
      <c r="C594" s="4" t="s">
        <v>1286</v>
      </c>
      <c r="D594" s="4" t="s">
        <v>1510</v>
      </c>
      <c r="E594" s="4" t="s">
        <v>1525</v>
      </c>
      <c r="F594" s="4" t="s">
        <v>1515</v>
      </c>
      <c r="G594" s="5" t="s">
        <v>1527</v>
      </c>
      <c r="H594" s="4" t="s">
        <v>1207</v>
      </c>
      <c r="I594" s="6">
        <f>VLOOKUP(A594,'[1]【4】 框架Ratecard条目汇总'!$A:$L,12,0)</f>
        <v>646</v>
      </c>
    </row>
    <row r="595" ht="19" hidden="1" customHeight="1" spans="1:9">
      <c r="A595" s="4" t="s">
        <v>1529</v>
      </c>
      <c r="B595" s="4" t="s">
        <v>151</v>
      </c>
      <c r="C595" s="4" t="s">
        <v>1286</v>
      </c>
      <c r="D595" s="4" t="s">
        <v>1510</v>
      </c>
      <c r="E595" s="4" t="s">
        <v>1525</v>
      </c>
      <c r="F595" s="4" t="s">
        <v>1517</v>
      </c>
      <c r="G595" s="5" t="s">
        <v>1527</v>
      </c>
      <c r="H595" s="4" t="s">
        <v>1207</v>
      </c>
      <c r="I595" s="6">
        <f>VLOOKUP(A595,'[1]【4】 框架Ratecard条目汇总'!$A:$L,12,0)</f>
        <v>489</v>
      </c>
    </row>
    <row r="596" ht="19" hidden="1" customHeight="1" spans="1:9">
      <c r="A596" s="4" t="s">
        <v>1530</v>
      </c>
      <c r="B596" s="4" t="s">
        <v>151</v>
      </c>
      <c r="C596" s="4" t="s">
        <v>1286</v>
      </c>
      <c r="D596" s="4" t="s">
        <v>1510</v>
      </c>
      <c r="E596" s="4" t="s">
        <v>1525</v>
      </c>
      <c r="F596" s="4" t="s">
        <v>1519</v>
      </c>
      <c r="G596" s="5" t="s">
        <v>1527</v>
      </c>
      <c r="H596" s="4" t="s">
        <v>1207</v>
      </c>
      <c r="I596" s="6">
        <f>VLOOKUP(A596,'[1]【4】 框架Ratecard条目汇总'!$A:$L,12,0)</f>
        <v>525</v>
      </c>
    </row>
    <row r="597" ht="19" hidden="1" customHeight="1" spans="1:9">
      <c r="A597" s="4" t="s">
        <v>1531</v>
      </c>
      <c r="B597" s="4" t="s">
        <v>151</v>
      </c>
      <c r="C597" s="4" t="s">
        <v>1286</v>
      </c>
      <c r="D597" s="4" t="s">
        <v>1510</v>
      </c>
      <c r="E597" s="4" t="s">
        <v>1525</v>
      </c>
      <c r="F597" s="4" t="s">
        <v>1521</v>
      </c>
      <c r="G597" s="5" t="s">
        <v>1527</v>
      </c>
      <c r="H597" s="4" t="s">
        <v>1207</v>
      </c>
      <c r="I597" s="6">
        <f>VLOOKUP(A597,'[1]【4】 框架Ratecard条目汇总'!$A:$L,12,0)</f>
        <v>600</v>
      </c>
    </row>
    <row r="598" ht="19" hidden="1" customHeight="1" spans="1:9">
      <c r="A598" s="4" t="s">
        <v>1532</v>
      </c>
      <c r="B598" s="4" t="s">
        <v>151</v>
      </c>
      <c r="C598" s="4" t="s">
        <v>1286</v>
      </c>
      <c r="D598" s="4" t="s">
        <v>1510</v>
      </c>
      <c r="E598" s="4" t="s">
        <v>1525</v>
      </c>
      <c r="F598" s="4" t="s">
        <v>1533</v>
      </c>
      <c r="G598" s="5" t="s">
        <v>1527</v>
      </c>
      <c r="H598" s="4" t="s">
        <v>1207</v>
      </c>
      <c r="I598" s="6">
        <f>VLOOKUP(A598,'[1]【4】 框架Ratecard条目汇总'!$A:$L,12,0)</f>
        <v>488</v>
      </c>
    </row>
    <row r="599" ht="19" hidden="1" customHeight="1" spans="1:9">
      <c r="A599" s="4" t="s">
        <v>1534</v>
      </c>
      <c r="B599" s="4" t="s">
        <v>151</v>
      </c>
      <c r="C599" s="4" t="s">
        <v>1286</v>
      </c>
      <c r="D599" s="4" t="s">
        <v>1510</v>
      </c>
      <c r="E599" s="4" t="s">
        <v>1525</v>
      </c>
      <c r="F599" s="4" t="s">
        <v>1535</v>
      </c>
      <c r="G599" s="5" t="s">
        <v>1536</v>
      </c>
      <c r="H599" s="4" t="s">
        <v>1207</v>
      </c>
      <c r="I599" s="6">
        <f>VLOOKUP(A599,'[1]【4】 框架Ratecard条目汇总'!$A:$L,12,0)</f>
        <v>300</v>
      </c>
    </row>
    <row r="600" ht="19" hidden="1" customHeight="1" spans="1:9">
      <c r="A600" s="4" t="s">
        <v>1537</v>
      </c>
      <c r="B600" s="4" t="s">
        <v>151</v>
      </c>
      <c r="C600" s="4" t="s">
        <v>1286</v>
      </c>
      <c r="D600" s="4" t="s">
        <v>1510</v>
      </c>
      <c r="E600" s="4" t="s">
        <v>1525</v>
      </c>
      <c r="F600" s="4" t="s">
        <v>1538</v>
      </c>
      <c r="G600" s="5" t="s">
        <v>1539</v>
      </c>
      <c r="H600" s="4" t="s">
        <v>1207</v>
      </c>
      <c r="I600" s="6">
        <f>VLOOKUP(A600,'[1]【4】 框架Ratecard条目汇总'!$A:$L,12,0)</f>
        <v>620</v>
      </c>
    </row>
    <row r="601" ht="19" hidden="1" customHeight="1" spans="1:9">
      <c r="A601" s="4" t="s">
        <v>1540</v>
      </c>
      <c r="B601" s="4" t="s">
        <v>151</v>
      </c>
      <c r="C601" s="4" t="s">
        <v>1286</v>
      </c>
      <c r="D601" s="4" t="s">
        <v>1510</v>
      </c>
      <c r="E601" s="4" t="s">
        <v>1541</v>
      </c>
      <c r="F601" s="4" t="s">
        <v>1542</v>
      </c>
      <c r="G601" s="5" t="s">
        <v>1543</v>
      </c>
      <c r="H601" s="4" t="s">
        <v>1207</v>
      </c>
      <c r="I601" s="6">
        <f>VLOOKUP(A601,'[1]【4】 框架Ratecard条目汇总'!$A:$L,12,0)</f>
        <v>300</v>
      </c>
    </row>
    <row r="602" ht="19" hidden="1" customHeight="1" spans="1:9">
      <c r="A602" s="4" t="s">
        <v>1544</v>
      </c>
      <c r="B602" s="4" t="s">
        <v>151</v>
      </c>
      <c r="C602" s="4" t="s">
        <v>1286</v>
      </c>
      <c r="D602" s="4" t="s">
        <v>1510</v>
      </c>
      <c r="E602" s="4" t="s">
        <v>1545</v>
      </c>
      <c r="F602" s="4" t="s">
        <v>1546</v>
      </c>
      <c r="G602" s="5" t="s">
        <v>1547</v>
      </c>
      <c r="H602" s="4" t="s">
        <v>1207</v>
      </c>
      <c r="I602" s="6">
        <f>VLOOKUP(A602,'[1]【4】 框架Ratecard条目汇总'!$A:$L,12,0)</f>
        <v>650</v>
      </c>
    </row>
    <row r="603" ht="19" hidden="1" customHeight="1" spans="1:9">
      <c r="A603" s="4" t="s">
        <v>1548</v>
      </c>
      <c r="B603" s="4" t="s">
        <v>151</v>
      </c>
      <c r="C603" s="4" t="s">
        <v>1286</v>
      </c>
      <c r="D603" s="4" t="s">
        <v>1510</v>
      </c>
      <c r="E603" s="4" t="s">
        <v>1545</v>
      </c>
      <c r="F603" s="4" t="s">
        <v>1549</v>
      </c>
      <c r="G603" s="5" t="s">
        <v>1547</v>
      </c>
      <c r="H603" s="4" t="s">
        <v>1207</v>
      </c>
      <c r="I603" s="6">
        <f>VLOOKUP(A603,'[1]【4】 框架Ratecard条目汇总'!$A:$L,12,0)</f>
        <v>800</v>
      </c>
    </row>
    <row r="604" ht="19" hidden="1" customHeight="1" spans="1:9">
      <c r="A604" s="4" t="s">
        <v>1550</v>
      </c>
      <c r="B604" s="4" t="s">
        <v>151</v>
      </c>
      <c r="C604" s="4" t="s">
        <v>1286</v>
      </c>
      <c r="D604" s="4" t="s">
        <v>1510</v>
      </c>
      <c r="E604" s="4" t="s">
        <v>1545</v>
      </c>
      <c r="F604" s="4" t="s">
        <v>1551</v>
      </c>
      <c r="G604" s="5" t="s">
        <v>1547</v>
      </c>
      <c r="H604" s="4" t="s">
        <v>1207</v>
      </c>
      <c r="I604" s="6">
        <f>VLOOKUP(A604,'[1]【4】 框架Ratecard条目汇总'!$A:$L,12,0)</f>
        <v>1500</v>
      </c>
    </row>
    <row r="605" ht="19" hidden="1" customHeight="1" spans="1:9">
      <c r="A605" s="4" t="s">
        <v>1552</v>
      </c>
      <c r="B605" s="4" t="s">
        <v>151</v>
      </c>
      <c r="C605" s="4" t="s">
        <v>1286</v>
      </c>
      <c r="D605" s="4" t="s">
        <v>1510</v>
      </c>
      <c r="E605" s="4" t="s">
        <v>1553</v>
      </c>
      <c r="F605" s="4" t="s">
        <v>1554</v>
      </c>
      <c r="G605" s="5" t="s">
        <v>1555</v>
      </c>
      <c r="H605" s="4" t="s">
        <v>1207</v>
      </c>
      <c r="I605" s="6">
        <f>VLOOKUP(A605,'[1]【4】 框架Ratecard条目汇总'!$A:$L,12,0)</f>
        <v>275</v>
      </c>
    </row>
    <row r="606" ht="19" hidden="1" customHeight="1" spans="1:9">
      <c r="A606" s="4" t="s">
        <v>1556</v>
      </c>
      <c r="B606" s="4" t="s">
        <v>151</v>
      </c>
      <c r="C606" s="4" t="s">
        <v>1286</v>
      </c>
      <c r="D606" s="4" t="s">
        <v>1510</v>
      </c>
      <c r="E606" s="4" t="s">
        <v>1557</v>
      </c>
      <c r="F606" s="4" t="s">
        <v>1558</v>
      </c>
      <c r="G606" s="5" t="s">
        <v>1559</v>
      </c>
      <c r="H606" s="4" t="s">
        <v>1207</v>
      </c>
      <c r="I606" s="6">
        <f>VLOOKUP(A606,'[1]【4】 框架Ratecard条目汇总'!$A:$L,12,0)</f>
        <v>300</v>
      </c>
    </row>
    <row r="607" ht="19" hidden="1" customHeight="1" spans="1:9">
      <c r="A607" s="4" t="s">
        <v>1560</v>
      </c>
      <c r="B607" s="4" t="s">
        <v>151</v>
      </c>
      <c r="C607" s="4" t="s">
        <v>1286</v>
      </c>
      <c r="D607" s="4" t="s">
        <v>1510</v>
      </c>
      <c r="E607" s="4" t="s">
        <v>1561</v>
      </c>
      <c r="F607" s="4" t="s">
        <v>1562</v>
      </c>
      <c r="G607" s="5" t="s">
        <v>1559</v>
      </c>
      <c r="H607" s="4" t="s">
        <v>1207</v>
      </c>
      <c r="I607" s="6">
        <f>VLOOKUP(A607,'[1]【4】 框架Ratecard条目汇总'!$A:$L,12,0)</f>
        <v>300</v>
      </c>
    </row>
    <row r="608" ht="19" hidden="1" customHeight="1" spans="1:9">
      <c r="A608" s="4" t="s">
        <v>1563</v>
      </c>
      <c r="B608" s="4" t="s">
        <v>151</v>
      </c>
      <c r="C608" s="4" t="s">
        <v>1286</v>
      </c>
      <c r="D608" s="4" t="s">
        <v>1510</v>
      </c>
      <c r="E608" s="4" t="s">
        <v>1564</v>
      </c>
      <c r="F608" s="4" t="s">
        <v>1565</v>
      </c>
      <c r="G608" s="5" t="s">
        <v>1559</v>
      </c>
      <c r="H608" s="4" t="s">
        <v>1207</v>
      </c>
      <c r="I608" s="6">
        <f>VLOOKUP(A608,'[1]【4】 框架Ratecard条目汇总'!$A:$L,12,0)</f>
        <v>240</v>
      </c>
    </row>
    <row r="609" ht="19" hidden="1" customHeight="1" spans="1:9">
      <c r="A609" s="4" t="s">
        <v>1566</v>
      </c>
      <c r="B609" s="4" t="s">
        <v>151</v>
      </c>
      <c r="C609" s="4" t="s">
        <v>1286</v>
      </c>
      <c r="D609" s="4" t="s">
        <v>1510</v>
      </c>
      <c r="E609" s="4" t="s">
        <v>1567</v>
      </c>
      <c r="F609" s="4" t="s">
        <v>1568</v>
      </c>
      <c r="G609" s="5" t="s">
        <v>1559</v>
      </c>
      <c r="H609" s="4" t="s">
        <v>1207</v>
      </c>
      <c r="I609" s="6">
        <f>VLOOKUP(A609,'[1]【4】 框架Ratecard条目汇总'!$A:$L,12,0)</f>
        <v>300</v>
      </c>
    </row>
    <row r="610" ht="19" hidden="1" customHeight="1" spans="1:9">
      <c r="A610" s="4" t="s">
        <v>1569</v>
      </c>
      <c r="B610" s="4" t="s">
        <v>151</v>
      </c>
      <c r="C610" s="4" t="s">
        <v>1286</v>
      </c>
      <c r="D610" s="4" t="s">
        <v>1510</v>
      </c>
      <c r="E610" s="4" t="s">
        <v>1567</v>
      </c>
      <c r="F610" s="4" t="s">
        <v>1570</v>
      </c>
      <c r="G610" s="5" t="s">
        <v>1559</v>
      </c>
      <c r="H610" s="4" t="s">
        <v>1207</v>
      </c>
      <c r="I610" s="6">
        <f>VLOOKUP(A610,'[1]【4】 框架Ratecard条目汇总'!$A:$L,12,0)</f>
        <v>300</v>
      </c>
    </row>
    <row r="611" ht="19" hidden="1" customHeight="1" spans="1:9">
      <c r="A611" s="4" t="s">
        <v>1571</v>
      </c>
      <c r="B611" s="4" t="s">
        <v>151</v>
      </c>
      <c r="C611" s="4" t="s">
        <v>1286</v>
      </c>
      <c r="D611" s="4" t="s">
        <v>1510</v>
      </c>
      <c r="E611" s="4" t="s">
        <v>1572</v>
      </c>
      <c r="F611" s="4" t="s">
        <v>1573</v>
      </c>
      <c r="G611" s="5" t="s">
        <v>1559</v>
      </c>
      <c r="H611" s="4" t="s">
        <v>1207</v>
      </c>
      <c r="I611" s="6">
        <f>VLOOKUP(A611,'[1]【4】 框架Ratecard条目汇总'!$A:$L,12,0)</f>
        <v>300</v>
      </c>
    </row>
    <row r="612" ht="19" hidden="1" customHeight="1" spans="1:9">
      <c r="A612" s="4" t="s">
        <v>1574</v>
      </c>
      <c r="B612" s="4" t="s">
        <v>151</v>
      </c>
      <c r="C612" s="4" t="s">
        <v>1286</v>
      </c>
      <c r="D612" s="4" t="s">
        <v>1510</v>
      </c>
      <c r="E612" s="4" t="s">
        <v>1572</v>
      </c>
      <c r="F612" s="4" t="s">
        <v>1575</v>
      </c>
      <c r="G612" s="5" t="s">
        <v>1559</v>
      </c>
      <c r="H612" s="4" t="s">
        <v>1207</v>
      </c>
      <c r="I612" s="6">
        <f>VLOOKUP(A612,'[1]【4】 框架Ratecard条目汇总'!$A:$L,12,0)</f>
        <v>300</v>
      </c>
    </row>
    <row r="613" ht="19" hidden="1" customHeight="1" spans="1:9">
      <c r="A613" s="4" t="s">
        <v>1576</v>
      </c>
      <c r="B613" s="4" t="s">
        <v>151</v>
      </c>
      <c r="C613" s="4" t="s">
        <v>1286</v>
      </c>
      <c r="D613" s="4" t="s">
        <v>1510</v>
      </c>
      <c r="E613" s="4" t="s">
        <v>1572</v>
      </c>
      <c r="F613" s="4" t="s">
        <v>1577</v>
      </c>
      <c r="G613" s="5" t="s">
        <v>1559</v>
      </c>
      <c r="H613" s="4" t="s">
        <v>1207</v>
      </c>
      <c r="I613" s="6">
        <f>VLOOKUP(A613,'[1]【4】 框架Ratecard条目汇总'!$A:$L,12,0)</f>
        <v>300</v>
      </c>
    </row>
    <row r="614" ht="19" hidden="1" customHeight="1" spans="1:9">
      <c r="A614" s="4" t="s">
        <v>1578</v>
      </c>
      <c r="B614" s="4" t="s">
        <v>151</v>
      </c>
      <c r="C614" s="4" t="s">
        <v>1286</v>
      </c>
      <c r="D614" s="4" t="s">
        <v>1510</v>
      </c>
      <c r="E614" s="4" t="s">
        <v>1579</v>
      </c>
      <c r="F614" s="4" t="s">
        <v>1580</v>
      </c>
      <c r="G614" s="5" t="s">
        <v>1581</v>
      </c>
      <c r="H614" s="4" t="s">
        <v>1582</v>
      </c>
      <c r="I614" s="6">
        <f>VLOOKUP(A614,'[1]【4】 框架Ratecard条目汇总'!$A:$L,12,0)</f>
        <v>150</v>
      </c>
    </row>
    <row r="615" ht="19" hidden="1" customHeight="1" spans="1:9">
      <c r="A615" s="4" t="s">
        <v>1583</v>
      </c>
      <c r="B615" s="4" t="s">
        <v>151</v>
      </c>
      <c r="C615" s="4" t="s">
        <v>1286</v>
      </c>
      <c r="D615" s="4" t="s">
        <v>1510</v>
      </c>
      <c r="E615" s="4" t="s">
        <v>1579</v>
      </c>
      <c r="F615" s="4" t="s">
        <v>1584</v>
      </c>
      <c r="G615" s="5" t="s">
        <v>1581</v>
      </c>
      <c r="H615" s="4" t="s">
        <v>1582</v>
      </c>
      <c r="I615" s="6">
        <f>VLOOKUP(A615,'[1]【4】 框架Ratecard条目汇总'!$A:$L,12,0)</f>
        <v>150</v>
      </c>
    </row>
    <row r="616" ht="19" hidden="1" customHeight="1" spans="1:9">
      <c r="A616" s="4" t="s">
        <v>1585</v>
      </c>
      <c r="B616" s="4" t="s">
        <v>151</v>
      </c>
      <c r="C616" s="4" t="s">
        <v>1286</v>
      </c>
      <c r="D616" s="4" t="s">
        <v>1510</v>
      </c>
      <c r="E616" s="4" t="s">
        <v>1579</v>
      </c>
      <c r="F616" s="4" t="s">
        <v>1586</v>
      </c>
      <c r="G616" s="5" t="s">
        <v>1581</v>
      </c>
      <c r="H616" s="4" t="s">
        <v>1582</v>
      </c>
      <c r="I616" s="6">
        <f>VLOOKUP(A616,'[1]【4】 框架Ratecard条目汇总'!$A:$L,12,0)</f>
        <v>155</v>
      </c>
    </row>
    <row r="617" ht="19" hidden="1" customHeight="1" spans="1:9">
      <c r="A617" s="4" t="s">
        <v>1587</v>
      </c>
      <c r="B617" s="4" t="s">
        <v>151</v>
      </c>
      <c r="C617" s="4" t="s">
        <v>1286</v>
      </c>
      <c r="D617" s="4" t="s">
        <v>1510</v>
      </c>
      <c r="E617" s="4" t="s">
        <v>1579</v>
      </c>
      <c r="F617" s="4" t="s">
        <v>1588</v>
      </c>
      <c r="G617" s="5" t="s">
        <v>1589</v>
      </c>
      <c r="H617" s="4" t="s">
        <v>1582</v>
      </c>
      <c r="I617" s="6">
        <f>VLOOKUP(A617,'[1]【4】 框架Ratecard条目汇总'!$A:$L,12,0)</f>
        <v>160</v>
      </c>
    </row>
    <row r="618" ht="19" hidden="1" customHeight="1" spans="1:9">
      <c r="A618" s="4" t="s">
        <v>1590</v>
      </c>
      <c r="B618" s="4" t="s">
        <v>151</v>
      </c>
      <c r="C618" s="4" t="s">
        <v>1286</v>
      </c>
      <c r="D618" s="4" t="s">
        <v>1510</v>
      </c>
      <c r="E618" s="4" t="s">
        <v>1579</v>
      </c>
      <c r="F618" s="4" t="s">
        <v>1591</v>
      </c>
      <c r="G618" s="5" t="s">
        <v>1581</v>
      </c>
      <c r="H618" s="4" t="s">
        <v>1582</v>
      </c>
      <c r="I618" s="6">
        <f>VLOOKUP(A618,'[1]【4】 框架Ratecard条目汇总'!$A:$L,12,0)</f>
        <v>175</v>
      </c>
    </row>
    <row r="619" ht="19" hidden="1" customHeight="1" spans="1:9">
      <c r="A619" s="4" t="s">
        <v>1592</v>
      </c>
      <c r="B619" s="4" t="s">
        <v>151</v>
      </c>
      <c r="C619" s="4" t="s">
        <v>1286</v>
      </c>
      <c r="D619" s="4" t="s">
        <v>1510</v>
      </c>
      <c r="E619" s="4" t="s">
        <v>1579</v>
      </c>
      <c r="F619" s="4" t="s">
        <v>1593</v>
      </c>
      <c r="G619" s="5" t="s">
        <v>1581</v>
      </c>
      <c r="H619" s="4" t="s">
        <v>1582</v>
      </c>
      <c r="I619" s="6">
        <f>VLOOKUP(A619,'[1]【4】 框架Ratecard条目汇总'!$A:$L,12,0)</f>
        <v>155</v>
      </c>
    </row>
    <row r="620" ht="19" hidden="1" customHeight="1" spans="1:9">
      <c r="A620" s="4" t="s">
        <v>1594</v>
      </c>
      <c r="B620" s="4" t="s">
        <v>151</v>
      </c>
      <c r="C620" s="4" t="s">
        <v>1286</v>
      </c>
      <c r="D620" s="4" t="s">
        <v>1510</v>
      </c>
      <c r="E620" s="4" t="s">
        <v>1579</v>
      </c>
      <c r="F620" s="4" t="s">
        <v>1595</v>
      </c>
      <c r="G620" s="5" t="s">
        <v>1596</v>
      </c>
      <c r="H620" s="4" t="s">
        <v>1582</v>
      </c>
      <c r="I620" s="6">
        <f>VLOOKUP(A620,'[1]【4】 框架Ratecard条目汇总'!$A:$L,12,0)</f>
        <v>110</v>
      </c>
    </row>
    <row r="621" ht="19" hidden="1" customHeight="1" spans="1:9">
      <c r="A621" s="4" t="s">
        <v>1597</v>
      </c>
      <c r="B621" s="4" t="s">
        <v>151</v>
      </c>
      <c r="C621" s="4" t="s">
        <v>1286</v>
      </c>
      <c r="D621" s="4" t="s">
        <v>1510</v>
      </c>
      <c r="E621" s="4" t="s">
        <v>1598</v>
      </c>
      <c r="F621" s="4" t="s">
        <v>1598</v>
      </c>
      <c r="G621" s="5" t="s">
        <v>1599</v>
      </c>
      <c r="H621" s="4" t="s">
        <v>1207</v>
      </c>
      <c r="I621" s="6">
        <f>VLOOKUP(A621,'[1]【4】 框架Ratecard条目汇总'!$A:$L,12,0)</f>
        <v>150</v>
      </c>
    </row>
    <row r="622" ht="19" hidden="1" customHeight="1" spans="1:9">
      <c r="A622" s="4" t="s">
        <v>1600</v>
      </c>
      <c r="B622" s="4" t="s">
        <v>151</v>
      </c>
      <c r="C622" s="4" t="s">
        <v>1286</v>
      </c>
      <c r="D622" s="4" t="s">
        <v>1510</v>
      </c>
      <c r="E622" s="4" t="s">
        <v>1601</v>
      </c>
      <c r="F622" s="4" t="s">
        <v>1601</v>
      </c>
      <c r="G622" s="5" t="s">
        <v>1581</v>
      </c>
      <c r="H622" s="4" t="s">
        <v>1207</v>
      </c>
      <c r="I622" s="6">
        <f>VLOOKUP(A622,'[1]【4】 框架Ratecard条目汇总'!$A:$L,12,0)</f>
        <v>175</v>
      </c>
    </row>
    <row r="623" ht="19" hidden="1" customHeight="1" spans="1:9">
      <c r="A623" s="4" t="s">
        <v>1602</v>
      </c>
      <c r="B623" s="4" t="s">
        <v>151</v>
      </c>
      <c r="C623" s="4" t="s">
        <v>1286</v>
      </c>
      <c r="D623" s="4" t="s">
        <v>1510</v>
      </c>
      <c r="E623" s="4" t="s">
        <v>1603</v>
      </c>
      <c r="F623" s="4" t="s">
        <v>1604</v>
      </c>
      <c r="G623" s="5" t="s">
        <v>1559</v>
      </c>
      <c r="H623" s="4" t="s">
        <v>1207</v>
      </c>
      <c r="I623" s="6">
        <f>VLOOKUP(A623,'[1]【4】 框架Ratecard条目汇总'!$A:$L,12,0)</f>
        <v>80</v>
      </c>
    </row>
    <row r="624" ht="19" hidden="1" customHeight="1" spans="1:9">
      <c r="A624" s="4" t="s">
        <v>1605</v>
      </c>
      <c r="B624" s="4" t="s">
        <v>151</v>
      </c>
      <c r="C624" s="4" t="s">
        <v>1286</v>
      </c>
      <c r="D624" s="4" t="s">
        <v>1510</v>
      </c>
      <c r="E624" s="4" t="s">
        <v>1603</v>
      </c>
      <c r="F624" s="4" t="s">
        <v>1606</v>
      </c>
      <c r="G624" s="5" t="s">
        <v>1559</v>
      </c>
      <c r="H624" s="4" t="s">
        <v>1109</v>
      </c>
      <c r="I624" s="6">
        <f>VLOOKUP(A624,'[1]【4】 框架Ratecard条目汇总'!$A:$L,12,0)</f>
        <v>70</v>
      </c>
    </row>
    <row r="625" ht="19" hidden="1" customHeight="1" spans="1:9">
      <c r="A625" s="4" t="s">
        <v>1607</v>
      </c>
      <c r="B625" s="4" t="s">
        <v>151</v>
      </c>
      <c r="C625" s="4" t="s">
        <v>1286</v>
      </c>
      <c r="D625" s="4" t="s">
        <v>1510</v>
      </c>
      <c r="E625" s="4" t="s">
        <v>1603</v>
      </c>
      <c r="F625" s="4" t="s">
        <v>1608</v>
      </c>
      <c r="G625" s="5" t="s">
        <v>1609</v>
      </c>
      <c r="H625" s="4" t="s">
        <v>1207</v>
      </c>
      <c r="I625" s="6">
        <f>VLOOKUP(A625,'[1]【4】 框架Ratecard条目汇总'!$A:$L,12,0)</f>
        <v>175</v>
      </c>
    </row>
    <row r="626" ht="19" hidden="1" customHeight="1" spans="1:9">
      <c r="A626" s="4" t="s">
        <v>1610</v>
      </c>
      <c r="B626" s="4" t="s">
        <v>151</v>
      </c>
      <c r="C626" s="4" t="s">
        <v>1286</v>
      </c>
      <c r="D626" s="4" t="s">
        <v>1510</v>
      </c>
      <c r="E626" s="4" t="s">
        <v>1603</v>
      </c>
      <c r="F626" s="4" t="s">
        <v>1611</v>
      </c>
      <c r="G626" s="5" t="s">
        <v>1559</v>
      </c>
      <c r="H626" s="4" t="s">
        <v>1207</v>
      </c>
      <c r="I626" s="6">
        <f>VLOOKUP(A626,'[1]【4】 框架Ratecard条目汇总'!$A:$L,12,0)</f>
        <v>47</v>
      </c>
    </row>
    <row r="627" ht="19" hidden="1" customHeight="1" spans="1:9">
      <c r="A627" s="4" t="s">
        <v>1612</v>
      </c>
      <c r="B627" s="4" t="s">
        <v>151</v>
      </c>
      <c r="C627" s="4" t="s">
        <v>1286</v>
      </c>
      <c r="D627" s="4" t="s">
        <v>1510</v>
      </c>
      <c r="E627" s="4" t="s">
        <v>1613</v>
      </c>
      <c r="F627" s="4" t="s">
        <v>1614</v>
      </c>
      <c r="G627" s="5" t="s">
        <v>1615</v>
      </c>
      <c r="H627" s="4" t="s">
        <v>1207</v>
      </c>
      <c r="I627" s="6">
        <f>VLOOKUP(A627,'[1]【4】 框架Ratecard条目汇总'!$A:$L,12,0)</f>
        <v>375</v>
      </c>
    </row>
    <row r="628" ht="19" hidden="1" customHeight="1" spans="1:9">
      <c r="A628" s="4" t="s">
        <v>1616</v>
      </c>
      <c r="B628" s="4" t="s">
        <v>151</v>
      </c>
      <c r="C628" s="4" t="s">
        <v>1286</v>
      </c>
      <c r="D628" s="4" t="s">
        <v>1510</v>
      </c>
      <c r="E628" s="4" t="s">
        <v>1613</v>
      </c>
      <c r="F628" s="4" t="s">
        <v>1617</v>
      </c>
      <c r="G628" s="5" t="s">
        <v>1615</v>
      </c>
      <c r="H628" s="4" t="s">
        <v>1207</v>
      </c>
      <c r="I628" s="6">
        <f>VLOOKUP(A628,'[1]【4】 框架Ratecard条目汇总'!$A:$L,12,0)</f>
        <v>100</v>
      </c>
    </row>
    <row r="629" ht="19" hidden="1" customHeight="1" spans="1:9">
      <c r="A629" s="4" t="s">
        <v>1618</v>
      </c>
      <c r="B629" s="4" t="s">
        <v>151</v>
      </c>
      <c r="C629" s="4" t="s">
        <v>1286</v>
      </c>
      <c r="D629" s="4" t="s">
        <v>1510</v>
      </c>
      <c r="E629" s="4" t="s">
        <v>1619</v>
      </c>
      <c r="F629" s="4" t="s">
        <v>1620</v>
      </c>
      <c r="G629" s="5" t="s">
        <v>1621</v>
      </c>
      <c r="H629" s="4" t="s">
        <v>1622</v>
      </c>
      <c r="I629" s="6">
        <f>VLOOKUP(A629,'[1]【4】 框架Ratecard条目汇总'!$A:$L,12,0)</f>
        <v>420</v>
      </c>
    </row>
    <row r="630" ht="19" hidden="1" customHeight="1" spans="1:9">
      <c r="A630" s="4" t="s">
        <v>1623</v>
      </c>
      <c r="B630" s="4" t="s">
        <v>151</v>
      </c>
      <c r="C630" s="4" t="s">
        <v>1286</v>
      </c>
      <c r="D630" s="4" t="s">
        <v>1510</v>
      </c>
      <c r="E630" s="4" t="s">
        <v>1619</v>
      </c>
      <c r="F630" s="4" t="s">
        <v>1624</v>
      </c>
      <c r="G630" s="5" t="s">
        <v>1625</v>
      </c>
      <c r="H630" s="4" t="s">
        <v>1622</v>
      </c>
      <c r="I630" s="6">
        <f>VLOOKUP(A630,'[1]【4】 框架Ratecard条目汇总'!$A:$L,12,0)</f>
        <v>350</v>
      </c>
    </row>
    <row r="631" ht="19" hidden="1" customHeight="1" spans="1:9">
      <c r="A631" s="4" t="s">
        <v>1626</v>
      </c>
      <c r="B631" s="4" t="s">
        <v>151</v>
      </c>
      <c r="C631" s="4" t="s">
        <v>1286</v>
      </c>
      <c r="D631" s="4" t="s">
        <v>1510</v>
      </c>
      <c r="E631" s="4" t="s">
        <v>1619</v>
      </c>
      <c r="F631" s="4" t="s">
        <v>1627</v>
      </c>
      <c r="G631" s="5" t="s">
        <v>1628</v>
      </c>
      <c r="H631" s="4" t="s">
        <v>1622</v>
      </c>
      <c r="I631" s="6">
        <f>VLOOKUP(A631,'[1]【4】 框架Ratecard条目汇总'!$A:$L,12,0)</f>
        <v>230</v>
      </c>
    </row>
    <row r="632" ht="19" hidden="1" customHeight="1" spans="1:9">
      <c r="A632" s="4" t="s">
        <v>1629</v>
      </c>
      <c r="B632" s="4" t="s">
        <v>151</v>
      </c>
      <c r="C632" s="4" t="s">
        <v>1286</v>
      </c>
      <c r="D632" s="4" t="s">
        <v>1510</v>
      </c>
      <c r="E632" s="4" t="s">
        <v>1619</v>
      </c>
      <c r="F632" s="4" t="s">
        <v>1630</v>
      </c>
      <c r="G632" s="5" t="s">
        <v>1631</v>
      </c>
      <c r="H632" s="4" t="s">
        <v>1622</v>
      </c>
      <c r="I632" s="6">
        <f>VLOOKUP(A632,'[1]【4】 框架Ratecard条目汇总'!$A:$L,12,0)</f>
        <v>180</v>
      </c>
    </row>
    <row r="633" ht="19" hidden="1" customHeight="1" spans="1:9">
      <c r="A633" s="4" t="s">
        <v>1632</v>
      </c>
      <c r="B633" s="4" t="s">
        <v>151</v>
      </c>
      <c r="C633" s="4" t="s">
        <v>1286</v>
      </c>
      <c r="D633" s="4" t="s">
        <v>1510</v>
      </c>
      <c r="E633" s="4" t="s">
        <v>1619</v>
      </c>
      <c r="F633" s="4" t="s">
        <v>1633</v>
      </c>
      <c r="G633" s="5" t="s">
        <v>1621</v>
      </c>
      <c r="H633" s="4" t="s">
        <v>1622</v>
      </c>
      <c r="I633" s="6">
        <f>VLOOKUP(A633,'[1]【4】 框架Ratecard条目汇总'!$A:$L,12,0)</f>
        <v>21</v>
      </c>
    </row>
    <row r="634" ht="19" hidden="1" customHeight="1" spans="1:9">
      <c r="A634" s="4" t="s">
        <v>1634</v>
      </c>
      <c r="B634" s="4" t="s">
        <v>151</v>
      </c>
      <c r="C634" s="4" t="s">
        <v>1286</v>
      </c>
      <c r="D634" s="4" t="s">
        <v>1510</v>
      </c>
      <c r="E634" s="4" t="s">
        <v>1619</v>
      </c>
      <c r="F634" s="4" t="s">
        <v>1635</v>
      </c>
      <c r="G634" s="5" t="s">
        <v>1621</v>
      </c>
      <c r="H634" s="4" t="s">
        <v>1636</v>
      </c>
      <c r="I634" s="6">
        <f>VLOOKUP(A634,'[1]【4】 框架Ratecard条目汇总'!$A:$L,12,0)</f>
        <v>550</v>
      </c>
    </row>
    <row r="635" ht="19" hidden="1" customHeight="1" spans="1:9">
      <c r="A635" s="4" t="s">
        <v>1637</v>
      </c>
      <c r="B635" s="4" t="s">
        <v>151</v>
      </c>
      <c r="C635" s="4" t="s">
        <v>1286</v>
      </c>
      <c r="D635" s="4" t="s">
        <v>1638</v>
      </c>
      <c r="E635" s="4" t="s">
        <v>1639</v>
      </c>
      <c r="F635" s="4" t="s">
        <v>1640</v>
      </c>
      <c r="G635" s="5" t="s">
        <v>1559</v>
      </c>
      <c r="H635" s="4" t="s">
        <v>1641</v>
      </c>
      <c r="I635" s="6">
        <f>VLOOKUP(A635,'[1]【4】 框架Ratecard条目汇总'!$A:$L,12,0)</f>
        <v>170</v>
      </c>
    </row>
    <row r="636" ht="19" hidden="1" customHeight="1" spans="1:9">
      <c r="A636" s="4" t="s">
        <v>1642</v>
      </c>
      <c r="B636" s="4" t="s">
        <v>151</v>
      </c>
      <c r="C636" s="4" t="s">
        <v>1286</v>
      </c>
      <c r="D636" s="4" t="s">
        <v>1638</v>
      </c>
      <c r="E636" s="4" t="s">
        <v>1639</v>
      </c>
      <c r="F636" s="4" t="s">
        <v>1643</v>
      </c>
      <c r="G636" s="5" t="s">
        <v>1559</v>
      </c>
      <c r="H636" s="4" t="s">
        <v>1641</v>
      </c>
      <c r="I636" s="6">
        <f>VLOOKUP(A636,'[1]【4】 框架Ratecard条目汇总'!$A:$L,12,0)</f>
        <v>90</v>
      </c>
    </row>
    <row r="637" ht="19" hidden="1" customHeight="1" spans="1:9">
      <c r="A637" s="4" t="s">
        <v>1644</v>
      </c>
      <c r="B637" s="4" t="s">
        <v>151</v>
      </c>
      <c r="C637" s="4" t="s">
        <v>1286</v>
      </c>
      <c r="D637" s="4" t="s">
        <v>1638</v>
      </c>
      <c r="E637" s="4" t="s">
        <v>1639</v>
      </c>
      <c r="F637" s="4" t="s">
        <v>1645</v>
      </c>
      <c r="G637" s="5" t="s">
        <v>1646</v>
      </c>
      <c r="H637" s="4" t="s">
        <v>1207</v>
      </c>
      <c r="I637" s="6">
        <f>VLOOKUP(A637,'[1]【4】 框架Ratecard条目汇总'!$A:$L,12,0)</f>
        <v>231</v>
      </c>
    </row>
    <row r="638" ht="19" hidden="1" customHeight="1" spans="1:9">
      <c r="A638" s="4" t="s">
        <v>1647</v>
      </c>
      <c r="B638" s="4" t="s">
        <v>151</v>
      </c>
      <c r="C638" s="4" t="s">
        <v>1286</v>
      </c>
      <c r="D638" s="4" t="s">
        <v>1638</v>
      </c>
      <c r="E638" s="4" t="s">
        <v>1639</v>
      </c>
      <c r="F638" s="4" t="s">
        <v>1648</v>
      </c>
      <c r="G638" s="5" t="s">
        <v>1646</v>
      </c>
      <c r="H638" s="4" t="s">
        <v>1207</v>
      </c>
      <c r="I638" s="6">
        <f>VLOOKUP(A638,'[1]【4】 框架Ratecard条目汇总'!$A:$L,12,0)</f>
        <v>292</v>
      </c>
    </row>
    <row r="639" ht="19" hidden="1" customHeight="1" spans="1:9">
      <c r="A639" s="4" t="s">
        <v>1649</v>
      </c>
      <c r="B639" s="4" t="s">
        <v>151</v>
      </c>
      <c r="C639" s="4" t="s">
        <v>1286</v>
      </c>
      <c r="D639" s="4" t="s">
        <v>1638</v>
      </c>
      <c r="E639" s="4" t="s">
        <v>1639</v>
      </c>
      <c r="F639" s="4" t="s">
        <v>1650</v>
      </c>
      <c r="G639" s="5" t="s">
        <v>1646</v>
      </c>
      <c r="H639" s="4" t="s">
        <v>1207</v>
      </c>
      <c r="I639" s="6">
        <f>VLOOKUP(A639,'[1]【4】 框架Ratecard条目汇总'!$A:$L,12,0)</f>
        <v>414</v>
      </c>
    </row>
    <row r="640" ht="19" hidden="1" customHeight="1" spans="1:9">
      <c r="A640" s="4" t="s">
        <v>1651</v>
      </c>
      <c r="B640" s="4" t="s">
        <v>151</v>
      </c>
      <c r="C640" s="4" t="s">
        <v>1286</v>
      </c>
      <c r="D640" s="4" t="s">
        <v>1638</v>
      </c>
      <c r="E640" s="4" t="s">
        <v>1639</v>
      </c>
      <c r="F640" s="4" t="s">
        <v>1652</v>
      </c>
      <c r="G640" s="5" t="s">
        <v>1646</v>
      </c>
      <c r="H640" s="4" t="s">
        <v>1207</v>
      </c>
      <c r="I640" s="6">
        <f>VLOOKUP(A640,'[1]【4】 框架Ratecard条目汇总'!$A:$L,12,0)</f>
        <v>400</v>
      </c>
    </row>
    <row r="641" ht="19" hidden="1" customHeight="1" spans="1:9">
      <c r="A641" s="4" t="s">
        <v>1653</v>
      </c>
      <c r="B641" s="4" t="s">
        <v>151</v>
      </c>
      <c r="C641" s="4" t="s">
        <v>1286</v>
      </c>
      <c r="D641" s="4" t="s">
        <v>1638</v>
      </c>
      <c r="E641" s="4" t="s">
        <v>1639</v>
      </c>
      <c r="F641" s="4" t="s">
        <v>1654</v>
      </c>
      <c r="G641" s="5" t="s">
        <v>1646</v>
      </c>
      <c r="H641" s="4" t="s">
        <v>1207</v>
      </c>
      <c r="I641" s="6">
        <f>VLOOKUP(A641,'[1]【4】 框架Ratecard条目汇总'!$A:$L,12,0)</f>
        <v>400</v>
      </c>
    </row>
    <row r="642" ht="19" hidden="1" customHeight="1" spans="1:9">
      <c r="A642" s="4" t="s">
        <v>1655</v>
      </c>
      <c r="B642" s="4" t="s">
        <v>151</v>
      </c>
      <c r="C642" s="4" t="s">
        <v>1286</v>
      </c>
      <c r="D642" s="4" t="s">
        <v>1638</v>
      </c>
      <c r="E642" s="4" t="s">
        <v>1639</v>
      </c>
      <c r="F642" s="4" t="s">
        <v>1656</v>
      </c>
      <c r="G642" s="5" t="s">
        <v>1646</v>
      </c>
      <c r="H642" s="4" t="s">
        <v>1207</v>
      </c>
      <c r="I642" s="6">
        <f>VLOOKUP(A642,'[1]【4】 框架Ratecard条目汇总'!$A:$L,12,0)</f>
        <v>410</v>
      </c>
    </row>
    <row r="643" ht="19" hidden="1" customHeight="1" spans="1:9">
      <c r="A643" s="4" t="s">
        <v>1657</v>
      </c>
      <c r="B643" s="4" t="s">
        <v>151</v>
      </c>
      <c r="C643" s="4" t="s">
        <v>1286</v>
      </c>
      <c r="D643" s="4" t="s">
        <v>1638</v>
      </c>
      <c r="E643" s="4" t="s">
        <v>1639</v>
      </c>
      <c r="F643" s="4" t="s">
        <v>1658</v>
      </c>
      <c r="G643" s="5" t="s">
        <v>1646</v>
      </c>
      <c r="H643" s="4" t="s">
        <v>1207</v>
      </c>
      <c r="I643" s="6">
        <f>VLOOKUP(A643,'[1]【4】 框架Ratecard条目汇总'!$A:$L,12,0)</f>
        <v>475</v>
      </c>
    </row>
    <row r="644" ht="19" hidden="1" customHeight="1" spans="1:9">
      <c r="A644" s="4" t="s">
        <v>1659</v>
      </c>
      <c r="B644" s="4" t="s">
        <v>151</v>
      </c>
      <c r="C644" s="4" t="s">
        <v>1286</v>
      </c>
      <c r="D644" s="4" t="s">
        <v>1638</v>
      </c>
      <c r="E644" s="4" t="s">
        <v>1639</v>
      </c>
      <c r="F644" s="4" t="s">
        <v>1660</v>
      </c>
      <c r="G644" s="5" t="s">
        <v>1646</v>
      </c>
      <c r="H644" s="4" t="s">
        <v>1207</v>
      </c>
      <c r="I644" s="6">
        <f>VLOOKUP(A644,'[1]【4】 框架Ratecard条目汇总'!$A:$L,12,0)</f>
        <v>300</v>
      </c>
    </row>
    <row r="645" ht="19" hidden="1" customHeight="1" spans="1:9">
      <c r="A645" s="4" t="s">
        <v>1661</v>
      </c>
      <c r="B645" s="4" t="s">
        <v>151</v>
      </c>
      <c r="C645" s="4" t="s">
        <v>1286</v>
      </c>
      <c r="D645" s="4" t="s">
        <v>1638</v>
      </c>
      <c r="E645" s="4" t="s">
        <v>1639</v>
      </c>
      <c r="F645" s="4" t="s">
        <v>1662</v>
      </c>
      <c r="G645" s="5" t="s">
        <v>1646</v>
      </c>
      <c r="H645" s="4" t="s">
        <v>1207</v>
      </c>
      <c r="I645" s="6">
        <f>VLOOKUP(A645,'[1]【4】 框架Ratecard条目汇总'!$A:$L,12,0)</f>
        <v>280</v>
      </c>
    </row>
    <row r="646" ht="19" hidden="1" customHeight="1" spans="1:9">
      <c r="A646" s="4" t="s">
        <v>1663</v>
      </c>
      <c r="B646" s="4" t="s">
        <v>151</v>
      </c>
      <c r="C646" s="4" t="s">
        <v>1286</v>
      </c>
      <c r="D646" s="4" t="s">
        <v>1638</v>
      </c>
      <c r="E646" s="4" t="s">
        <v>1639</v>
      </c>
      <c r="F646" s="4" t="s">
        <v>1664</v>
      </c>
      <c r="G646" s="5" t="s">
        <v>1646</v>
      </c>
      <c r="H646" s="4" t="s">
        <v>1207</v>
      </c>
      <c r="I646" s="6">
        <f>VLOOKUP(A646,'[1]【4】 框架Ratecard条目汇总'!$A:$L,12,0)</f>
        <v>300</v>
      </c>
    </row>
    <row r="647" ht="19" hidden="1" customHeight="1" spans="1:9">
      <c r="A647" s="4" t="s">
        <v>1665</v>
      </c>
      <c r="B647" s="4" t="s">
        <v>151</v>
      </c>
      <c r="C647" s="4" t="s">
        <v>1286</v>
      </c>
      <c r="D647" s="4" t="s">
        <v>1638</v>
      </c>
      <c r="E647" s="4" t="s">
        <v>1639</v>
      </c>
      <c r="F647" s="4" t="s">
        <v>1666</v>
      </c>
      <c r="G647" s="5" t="s">
        <v>1646</v>
      </c>
      <c r="H647" s="4" t="s">
        <v>1207</v>
      </c>
      <c r="I647" s="6">
        <f>VLOOKUP(A647,'[1]【4】 框架Ratecard条目汇总'!$A:$L,12,0)</f>
        <v>300</v>
      </c>
    </row>
    <row r="648" ht="19" hidden="1" customHeight="1" spans="1:9">
      <c r="A648" s="4" t="s">
        <v>1667</v>
      </c>
      <c r="B648" s="4" t="s">
        <v>151</v>
      </c>
      <c r="C648" s="4" t="s">
        <v>1286</v>
      </c>
      <c r="D648" s="4" t="s">
        <v>1638</v>
      </c>
      <c r="E648" s="4" t="s">
        <v>1639</v>
      </c>
      <c r="F648" s="4" t="s">
        <v>1668</v>
      </c>
      <c r="G648" s="5" t="s">
        <v>1646</v>
      </c>
      <c r="H648" s="4" t="s">
        <v>1207</v>
      </c>
      <c r="I648" s="6">
        <f>VLOOKUP(A648,'[1]【4】 框架Ratecard条目汇总'!$A:$L,12,0)</f>
        <v>360</v>
      </c>
    </row>
    <row r="649" ht="19" hidden="1" customHeight="1" spans="1:9">
      <c r="A649" s="4" t="s">
        <v>1669</v>
      </c>
      <c r="B649" s="4" t="s">
        <v>151</v>
      </c>
      <c r="C649" s="4" t="s">
        <v>1286</v>
      </c>
      <c r="D649" s="4" t="s">
        <v>1638</v>
      </c>
      <c r="E649" s="4" t="s">
        <v>1639</v>
      </c>
      <c r="F649" s="4" t="s">
        <v>1670</v>
      </c>
      <c r="G649" s="5" t="s">
        <v>1646</v>
      </c>
      <c r="H649" s="4" t="s">
        <v>1207</v>
      </c>
      <c r="I649" s="6">
        <f>VLOOKUP(A649,'[1]【4】 框架Ratecard条目汇总'!$A:$L,12,0)</f>
        <v>465</v>
      </c>
    </row>
    <row r="650" ht="19" hidden="1" customHeight="1" spans="1:9">
      <c r="A650" s="4" t="s">
        <v>1671</v>
      </c>
      <c r="B650" s="4" t="s">
        <v>151</v>
      </c>
      <c r="C650" s="4" t="s">
        <v>1286</v>
      </c>
      <c r="D650" s="4" t="s">
        <v>1638</v>
      </c>
      <c r="E650" s="4" t="s">
        <v>1639</v>
      </c>
      <c r="F650" s="4" t="s">
        <v>1672</v>
      </c>
      <c r="G650" s="5" t="s">
        <v>1646</v>
      </c>
      <c r="H650" s="4" t="s">
        <v>1207</v>
      </c>
      <c r="I650" s="6">
        <f>VLOOKUP(A650,'[1]【4】 框架Ratecard条目汇总'!$A:$L,12,0)</f>
        <v>450</v>
      </c>
    </row>
    <row r="651" ht="19" hidden="1" customHeight="1" spans="1:9">
      <c r="A651" s="4" t="s">
        <v>1673</v>
      </c>
      <c r="B651" s="4" t="s">
        <v>151</v>
      </c>
      <c r="C651" s="4" t="s">
        <v>1286</v>
      </c>
      <c r="D651" s="4" t="s">
        <v>1638</v>
      </c>
      <c r="E651" s="4" t="s">
        <v>1639</v>
      </c>
      <c r="F651" s="4" t="s">
        <v>1674</v>
      </c>
      <c r="G651" s="5" t="s">
        <v>1675</v>
      </c>
      <c r="H651" s="4" t="s">
        <v>1207</v>
      </c>
      <c r="I651" s="6">
        <f>VLOOKUP(A651,'[1]【4】 框架Ratecard条目汇总'!$A:$L,12,0)</f>
        <v>332</v>
      </c>
    </row>
    <row r="652" ht="19" hidden="1" customHeight="1" spans="1:9">
      <c r="A652" s="4" t="s">
        <v>1676</v>
      </c>
      <c r="B652" s="4" t="s">
        <v>151</v>
      </c>
      <c r="C652" s="4" t="s">
        <v>1286</v>
      </c>
      <c r="D652" s="4" t="s">
        <v>1638</v>
      </c>
      <c r="E652" s="4" t="s">
        <v>1639</v>
      </c>
      <c r="F652" s="4" t="s">
        <v>1677</v>
      </c>
      <c r="G652" s="5" t="s">
        <v>1646</v>
      </c>
      <c r="H652" s="4" t="s">
        <v>1207</v>
      </c>
      <c r="I652" s="6">
        <f>VLOOKUP(A652,'[1]【4】 框架Ratecard条目汇总'!$A:$L,12,0)</f>
        <v>150</v>
      </c>
    </row>
    <row r="653" ht="19" hidden="1" customHeight="1" spans="1:9">
      <c r="A653" s="4" t="s">
        <v>1678</v>
      </c>
      <c r="B653" s="4" t="s">
        <v>151</v>
      </c>
      <c r="C653" s="4" t="s">
        <v>1286</v>
      </c>
      <c r="D653" s="4" t="s">
        <v>1638</v>
      </c>
      <c r="E653" s="4" t="s">
        <v>1639</v>
      </c>
      <c r="F653" s="4" t="s">
        <v>1679</v>
      </c>
      <c r="G653" s="5" t="s">
        <v>1646</v>
      </c>
      <c r="H653" s="4" t="s">
        <v>1582</v>
      </c>
      <c r="I653" s="6">
        <f>VLOOKUP(A653,'[1]【4】 框架Ratecard条目汇总'!$A:$L,12,0)</f>
        <v>500</v>
      </c>
    </row>
    <row r="654" ht="19" hidden="1" customHeight="1" spans="1:9">
      <c r="A654" s="4" t="s">
        <v>1680</v>
      </c>
      <c r="B654" s="4" t="s">
        <v>151</v>
      </c>
      <c r="C654" s="4" t="s">
        <v>1286</v>
      </c>
      <c r="D654" s="4" t="s">
        <v>1638</v>
      </c>
      <c r="E654" s="4" t="s">
        <v>1639</v>
      </c>
      <c r="F654" s="4" t="s">
        <v>1681</v>
      </c>
      <c r="G654" s="5" t="s">
        <v>1646</v>
      </c>
      <c r="H654" s="4" t="s">
        <v>1207</v>
      </c>
      <c r="I654" s="6">
        <f>VLOOKUP(A654,'[1]【4】 框架Ratecard条目汇总'!$A:$L,12,0)</f>
        <v>500</v>
      </c>
    </row>
    <row r="655" ht="19" hidden="1" customHeight="1" spans="1:9">
      <c r="A655" s="4" t="s">
        <v>1682</v>
      </c>
      <c r="B655" s="4" t="s">
        <v>151</v>
      </c>
      <c r="C655" s="4" t="s">
        <v>1286</v>
      </c>
      <c r="D655" s="4" t="s">
        <v>1638</v>
      </c>
      <c r="E655" s="4" t="s">
        <v>1639</v>
      </c>
      <c r="F655" s="4" t="s">
        <v>1683</v>
      </c>
      <c r="G655" s="5" t="s">
        <v>1646</v>
      </c>
      <c r="H655" s="4" t="s">
        <v>1207</v>
      </c>
      <c r="I655" s="6">
        <f>VLOOKUP(A655,'[1]【4】 框架Ratecard条目汇总'!$A:$L,12,0)</f>
        <v>909</v>
      </c>
    </row>
    <row r="656" ht="19" hidden="1" customHeight="1" spans="1:9">
      <c r="A656" s="4" t="s">
        <v>1684</v>
      </c>
      <c r="B656" s="4" t="s">
        <v>151</v>
      </c>
      <c r="C656" s="4" t="s">
        <v>1286</v>
      </c>
      <c r="D656" s="4" t="s">
        <v>1638</v>
      </c>
      <c r="E656" s="4" t="s">
        <v>1685</v>
      </c>
      <c r="F656" s="4" t="s">
        <v>1686</v>
      </c>
      <c r="G656" s="5" t="s">
        <v>1646</v>
      </c>
      <c r="H656" s="4" t="s">
        <v>1582</v>
      </c>
      <c r="I656" s="6">
        <f>VLOOKUP(A656,'[1]【4】 框架Ratecard条目汇总'!$A:$L,12,0)</f>
        <v>180</v>
      </c>
    </row>
    <row r="657" ht="19" hidden="1" customHeight="1" spans="1:9">
      <c r="A657" s="4" t="s">
        <v>1687</v>
      </c>
      <c r="B657" s="4" t="s">
        <v>151</v>
      </c>
      <c r="C657" s="4" t="s">
        <v>1286</v>
      </c>
      <c r="D657" s="4" t="s">
        <v>1638</v>
      </c>
      <c r="E657" s="4" t="s">
        <v>1685</v>
      </c>
      <c r="F657" s="4" t="s">
        <v>1688</v>
      </c>
      <c r="G657" s="5" t="s">
        <v>1646</v>
      </c>
      <c r="H657" s="4" t="s">
        <v>1582</v>
      </c>
      <c r="I657" s="6">
        <f>VLOOKUP(A657,'[1]【4】 框架Ratecard条目汇总'!$A:$L,12,0)</f>
        <v>282</v>
      </c>
    </row>
    <row r="658" ht="19" hidden="1" customHeight="1" spans="1:9">
      <c r="A658" s="4" t="s">
        <v>1689</v>
      </c>
      <c r="B658" s="4" t="s">
        <v>151</v>
      </c>
      <c r="C658" s="4" t="s">
        <v>1286</v>
      </c>
      <c r="D658" s="4" t="s">
        <v>1638</v>
      </c>
      <c r="E658" s="4" t="s">
        <v>1690</v>
      </c>
      <c r="F658" s="4" t="s">
        <v>1691</v>
      </c>
      <c r="G658" s="5" t="s">
        <v>1646</v>
      </c>
      <c r="H658" s="4" t="s">
        <v>1582</v>
      </c>
      <c r="I658" s="6">
        <f>VLOOKUP(A658,'[1]【4】 框架Ratecard条目汇总'!$A:$L,12,0)</f>
        <v>125</v>
      </c>
    </row>
    <row r="659" ht="19" hidden="1" customHeight="1" spans="1:9">
      <c r="A659" s="4" t="s">
        <v>1692</v>
      </c>
      <c r="B659" s="4" t="s">
        <v>151</v>
      </c>
      <c r="C659" s="4" t="s">
        <v>1286</v>
      </c>
      <c r="D659" s="4" t="s">
        <v>1638</v>
      </c>
      <c r="E659" s="4" t="s">
        <v>1690</v>
      </c>
      <c r="F659" s="4" t="s">
        <v>1693</v>
      </c>
      <c r="G659" s="5" t="s">
        <v>1646</v>
      </c>
      <c r="H659" s="4" t="s">
        <v>1207</v>
      </c>
      <c r="I659" s="6">
        <f>VLOOKUP(A659,'[1]【4】 框架Ratecard条目汇总'!$A:$L,12,0)</f>
        <v>270</v>
      </c>
    </row>
    <row r="660" ht="19" hidden="1" customHeight="1" spans="1:9">
      <c r="A660" s="4" t="s">
        <v>1694</v>
      </c>
      <c r="B660" s="4" t="s">
        <v>151</v>
      </c>
      <c r="C660" s="4" t="s">
        <v>1286</v>
      </c>
      <c r="D660" s="4" t="s">
        <v>1638</v>
      </c>
      <c r="E660" s="4" t="s">
        <v>1690</v>
      </c>
      <c r="F660" s="4" t="s">
        <v>1695</v>
      </c>
      <c r="G660" s="5" t="s">
        <v>1696</v>
      </c>
      <c r="H660" s="4" t="s">
        <v>1207</v>
      </c>
      <c r="I660" s="6">
        <f>VLOOKUP(A660,'[1]【4】 框架Ratecard条目汇总'!$A:$L,12,0)</f>
        <v>175</v>
      </c>
    </row>
    <row r="661" ht="19" hidden="1" customHeight="1" spans="1:9">
      <c r="A661" s="4" t="s">
        <v>1697</v>
      </c>
      <c r="B661" s="4" t="s">
        <v>151</v>
      </c>
      <c r="C661" s="4" t="s">
        <v>1286</v>
      </c>
      <c r="D661" s="4" t="s">
        <v>1638</v>
      </c>
      <c r="E661" s="4" t="s">
        <v>1690</v>
      </c>
      <c r="F661" s="4" t="s">
        <v>1698</v>
      </c>
      <c r="G661" s="5" t="s">
        <v>1646</v>
      </c>
      <c r="H661" s="4" t="s">
        <v>1207</v>
      </c>
      <c r="I661" s="6">
        <f>VLOOKUP(A661,'[1]【4】 框架Ratecard条目汇总'!$A:$L,12,0)</f>
        <v>120</v>
      </c>
    </row>
    <row r="662" ht="19" hidden="1" customHeight="1" spans="1:9">
      <c r="A662" s="4" t="s">
        <v>1699</v>
      </c>
      <c r="B662" s="4" t="s">
        <v>151</v>
      </c>
      <c r="C662" s="4" t="s">
        <v>1286</v>
      </c>
      <c r="D662" s="4" t="s">
        <v>1638</v>
      </c>
      <c r="E662" s="4" t="s">
        <v>1690</v>
      </c>
      <c r="F662" s="4" t="s">
        <v>1700</v>
      </c>
      <c r="G662" s="5" t="s">
        <v>1701</v>
      </c>
      <c r="H662" s="4" t="s">
        <v>1207</v>
      </c>
      <c r="I662" s="6">
        <f>VLOOKUP(A662,'[1]【4】 框架Ratecard条目汇总'!$A:$L,12,0)</f>
        <v>150</v>
      </c>
    </row>
    <row r="663" ht="19" hidden="1" customHeight="1" spans="1:9">
      <c r="A663" s="4" t="s">
        <v>1702</v>
      </c>
      <c r="B663" s="4" t="s">
        <v>151</v>
      </c>
      <c r="C663" s="4" t="s">
        <v>1286</v>
      </c>
      <c r="D663" s="4" t="s">
        <v>1638</v>
      </c>
      <c r="E663" s="4" t="s">
        <v>1690</v>
      </c>
      <c r="F663" s="4" t="s">
        <v>1703</v>
      </c>
      <c r="G663" s="5" t="s">
        <v>1704</v>
      </c>
      <c r="H663" s="4" t="s">
        <v>1207</v>
      </c>
      <c r="I663" s="6">
        <f>VLOOKUP(A663,'[1]【4】 框架Ratecard条目汇总'!$A:$L,12,0)</f>
        <v>150</v>
      </c>
    </row>
    <row r="664" ht="19" hidden="1" customHeight="1" spans="1:9">
      <c r="A664" s="4" t="s">
        <v>1705</v>
      </c>
      <c r="B664" s="4" t="s">
        <v>151</v>
      </c>
      <c r="C664" s="4" t="s">
        <v>1286</v>
      </c>
      <c r="D664" s="4" t="s">
        <v>1638</v>
      </c>
      <c r="E664" s="4" t="s">
        <v>1690</v>
      </c>
      <c r="F664" s="4" t="s">
        <v>1706</v>
      </c>
      <c r="G664" s="5" t="s">
        <v>1707</v>
      </c>
      <c r="H664" s="4" t="s">
        <v>1207</v>
      </c>
      <c r="I664" s="6">
        <f>VLOOKUP(A664,'[1]【4】 框架Ratecard条目汇总'!$A:$L,12,0)</f>
        <v>150</v>
      </c>
    </row>
    <row r="665" ht="19" hidden="1" customHeight="1" spans="1:9">
      <c r="A665" s="4" t="s">
        <v>1708</v>
      </c>
      <c r="B665" s="4" t="s">
        <v>151</v>
      </c>
      <c r="C665" s="4" t="s">
        <v>1286</v>
      </c>
      <c r="D665" s="4" t="s">
        <v>1638</v>
      </c>
      <c r="E665" s="4" t="s">
        <v>1690</v>
      </c>
      <c r="F665" s="4" t="s">
        <v>1706</v>
      </c>
      <c r="G665" s="5" t="s">
        <v>1709</v>
      </c>
      <c r="H665" s="4" t="s">
        <v>1207</v>
      </c>
      <c r="I665" s="6">
        <f>VLOOKUP(A665,'[1]【4】 框架Ratecard条目汇总'!$A:$L,12,0)</f>
        <v>190</v>
      </c>
    </row>
    <row r="666" ht="19" hidden="1" customHeight="1" spans="1:9">
      <c r="A666" s="4" t="s">
        <v>1710</v>
      </c>
      <c r="B666" s="4" t="s">
        <v>151</v>
      </c>
      <c r="C666" s="4" t="s">
        <v>1286</v>
      </c>
      <c r="D666" s="4" t="s">
        <v>1638</v>
      </c>
      <c r="E666" s="4" t="s">
        <v>1690</v>
      </c>
      <c r="F666" s="4" t="s">
        <v>1706</v>
      </c>
      <c r="G666" s="5" t="s">
        <v>1711</v>
      </c>
      <c r="H666" s="4" t="s">
        <v>1207</v>
      </c>
      <c r="I666" s="6">
        <f>VLOOKUP(A666,'[1]【4】 框架Ratecard条目汇总'!$A:$L,12,0)</f>
        <v>200</v>
      </c>
    </row>
    <row r="667" ht="19" hidden="1" customHeight="1" spans="1:9">
      <c r="A667" s="4" t="s">
        <v>1712</v>
      </c>
      <c r="B667" s="4" t="s">
        <v>151</v>
      </c>
      <c r="C667" s="4" t="s">
        <v>1286</v>
      </c>
      <c r="D667" s="4" t="s">
        <v>1638</v>
      </c>
      <c r="E667" s="4" t="s">
        <v>1690</v>
      </c>
      <c r="F667" s="4" t="s">
        <v>1706</v>
      </c>
      <c r="G667" s="5" t="s">
        <v>1713</v>
      </c>
      <c r="H667" s="4" t="s">
        <v>1207</v>
      </c>
      <c r="I667" s="6">
        <f>VLOOKUP(A667,'[1]【4】 框架Ratecard条目汇总'!$A:$L,12,0)</f>
        <v>215</v>
      </c>
    </row>
    <row r="668" ht="19" hidden="1" customHeight="1" spans="1:9">
      <c r="A668" s="4" t="s">
        <v>1714</v>
      </c>
      <c r="B668" s="4" t="s">
        <v>151</v>
      </c>
      <c r="C668" s="4" t="s">
        <v>1286</v>
      </c>
      <c r="D668" s="4" t="s">
        <v>1638</v>
      </c>
      <c r="E668" s="4" t="s">
        <v>1690</v>
      </c>
      <c r="F668" s="4" t="s">
        <v>1715</v>
      </c>
      <c r="G668" s="5" t="s">
        <v>1716</v>
      </c>
      <c r="H668" s="4" t="s">
        <v>1207</v>
      </c>
      <c r="I668" s="6">
        <f>VLOOKUP(A668,'[1]【4】 框架Ratecard条目汇总'!$A:$L,12,0)</f>
        <v>325</v>
      </c>
    </row>
    <row r="669" ht="19" hidden="1" customHeight="1" spans="1:9">
      <c r="A669" s="4" t="s">
        <v>1717</v>
      </c>
      <c r="B669" s="4" t="s">
        <v>151</v>
      </c>
      <c r="C669" s="4" t="s">
        <v>1286</v>
      </c>
      <c r="D669" s="4" t="s">
        <v>1638</v>
      </c>
      <c r="E669" s="4" t="s">
        <v>1690</v>
      </c>
      <c r="F669" s="4" t="s">
        <v>1718</v>
      </c>
      <c r="G669" s="5" t="s">
        <v>1719</v>
      </c>
      <c r="H669" s="4" t="s">
        <v>1207</v>
      </c>
      <c r="I669" s="6">
        <f>VLOOKUP(A669,'[1]【4】 框架Ratecard条目汇总'!$A:$L,12,0)</f>
        <v>247</v>
      </c>
    </row>
    <row r="670" ht="19" hidden="1" customHeight="1" spans="1:9">
      <c r="A670" s="4" t="s">
        <v>1720</v>
      </c>
      <c r="B670" s="4" t="s">
        <v>151</v>
      </c>
      <c r="C670" s="4" t="s">
        <v>1286</v>
      </c>
      <c r="D670" s="4" t="s">
        <v>1638</v>
      </c>
      <c r="E670" s="4" t="s">
        <v>1690</v>
      </c>
      <c r="F670" s="4" t="s">
        <v>1721</v>
      </c>
      <c r="G670" s="5" t="s">
        <v>1722</v>
      </c>
      <c r="H670" s="4" t="s">
        <v>1207</v>
      </c>
      <c r="I670" s="6">
        <f>VLOOKUP(A670,'[1]【4】 框架Ratecard条目汇总'!$A:$L,12,0)</f>
        <v>200</v>
      </c>
    </row>
    <row r="671" ht="19" hidden="1" customHeight="1" spans="1:9">
      <c r="A671" s="4" t="s">
        <v>1723</v>
      </c>
      <c r="B671" s="4" t="s">
        <v>151</v>
      </c>
      <c r="C671" s="4" t="s">
        <v>1286</v>
      </c>
      <c r="D671" s="4" t="s">
        <v>1638</v>
      </c>
      <c r="E671" s="4" t="s">
        <v>1690</v>
      </c>
      <c r="F671" s="4" t="s">
        <v>1724</v>
      </c>
      <c r="G671" s="5" t="s">
        <v>1725</v>
      </c>
      <c r="H671" s="4" t="s">
        <v>1207</v>
      </c>
      <c r="I671" s="6">
        <f>VLOOKUP(A671,'[1]【4】 框架Ratecard条目汇总'!$A:$L,12,0)</f>
        <v>189</v>
      </c>
    </row>
    <row r="672" ht="19" hidden="1" customHeight="1" spans="1:9">
      <c r="A672" s="4" t="s">
        <v>1726</v>
      </c>
      <c r="B672" s="4" t="s">
        <v>151</v>
      </c>
      <c r="C672" s="4" t="s">
        <v>1286</v>
      </c>
      <c r="D672" s="4" t="s">
        <v>1638</v>
      </c>
      <c r="E672" s="4" t="s">
        <v>1690</v>
      </c>
      <c r="F672" s="4" t="s">
        <v>1727</v>
      </c>
      <c r="G672" s="5" t="s">
        <v>1646</v>
      </c>
      <c r="H672" s="4" t="s">
        <v>1207</v>
      </c>
      <c r="I672" s="6">
        <f>VLOOKUP(A672,'[1]【4】 框架Ratecard条目汇总'!$A:$L,12,0)</f>
        <v>181</v>
      </c>
    </row>
    <row r="673" ht="19" hidden="1" customHeight="1" spans="1:9">
      <c r="A673" s="4" t="s">
        <v>1728</v>
      </c>
      <c r="B673" s="4" t="s">
        <v>151</v>
      </c>
      <c r="C673" s="4" t="s">
        <v>1286</v>
      </c>
      <c r="D673" s="4" t="s">
        <v>1638</v>
      </c>
      <c r="E673" s="4" t="s">
        <v>1690</v>
      </c>
      <c r="F673" s="4" t="s">
        <v>1729</v>
      </c>
      <c r="G673" s="5" t="s">
        <v>1730</v>
      </c>
      <c r="H673" s="4" t="s">
        <v>1207</v>
      </c>
      <c r="I673" s="6">
        <f>VLOOKUP(A673,'[1]【4】 框架Ratecard条目汇总'!$A:$L,12,0)</f>
        <v>110</v>
      </c>
    </row>
    <row r="674" ht="19" hidden="1" customHeight="1" spans="1:9">
      <c r="A674" s="4" t="s">
        <v>1731</v>
      </c>
      <c r="B674" s="4" t="s">
        <v>151</v>
      </c>
      <c r="C674" s="4" t="s">
        <v>1286</v>
      </c>
      <c r="D674" s="4" t="s">
        <v>1638</v>
      </c>
      <c r="E674" s="4" t="s">
        <v>1690</v>
      </c>
      <c r="F674" s="4" t="s">
        <v>1732</v>
      </c>
      <c r="G674" s="5" t="s">
        <v>1733</v>
      </c>
      <c r="H674" s="4" t="s">
        <v>1207</v>
      </c>
      <c r="I674" s="6">
        <f>VLOOKUP(A674,'[1]【4】 框架Ratecard条目汇总'!$A:$L,12,0)</f>
        <v>225</v>
      </c>
    </row>
    <row r="675" ht="19" hidden="1" customHeight="1" spans="1:9">
      <c r="A675" s="4" t="s">
        <v>1734</v>
      </c>
      <c r="B675" s="4" t="s">
        <v>151</v>
      </c>
      <c r="C675" s="4" t="s">
        <v>1286</v>
      </c>
      <c r="D675" s="4" t="s">
        <v>1638</v>
      </c>
      <c r="E675" s="4" t="s">
        <v>1690</v>
      </c>
      <c r="F675" s="4" t="s">
        <v>1735</v>
      </c>
      <c r="G675" s="5" t="s">
        <v>1736</v>
      </c>
      <c r="H675" s="4" t="s">
        <v>1207</v>
      </c>
      <c r="I675" s="6">
        <f>VLOOKUP(A675,'[1]【4】 框架Ratecard条目汇总'!$A:$L,12,0)</f>
        <v>225</v>
      </c>
    </row>
    <row r="676" ht="19" hidden="1" customHeight="1" spans="1:9">
      <c r="A676" s="4" t="s">
        <v>1737</v>
      </c>
      <c r="B676" s="4" t="s">
        <v>151</v>
      </c>
      <c r="C676" s="4" t="s">
        <v>1286</v>
      </c>
      <c r="D676" s="4" t="s">
        <v>1638</v>
      </c>
      <c r="E676" s="4" t="s">
        <v>1690</v>
      </c>
      <c r="F676" s="4" t="s">
        <v>1738</v>
      </c>
      <c r="G676" s="5" t="s">
        <v>1739</v>
      </c>
      <c r="H676" s="4" t="s">
        <v>1207</v>
      </c>
      <c r="I676" s="6">
        <f>VLOOKUP(A676,'[1]【4】 框架Ratecard条目汇总'!$A:$L,12,0)</f>
        <v>280</v>
      </c>
    </row>
    <row r="677" ht="19" hidden="1" customHeight="1" spans="1:9">
      <c r="A677" s="4" t="s">
        <v>1740</v>
      </c>
      <c r="B677" s="4" t="s">
        <v>151</v>
      </c>
      <c r="C677" s="4" t="s">
        <v>1286</v>
      </c>
      <c r="D677" s="4" t="s">
        <v>1638</v>
      </c>
      <c r="E677" s="4" t="s">
        <v>1690</v>
      </c>
      <c r="F677" s="4" t="s">
        <v>1741</v>
      </c>
      <c r="G677" s="5" t="s">
        <v>1742</v>
      </c>
      <c r="H677" s="4" t="s">
        <v>1207</v>
      </c>
      <c r="I677" s="6">
        <f>VLOOKUP(A677,'[1]【4】 框架Ratecard条目汇总'!$A:$L,12,0)</f>
        <v>290</v>
      </c>
    </row>
    <row r="678" ht="19" hidden="1" customHeight="1" spans="1:9">
      <c r="A678" s="4" t="s">
        <v>1743</v>
      </c>
      <c r="B678" s="4" t="s">
        <v>151</v>
      </c>
      <c r="C678" s="4" t="s">
        <v>1286</v>
      </c>
      <c r="D678" s="4" t="s">
        <v>1638</v>
      </c>
      <c r="E678" s="4" t="s">
        <v>1744</v>
      </c>
      <c r="F678" s="4" t="s">
        <v>1745</v>
      </c>
      <c r="G678" s="5" t="s">
        <v>1646</v>
      </c>
      <c r="H678" s="4" t="s">
        <v>1207</v>
      </c>
      <c r="I678" s="6">
        <f>VLOOKUP(A678,'[1]【4】 框架Ratecard条目汇总'!$A:$L,12,0)</f>
        <v>1749</v>
      </c>
    </row>
    <row r="679" ht="19" hidden="1" customHeight="1" spans="1:9">
      <c r="A679" s="4" t="s">
        <v>1746</v>
      </c>
      <c r="B679" s="4" t="s">
        <v>151</v>
      </c>
      <c r="C679" s="4" t="s">
        <v>1286</v>
      </c>
      <c r="D679" s="4" t="s">
        <v>1638</v>
      </c>
      <c r="E679" s="4" t="s">
        <v>1744</v>
      </c>
      <c r="F679" s="4" t="s">
        <v>1747</v>
      </c>
      <c r="G679" s="5" t="s">
        <v>1646</v>
      </c>
      <c r="H679" s="4" t="s">
        <v>1207</v>
      </c>
      <c r="I679" s="6">
        <f>VLOOKUP(A679,'[1]【4】 框架Ratecard条目汇总'!$A:$L,12,0)</f>
        <v>1150</v>
      </c>
    </row>
    <row r="680" ht="19" hidden="1" customHeight="1" spans="1:9">
      <c r="A680" s="4" t="s">
        <v>1748</v>
      </c>
      <c r="B680" s="4" t="s">
        <v>151</v>
      </c>
      <c r="C680" s="4" t="s">
        <v>1286</v>
      </c>
      <c r="D680" s="4" t="s">
        <v>1638</v>
      </c>
      <c r="E680" s="4" t="s">
        <v>1744</v>
      </c>
      <c r="F680" s="4" t="s">
        <v>1749</v>
      </c>
      <c r="G680" s="5" t="s">
        <v>1646</v>
      </c>
      <c r="H680" s="4" t="s">
        <v>1207</v>
      </c>
      <c r="I680" s="6">
        <f>VLOOKUP(A680,'[1]【4】 框架Ratecard条目汇总'!$A:$L,12,0)</f>
        <v>600</v>
      </c>
    </row>
    <row r="681" ht="19" hidden="1" customHeight="1" spans="1:9">
      <c r="A681" s="4" t="s">
        <v>1750</v>
      </c>
      <c r="B681" s="4" t="s">
        <v>151</v>
      </c>
      <c r="C681" s="4" t="s">
        <v>1286</v>
      </c>
      <c r="D681" s="4" t="s">
        <v>1638</v>
      </c>
      <c r="E681" s="4" t="s">
        <v>1744</v>
      </c>
      <c r="F681" s="4" t="s">
        <v>1751</v>
      </c>
      <c r="G681" s="5" t="s">
        <v>1646</v>
      </c>
      <c r="H681" s="4" t="s">
        <v>1207</v>
      </c>
      <c r="I681" s="6">
        <f>VLOOKUP(A681,'[1]【4】 框架Ratecard条目汇总'!$A:$L,12,0)</f>
        <v>600</v>
      </c>
    </row>
    <row r="682" ht="19" hidden="1" customHeight="1" spans="1:9">
      <c r="A682" s="4" t="s">
        <v>1752</v>
      </c>
      <c r="B682" s="4" t="s">
        <v>151</v>
      </c>
      <c r="C682" s="4" t="s">
        <v>1286</v>
      </c>
      <c r="D682" s="4" t="s">
        <v>1638</v>
      </c>
      <c r="E682" s="4" t="s">
        <v>1744</v>
      </c>
      <c r="F682" s="4" t="s">
        <v>1753</v>
      </c>
      <c r="G682" s="5" t="s">
        <v>1646</v>
      </c>
      <c r="H682" s="4" t="s">
        <v>1207</v>
      </c>
      <c r="I682" s="6">
        <f>VLOOKUP(A682,'[1]【4】 框架Ratecard条目汇总'!$A:$L,12,0)</f>
        <v>600</v>
      </c>
    </row>
    <row r="683" ht="19" hidden="1" customHeight="1" spans="1:9">
      <c r="A683" s="4" t="s">
        <v>1754</v>
      </c>
      <c r="B683" s="4" t="s">
        <v>151</v>
      </c>
      <c r="C683" s="4" t="s">
        <v>1286</v>
      </c>
      <c r="D683" s="4" t="s">
        <v>1638</v>
      </c>
      <c r="E683" s="4" t="s">
        <v>1744</v>
      </c>
      <c r="F683" s="4" t="s">
        <v>1755</v>
      </c>
      <c r="G683" s="5" t="s">
        <v>1646</v>
      </c>
      <c r="H683" s="4" t="s">
        <v>1207</v>
      </c>
      <c r="I683" s="6">
        <f>VLOOKUP(A683,'[1]【4】 框架Ratecard条目汇总'!$A:$L,12,0)</f>
        <v>600</v>
      </c>
    </row>
    <row r="684" ht="19" hidden="1" customHeight="1" spans="1:9">
      <c r="A684" s="4" t="s">
        <v>1756</v>
      </c>
      <c r="B684" s="4" t="s">
        <v>151</v>
      </c>
      <c r="C684" s="4" t="s">
        <v>1286</v>
      </c>
      <c r="D684" s="4" t="s">
        <v>1638</v>
      </c>
      <c r="E684" s="4" t="s">
        <v>1744</v>
      </c>
      <c r="F684" s="4" t="s">
        <v>1757</v>
      </c>
      <c r="G684" s="5" t="s">
        <v>1646</v>
      </c>
      <c r="H684" s="4" t="s">
        <v>1207</v>
      </c>
      <c r="I684" s="6">
        <f>VLOOKUP(A684,'[1]【4】 框架Ratecard条目汇总'!$A:$L,12,0)</f>
        <v>600</v>
      </c>
    </row>
    <row r="685" ht="19" hidden="1" customHeight="1" spans="1:9">
      <c r="A685" s="4" t="s">
        <v>1758</v>
      </c>
      <c r="B685" s="4" t="s">
        <v>151</v>
      </c>
      <c r="C685" s="4" t="s">
        <v>1286</v>
      </c>
      <c r="D685" s="4" t="s">
        <v>1638</v>
      </c>
      <c r="E685" s="4" t="s">
        <v>1744</v>
      </c>
      <c r="F685" s="4" t="s">
        <v>1759</v>
      </c>
      <c r="G685" s="5" t="s">
        <v>1646</v>
      </c>
      <c r="H685" s="4" t="s">
        <v>1207</v>
      </c>
      <c r="I685" s="6">
        <f>VLOOKUP(A685,'[1]【4】 框架Ratecard条目汇总'!$A:$L,12,0)</f>
        <v>500</v>
      </c>
    </row>
    <row r="686" ht="19" hidden="1" customHeight="1" spans="1:9">
      <c r="A686" s="4" t="s">
        <v>1760</v>
      </c>
      <c r="B686" s="4" t="s">
        <v>151</v>
      </c>
      <c r="C686" s="4" t="s">
        <v>1286</v>
      </c>
      <c r="D686" s="4" t="s">
        <v>1638</v>
      </c>
      <c r="E686" s="4" t="s">
        <v>1761</v>
      </c>
      <c r="F686" s="4" t="s">
        <v>1762</v>
      </c>
      <c r="G686" s="5" t="s">
        <v>1763</v>
      </c>
      <c r="H686" s="4" t="s">
        <v>1207</v>
      </c>
      <c r="I686" s="6">
        <f>VLOOKUP(A686,'[1]【4】 框架Ratecard条目汇总'!$A:$L,12,0)</f>
        <v>1357</v>
      </c>
    </row>
    <row r="687" ht="19" hidden="1" customHeight="1" spans="1:9">
      <c r="A687" s="4" t="s">
        <v>1764</v>
      </c>
      <c r="B687" s="4" t="s">
        <v>151</v>
      </c>
      <c r="C687" s="4" t="s">
        <v>1286</v>
      </c>
      <c r="D687" s="4" t="s">
        <v>1638</v>
      </c>
      <c r="E687" s="4" t="s">
        <v>1761</v>
      </c>
      <c r="F687" s="4" t="s">
        <v>1762</v>
      </c>
      <c r="G687" s="5" t="s">
        <v>1765</v>
      </c>
      <c r="H687" s="4" t="s">
        <v>1207</v>
      </c>
      <c r="I687" s="6">
        <f>VLOOKUP(A687,'[1]【4】 框架Ratecard条目汇总'!$A:$L,12,0)</f>
        <v>1574</v>
      </c>
    </row>
    <row r="688" ht="19" hidden="1" customHeight="1" spans="1:9">
      <c r="A688" s="4" t="s">
        <v>1766</v>
      </c>
      <c r="B688" s="4" t="s">
        <v>151</v>
      </c>
      <c r="C688" s="4" t="s">
        <v>1286</v>
      </c>
      <c r="D688" s="4" t="s">
        <v>1638</v>
      </c>
      <c r="E688" s="4" t="s">
        <v>1761</v>
      </c>
      <c r="F688" s="4" t="s">
        <v>1767</v>
      </c>
      <c r="G688" s="5" t="s">
        <v>1768</v>
      </c>
      <c r="H688" s="4" t="s">
        <v>1207</v>
      </c>
      <c r="I688" s="6">
        <f>VLOOKUP(A688,'[1]【4】 框架Ratecard条目汇总'!$A:$L,12,0)</f>
        <v>370</v>
      </c>
    </row>
    <row r="689" ht="19" hidden="1" customHeight="1" spans="1:9">
      <c r="A689" s="4" t="s">
        <v>1769</v>
      </c>
      <c r="B689" s="4" t="s">
        <v>151</v>
      </c>
      <c r="C689" s="4" t="s">
        <v>1286</v>
      </c>
      <c r="D689" s="4" t="s">
        <v>1638</v>
      </c>
      <c r="E689" s="4" t="s">
        <v>1761</v>
      </c>
      <c r="F689" s="4" t="s">
        <v>1762</v>
      </c>
      <c r="G689" s="5" t="s">
        <v>1770</v>
      </c>
      <c r="H689" s="4" t="s">
        <v>1207</v>
      </c>
      <c r="I689" s="6">
        <f>VLOOKUP(A689,'[1]【4】 框架Ratecard条目汇总'!$A:$L,12,0)</f>
        <v>800</v>
      </c>
    </row>
    <row r="690" ht="19" hidden="1" customHeight="1" spans="1:9">
      <c r="A690" s="4" t="s">
        <v>1771</v>
      </c>
      <c r="B690" s="4" t="s">
        <v>151</v>
      </c>
      <c r="C690" s="4" t="s">
        <v>1286</v>
      </c>
      <c r="D690" s="4" t="s">
        <v>1638</v>
      </c>
      <c r="E690" s="4" t="s">
        <v>1761</v>
      </c>
      <c r="F690" s="4" t="s">
        <v>1762</v>
      </c>
      <c r="G690" s="5" t="s">
        <v>1772</v>
      </c>
      <c r="H690" s="4" t="s">
        <v>1207</v>
      </c>
      <c r="I690" s="6">
        <f>VLOOKUP(A690,'[1]【4】 框架Ratecard条目汇总'!$A:$L,12,0)</f>
        <v>850</v>
      </c>
    </row>
    <row r="691" ht="19" hidden="1" customHeight="1" spans="1:9">
      <c r="A691" s="4" t="s">
        <v>1773</v>
      </c>
      <c r="B691" s="4" t="s">
        <v>151</v>
      </c>
      <c r="C691" s="4" t="s">
        <v>1286</v>
      </c>
      <c r="D691" s="4" t="s">
        <v>1638</v>
      </c>
      <c r="E691" s="4" t="s">
        <v>1774</v>
      </c>
      <c r="F691" s="4" t="s">
        <v>1775</v>
      </c>
      <c r="G691" s="5" t="s">
        <v>1776</v>
      </c>
      <c r="H691" s="4" t="s">
        <v>1207</v>
      </c>
      <c r="I691" s="6">
        <f>VLOOKUP(A691,'[1]【4】 框架Ratecard条目汇总'!$A:$L,12,0)</f>
        <v>90</v>
      </c>
    </row>
    <row r="692" ht="19" hidden="1" customHeight="1" spans="1:9">
      <c r="A692" s="4" t="s">
        <v>1777</v>
      </c>
      <c r="B692" s="4" t="s">
        <v>151</v>
      </c>
      <c r="C692" s="4" t="s">
        <v>1286</v>
      </c>
      <c r="D692" s="4" t="s">
        <v>1778</v>
      </c>
      <c r="E692" s="4" t="s">
        <v>1779</v>
      </c>
      <c r="F692" s="4" t="s">
        <v>1780</v>
      </c>
      <c r="G692" s="7" t="s">
        <v>102</v>
      </c>
      <c r="H692" s="4" t="s">
        <v>1781</v>
      </c>
      <c r="I692" s="6">
        <f>VLOOKUP(A692,'[1]【4】 框架Ratecard条目汇总'!$A:$L,12,0)</f>
        <v>12</v>
      </c>
    </row>
    <row r="693" ht="19" hidden="1" customHeight="1" spans="1:9">
      <c r="A693" s="4" t="s">
        <v>1782</v>
      </c>
      <c r="B693" s="4" t="s">
        <v>151</v>
      </c>
      <c r="C693" s="4" t="s">
        <v>1286</v>
      </c>
      <c r="D693" s="4" t="s">
        <v>1778</v>
      </c>
      <c r="E693" s="4" t="s">
        <v>1779</v>
      </c>
      <c r="F693" s="4" t="s">
        <v>1783</v>
      </c>
      <c r="G693" s="7" t="s">
        <v>102</v>
      </c>
      <c r="H693" s="4" t="s">
        <v>1784</v>
      </c>
      <c r="I693" s="6">
        <f>VLOOKUP(A693,'[1]【4】 框架Ratecard条目汇总'!$A:$L,12,0)</f>
        <v>52</v>
      </c>
    </row>
    <row r="694" ht="19" hidden="1" customHeight="1" spans="1:9">
      <c r="A694" s="4" t="s">
        <v>1785</v>
      </c>
      <c r="B694" s="4" t="s">
        <v>151</v>
      </c>
      <c r="C694" s="4" t="s">
        <v>1286</v>
      </c>
      <c r="D694" s="4" t="s">
        <v>1778</v>
      </c>
      <c r="E694" s="4" t="s">
        <v>1779</v>
      </c>
      <c r="F694" s="4" t="s">
        <v>1786</v>
      </c>
      <c r="G694" s="7" t="s">
        <v>102</v>
      </c>
      <c r="H694" s="4" t="s">
        <v>1784</v>
      </c>
      <c r="I694" s="6">
        <f>VLOOKUP(A694,'[1]【4】 框架Ratecard条目汇总'!$A:$L,12,0)</f>
        <v>60</v>
      </c>
    </row>
    <row r="695" ht="19" hidden="1" customHeight="1" spans="1:9">
      <c r="A695" s="4" t="s">
        <v>1787</v>
      </c>
      <c r="B695" s="4" t="s">
        <v>151</v>
      </c>
      <c r="C695" s="4" t="s">
        <v>1286</v>
      </c>
      <c r="D695" s="4" t="s">
        <v>1778</v>
      </c>
      <c r="E695" s="4" t="s">
        <v>1779</v>
      </c>
      <c r="F695" s="4" t="s">
        <v>1788</v>
      </c>
      <c r="G695" s="7" t="s">
        <v>102</v>
      </c>
      <c r="H695" s="4" t="s">
        <v>1784</v>
      </c>
      <c r="I695" s="6">
        <f>VLOOKUP(A695,'[1]【4】 框架Ratecard条目汇总'!$A:$L,12,0)</f>
        <v>68</v>
      </c>
    </row>
    <row r="696" ht="19" hidden="1" customHeight="1" spans="1:9">
      <c r="A696" s="4" t="s">
        <v>1789</v>
      </c>
      <c r="B696" s="4" t="s">
        <v>151</v>
      </c>
      <c r="C696" s="4" t="s">
        <v>1286</v>
      </c>
      <c r="D696" s="4" t="s">
        <v>1778</v>
      </c>
      <c r="E696" s="4" t="s">
        <v>1779</v>
      </c>
      <c r="F696" s="4" t="s">
        <v>1790</v>
      </c>
      <c r="G696" s="7" t="s">
        <v>102</v>
      </c>
      <c r="H696" s="4" t="s">
        <v>1784</v>
      </c>
      <c r="I696" s="6">
        <f>VLOOKUP(A696,'[1]【4】 框架Ratecard条目汇总'!$A:$L,12,0)</f>
        <v>77</v>
      </c>
    </row>
    <row r="697" ht="19" hidden="1" customHeight="1" spans="1:9">
      <c r="A697" s="4" t="s">
        <v>1791</v>
      </c>
      <c r="B697" s="4" t="s">
        <v>151</v>
      </c>
      <c r="C697" s="4" t="s">
        <v>1286</v>
      </c>
      <c r="D697" s="4" t="s">
        <v>1778</v>
      </c>
      <c r="E697" s="4" t="s">
        <v>1779</v>
      </c>
      <c r="F697" s="4" t="s">
        <v>1792</v>
      </c>
      <c r="G697" s="7" t="s">
        <v>102</v>
      </c>
      <c r="H697" s="4" t="s">
        <v>1784</v>
      </c>
      <c r="I697" s="6">
        <f>VLOOKUP(A697,'[1]【4】 框架Ratecard条目汇总'!$A:$L,12,0)</f>
        <v>90</v>
      </c>
    </row>
    <row r="698" ht="19" hidden="1" customHeight="1" spans="1:9">
      <c r="A698" s="4" t="s">
        <v>1793</v>
      </c>
      <c r="B698" s="4" t="s">
        <v>151</v>
      </c>
      <c r="C698" s="4" t="s">
        <v>1286</v>
      </c>
      <c r="D698" s="4" t="s">
        <v>1778</v>
      </c>
      <c r="E698" s="4" t="s">
        <v>1779</v>
      </c>
      <c r="F698" s="4" t="s">
        <v>1794</v>
      </c>
      <c r="G698" s="7" t="s">
        <v>102</v>
      </c>
      <c r="H698" s="4" t="s">
        <v>1784</v>
      </c>
      <c r="I698" s="6">
        <f>VLOOKUP(A698,'[1]【4】 框架Ratecard条目汇总'!$A:$L,12,0)</f>
        <v>100</v>
      </c>
    </row>
    <row r="699" ht="19" hidden="1" customHeight="1" spans="1:9">
      <c r="A699" s="4" t="s">
        <v>1795</v>
      </c>
      <c r="B699" s="4" t="s">
        <v>151</v>
      </c>
      <c r="C699" s="4" t="s">
        <v>1286</v>
      </c>
      <c r="D699" s="4" t="s">
        <v>1778</v>
      </c>
      <c r="E699" s="4" t="s">
        <v>1779</v>
      </c>
      <c r="F699" s="4" t="s">
        <v>1796</v>
      </c>
      <c r="G699" s="7" t="s">
        <v>102</v>
      </c>
      <c r="H699" s="4" t="s">
        <v>1784</v>
      </c>
      <c r="I699" s="6">
        <f>VLOOKUP(A699,'[1]【4】 框架Ratecard条目汇总'!$A:$L,12,0)</f>
        <v>102</v>
      </c>
    </row>
    <row r="700" ht="19" hidden="1" customHeight="1" spans="1:9">
      <c r="A700" s="4" t="s">
        <v>1797</v>
      </c>
      <c r="B700" s="4" t="s">
        <v>151</v>
      </c>
      <c r="C700" s="4" t="s">
        <v>1286</v>
      </c>
      <c r="D700" s="4" t="s">
        <v>1778</v>
      </c>
      <c r="E700" s="4" t="s">
        <v>1779</v>
      </c>
      <c r="F700" s="4" t="s">
        <v>1798</v>
      </c>
      <c r="G700" s="7" t="s">
        <v>102</v>
      </c>
      <c r="H700" s="4" t="s">
        <v>1784</v>
      </c>
      <c r="I700" s="6">
        <f>VLOOKUP(A700,'[1]【4】 框架Ratecard条目汇总'!$A:$L,12,0)</f>
        <v>105</v>
      </c>
    </row>
    <row r="701" ht="19" hidden="1" customHeight="1" spans="1:9">
      <c r="A701" s="4" t="s">
        <v>1799</v>
      </c>
      <c r="B701" s="4" t="s">
        <v>151</v>
      </c>
      <c r="C701" s="4" t="s">
        <v>1286</v>
      </c>
      <c r="D701" s="4" t="s">
        <v>1778</v>
      </c>
      <c r="E701" s="4" t="s">
        <v>1779</v>
      </c>
      <c r="F701" s="4" t="s">
        <v>1800</v>
      </c>
      <c r="G701" s="7" t="s">
        <v>102</v>
      </c>
      <c r="H701" s="4" t="s">
        <v>1784</v>
      </c>
      <c r="I701" s="6">
        <f>VLOOKUP(A701,'[1]【4】 框架Ratecard条目汇总'!$A:$L,12,0)</f>
        <v>110</v>
      </c>
    </row>
    <row r="702" ht="19" hidden="1" customHeight="1" spans="1:9">
      <c r="A702" s="4" t="s">
        <v>1801</v>
      </c>
      <c r="B702" s="4" t="s">
        <v>151</v>
      </c>
      <c r="C702" s="4" t="s">
        <v>1286</v>
      </c>
      <c r="D702" s="4" t="s">
        <v>1778</v>
      </c>
      <c r="E702" s="4" t="s">
        <v>1779</v>
      </c>
      <c r="F702" s="4" t="s">
        <v>1802</v>
      </c>
      <c r="G702" s="5" t="s">
        <v>1803</v>
      </c>
      <c r="H702" s="4" t="s">
        <v>1804</v>
      </c>
      <c r="I702" s="6">
        <f>VLOOKUP(A702,'[1]【4】 框架Ratecard条目汇总'!$A:$L,12,0)</f>
        <v>1000</v>
      </c>
    </row>
    <row r="703" ht="19" hidden="1" customHeight="1" spans="1:9">
      <c r="A703" s="4" t="s">
        <v>1805</v>
      </c>
      <c r="B703" s="4" t="s">
        <v>151</v>
      </c>
      <c r="C703" s="4" t="s">
        <v>1286</v>
      </c>
      <c r="D703" s="4" t="s">
        <v>1778</v>
      </c>
      <c r="E703" s="4" t="s">
        <v>1779</v>
      </c>
      <c r="F703" s="4" t="s">
        <v>1802</v>
      </c>
      <c r="G703" s="5" t="s">
        <v>1806</v>
      </c>
      <c r="H703" s="4" t="s">
        <v>1804</v>
      </c>
      <c r="I703" s="6">
        <f>VLOOKUP(A703,'[1]【4】 框架Ratecard条目汇总'!$A:$L,12,0)</f>
        <v>1350</v>
      </c>
    </row>
    <row r="704" ht="19" hidden="1" customHeight="1" spans="1:9">
      <c r="A704" s="4" t="s">
        <v>1807</v>
      </c>
      <c r="B704" s="4" t="s">
        <v>151</v>
      </c>
      <c r="C704" s="4" t="s">
        <v>1286</v>
      </c>
      <c r="D704" s="4" t="s">
        <v>1778</v>
      </c>
      <c r="E704" s="4" t="s">
        <v>1779</v>
      </c>
      <c r="F704" s="4" t="s">
        <v>1802</v>
      </c>
      <c r="G704" s="5" t="s">
        <v>1808</v>
      </c>
      <c r="H704" s="4" t="s">
        <v>1804</v>
      </c>
      <c r="I704" s="6">
        <f>VLOOKUP(A704,'[1]【4】 框架Ratecard条目汇总'!$A:$L,12,0)</f>
        <v>1850</v>
      </c>
    </row>
    <row r="705" ht="19" hidden="1" customHeight="1" spans="1:9">
      <c r="A705" s="4" t="s">
        <v>1809</v>
      </c>
      <c r="B705" s="4" t="s">
        <v>151</v>
      </c>
      <c r="C705" s="4" t="s">
        <v>1286</v>
      </c>
      <c r="D705" s="4" t="s">
        <v>1778</v>
      </c>
      <c r="E705" s="4" t="s">
        <v>1779</v>
      </c>
      <c r="F705" s="4" t="s">
        <v>1802</v>
      </c>
      <c r="G705" s="5" t="s">
        <v>1810</v>
      </c>
      <c r="H705" s="4" t="s">
        <v>1804</v>
      </c>
      <c r="I705" s="6">
        <f>VLOOKUP(A705,'[1]【4】 框架Ratecard条目汇总'!$A:$L,12,0)</f>
        <v>2150</v>
      </c>
    </row>
    <row r="706" ht="19" hidden="1" customHeight="1" spans="1:9">
      <c r="A706" s="4" t="s">
        <v>1811</v>
      </c>
      <c r="B706" s="4" t="s">
        <v>151</v>
      </c>
      <c r="C706" s="4" t="s">
        <v>1286</v>
      </c>
      <c r="D706" s="4" t="s">
        <v>1778</v>
      </c>
      <c r="E706" s="4" t="s">
        <v>1779</v>
      </c>
      <c r="F706" s="4" t="s">
        <v>1802</v>
      </c>
      <c r="G706" s="5" t="s">
        <v>1812</v>
      </c>
      <c r="H706" s="4" t="s">
        <v>1804</v>
      </c>
      <c r="I706" s="6">
        <f>VLOOKUP(A706,'[1]【4】 框架Ratecard条目汇总'!$A:$L,12,0)</f>
        <v>2750</v>
      </c>
    </row>
    <row r="707" ht="19" hidden="1" customHeight="1" spans="1:9">
      <c r="A707" s="4" t="s">
        <v>1813</v>
      </c>
      <c r="B707" s="4" t="s">
        <v>151</v>
      </c>
      <c r="C707" s="4" t="s">
        <v>1286</v>
      </c>
      <c r="D707" s="4" t="s">
        <v>1778</v>
      </c>
      <c r="E707" s="4" t="s">
        <v>1814</v>
      </c>
      <c r="F707" s="4" t="s">
        <v>1815</v>
      </c>
      <c r="G707" s="5" t="s">
        <v>1816</v>
      </c>
      <c r="H707" s="4" t="s">
        <v>1207</v>
      </c>
      <c r="I707" s="6">
        <f>VLOOKUP(A707,'[1]【4】 框架Ratecard条目汇总'!$A:$L,12,0)</f>
        <v>290</v>
      </c>
    </row>
    <row r="708" ht="19" hidden="1" customHeight="1" spans="1:9">
      <c r="A708" s="4" t="s">
        <v>1817</v>
      </c>
      <c r="B708" s="4" t="s">
        <v>151</v>
      </c>
      <c r="C708" s="4" t="s">
        <v>1286</v>
      </c>
      <c r="D708" s="4" t="s">
        <v>1778</v>
      </c>
      <c r="E708" s="4" t="s">
        <v>1814</v>
      </c>
      <c r="F708" s="4" t="s">
        <v>1815</v>
      </c>
      <c r="G708" s="5" t="s">
        <v>1818</v>
      </c>
      <c r="H708" s="4" t="s">
        <v>1207</v>
      </c>
      <c r="I708" s="6">
        <f>VLOOKUP(A708,'[1]【4】 框架Ratecard条目汇总'!$A:$L,12,0)</f>
        <v>240</v>
      </c>
    </row>
    <row r="709" ht="19" hidden="1" customHeight="1" spans="1:9">
      <c r="A709" s="4" t="s">
        <v>1819</v>
      </c>
      <c r="B709" s="4" t="s">
        <v>151</v>
      </c>
      <c r="C709" s="4" t="s">
        <v>1286</v>
      </c>
      <c r="D709" s="4" t="s">
        <v>1778</v>
      </c>
      <c r="E709" s="4" t="s">
        <v>1814</v>
      </c>
      <c r="F709" s="4" t="s">
        <v>1820</v>
      </c>
      <c r="G709" s="5" t="s">
        <v>1816</v>
      </c>
      <c r="H709" s="4" t="s">
        <v>1207</v>
      </c>
      <c r="I709" s="6">
        <f>VLOOKUP(A709,'[1]【4】 框架Ratecard条目汇总'!$A:$L,12,0)</f>
        <v>180</v>
      </c>
    </row>
    <row r="710" ht="19" hidden="1" customHeight="1" spans="1:9">
      <c r="A710" s="4" t="s">
        <v>1821</v>
      </c>
      <c r="B710" s="4" t="s">
        <v>151</v>
      </c>
      <c r="C710" s="4" t="s">
        <v>1286</v>
      </c>
      <c r="D710" s="4" t="s">
        <v>1778</v>
      </c>
      <c r="E710" s="4" t="s">
        <v>1814</v>
      </c>
      <c r="F710" s="4" t="s">
        <v>1820</v>
      </c>
      <c r="G710" s="5" t="s">
        <v>1818</v>
      </c>
      <c r="H710" s="4" t="s">
        <v>1207</v>
      </c>
      <c r="I710" s="6">
        <f>VLOOKUP(A710,'[1]【4】 框架Ratecard条目汇总'!$A:$L,12,0)</f>
        <v>180</v>
      </c>
    </row>
    <row r="711" ht="19" hidden="1" customHeight="1" spans="1:9">
      <c r="A711" s="4" t="s">
        <v>1822</v>
      </c>
      <c r="B711" s="4" t="s">
        <v>151</v>
      </c>
      <c r="C711" s="4" t="s">
        <v>1286</v>
      </c>
      <c r="D711" s="4" t="s">
        <v>1778</v>
      </c>
      <c r="E711" s="4" t="s">
        <v>1814</v>
      </c>
      <c r="F711" s="4" t="s">
        <v>1823</v>
      </c>
      <c r="G711" s="7" t="s">
        <v>102</v>
      </c>
      <c r="H711" s="4" t="s">
        <v>1207</v>
      </c>
      <c r="I711" s="6">
        <f>VLOOKUP(A711,'[1]【4】 框架Ratecard条目汇总'!$A:$L,12,0)</f>
        <v>215</v>
      </c>
    </row>
    <row r="712" ht="19" hidden="1" customHeight="1" spans="1:9">
      <c r="A712" s="4" t="s">
        <v>1824</v>
      </c>
      <c r="B712" s="4" t="s">
        <v>151</v>
      </c>
      <c r="C712" s="4" t="s">
        <v>1286</v>
      </c>
      <c r="D712" s="4" t="s">
        <v>1778</v>
      </c>
      <c r="E712" s="4" t="s">
        <v>1825</v>
      </c>
      <c r="F712" s="4" t="s">
        <v>1825</v>
      </c>
      <c r="G712" s="7" t="s">
        <v>102</v>
      </c>
      <c r="H712" s="4" t="s">
        <v>1207</v>
      </c>
      <c r="I712" s="6">
        <f>VLOOKUP(A712,'[1]【4】 框架Ratecard条目汇总'!$A:$L,12,0)</f>
        <v>65</v>
      </c>
    </row>
    <row r="713" ht="19" hidden="1" customHeight="1" spans="1:9">
      <c r="A713" s="4" t="s">
        <v>1826</v>
      </c>
      <c r="B713" s="4" t="s">
        <v>151</v>
      </c>
      <c r="C713" s="4" t="s">
        <v>1286</v>
      </c>
      <c r="D713" s="4" t="s">
        <v>1827</v>
      </c>
      <c r="E713" s="4" t="s">
        <v>1827</v>
      </c>
      <c r="F713" s="4" t="s">
        <v>1828</v>
      </c>
      <c r="G713" s="5" t="s">
        <v>1829</v>
      </c>
      <c r="H713" s="4" t="s">
        <v>1622</v>
      </c>
      <c r="I713" s="6">
        <f>VLOOKUP(A713,'[1]【4】 框架Ratecard条目汇总'!$A:$L,12,0)</f>
        <v>350</v>
      </c>
    </row>
    <row r="714" ht="19" hidden="1" customHeight="1" spans="1:9">
      <c r="A714" s="4" t="s">
        <v>1830</v>
      </c>
      <c r="B714" s="4" t="s">
        <v>151</v>
      </c>
      <c r="C714" s="4" t="s">
        <v>1286</v>
      </c>
      <c r="D714" s="4" t="s">
        <v>1827</v>
      </c>
      <c r="E714" s="4" t="s">
        <v>1827</v>
      </c>
      <c r="F714" s="4" t="s">
        <v>1828</v>
      </c>
      <c r="G714" s="5" t="s">
        <v>1831</v>
      </c>
      <c r="H714" s="4" t="s">
        <v>1622</v>
      </c>
      <c r="I714" s="6">
        <f>VLOOKUP(A714,'[1]【4】 框架Ratecard条目汇总'!$A:$L,12,0)</f>
        <v>500</v>
      </c>
    </row>
    <row r="715" ht="19" hidden="1" customHeight="1" spans="1:9">
      <c r="A715" s="4" t="s">
        <v>1832</v>
      </c>
      <c r="B715" s="4" t="s">
        <v>151</v>
      </c>
      <c r="C715" s="4" t="s">
        <v>1286</v>
      </c>
      <c r="D715" s="4" t="s">
        <v>1827</v>
      </c>
      <c r="E715" s="4" t="s">
        <v>1827</v>
      </c>
      <c r="F715" s="4" t="s">
        <v>1828</v>
      </c>
      <c r="G715" s="5" t="s">
        <v>1833</v>
      </c>
      <c r="H715" s="4" t="s">
        <v>1622</v>
      </c>
      <c r="I715" s="6">
        <f>VLOOKUP(A715,'[1]【4】 框架Ratecard条目汇总'!$A:$L,12,0)</f>
        <v>600</v>
      </c>
    </row>
    <row r="716" ht="19" hidden="1" customHeight="1" spans="1:9">
      <c r="A716" s="4" t="s">
        <v>1834</v>
      </c>
      <c r="B716" s="4" t="s">
        <v>151</v>
      </c>
      <c r="C716" s="4" t="s">
        <v>1286</v>
      </c>
      <c r="D716" s="4" t="s">
        <v>1827</v>
      </c>
      <c r="E716" s="4" t="s">
        <v>1827</v>
      </c>
      <c r="F716" s="4" t="s">
        <v>1828</v>
      </c>
      <c r="G716" s="5" t="s">
        <v>1835</v>
      </c>
      <c r="H716" s="4" t="s">
        <v>1622</v>
      </c>
      <c r="I716" s="6">
        <f>VLOOKUP(A716,'[1]【4】 框架Ratecard条目汇总'!$A:$L,12,0)</f>
        <v>500</v>
      </c>
    </row>
    <row r="717" ht="19" hidden="1" customHeight="1" spans="1:9">
      <c r="A717" s="4" t="s">
        <v>1836</v>
      </c>
      <c r="B717" s="4" t="s">
        <v>151</v>
      </c>
      <c r="C717" s="4" t="s">
        <v>1286</v>
      </c>
      <c r="D717" s="4" t="s">
        <v>1827</v>
      </c>
      <c r="E717" s="4" t="s">
        <v>1827</v>
      </c>
      <c r="F717" s="4" t="s">
        <v>1828</v>
      </c>
      <c r="G717" s="5" t="s">
        <v>1837</v>
      </c>
      <c r="H717" s="4" t="s">
        <v>1622</v>
      </c>
      <c r="I717" s="6">
        <f>VLOOKUP(A717,'[1]【4】 框架Ratecard条目汇总'!$A:$L,12,0)</f>
        <v>300</v>
      </c>
    </row>
    <row r="718" ht="19" hidden="1" customHeight="1" spans="1:9">
      <c r="A718" s="4" t="s">
        <v>1838</v>
      </c>
      <c r="B718" s="4" t="s">
        <v>151</v>
      </c>
      <c r="C718" s="4" t="s">
        <v>1286</v>
      </c>
      <c r="D718" s="4" t="s">
        <v>1827</v>
      </c>
      <c r="E718" s="4" t="s">
        <v>1827</v>
      </c>
      <c r="F718" s="4" t="s">
        <v>1828</v>
      </c>
      <c r="G718" s="5" t="s">
        <v>1839</v>
      </c>
      <c r="H718" s="4" t="s">
        <v>1622</v>
      </c>
      <c r="I718" s="6">
        <f>VLOOKUP(A718,'[1]【4】 框架Ratecard条目汇总'!$A:$L,12,0)</f>
        <v>300</v>
      </c>
    </row>
    <row r="719" ht="19" hidden="1" customHeight="1" spans="1:9">
      <c r="A719" s="4" t="s">
        <v>1840</v>
      </c>
      <c r="B719" s="4" t="s">
        <v>151</v>
      </c>
      <c r="C719" s="4" t="s">
        <v>1286</v>
      </c>
      <c r="D719" s="4" t="s">
        <v>1827</v>
      </c>
      <c r="E719" s="4" t="s">
        <v>1827</v>
      </c>
      <c r="F719" s="4" t="s">
        <v>1828</v>
      </c>
      <c r="G719" s="5" t="s">
        <v>1841</v>
      </c>
      <c r="H719" s="4" t="s">
        <v>1622</v>
      </c>
      <c r="I719" s="6">
        <f>VLOOKUP(A719,'[1]【4】 框架Ratecard条目汇总'!$A:$L,12,0)</f>
        <v>1200</v>
      </c>
    </row>
    <row r="720" ht="19" hidden="1" customHeight="1" spans="1:9">
      <c r="A720" s="4" t="s">
        <v>1842</v>
      </c>
      <c r="B720" s="4" t="s">
        <v>151</v>
      </c>
      <c r="C720" s="4" t="s">
        <v>1286</v>
      </c>
      <c r="D720" s="4" t="s">
        <v>1827</v>
      </c>
      <c r="E720" s="4" t="s">
        <v>1827</v>
      </c>
      <c r="F720" s="4" t="s">
        <v>1828</v>
      </c>
      <c r="G720" s="5" t="s">
        <v>1843</v>
      </c>
      <c r="H720" s="4" t="s">
        <v>1622</v>
      </c>
      <c r="I720" s="6">
        <f>VLOOKUP(A720,'[1]【4】 框架Ratecard条目汇总'!$A:$L,12,0)</f>
        <v>600</v>
      </c>
    </row>
    <row r="721" ht="19" hidden="1" customHeight="1" spans="1:9">
      <c r="A721" s="4" t="s">
        <v>1844</v>
      </c>
      <c r="B721" s="4" t="s">
        <v>151</v>
      </c>
      <c r="C721" s="4" t="s">
        <v>1286</v>
      </c>
      <c r="D721" s="4" t="s">
        <v>1827</v>
      </c>
      <c r="E721" s="4" t="s">
        <v>1827</v>
      </c>
      <c r="F721" s="4" t="s">
        <v>1828</v>
      </c>
      <c r="G721" s="5" t="s">
        <v>1845</v>
      </c>
      <c r="H721" s="4" t="s">
        <v>1622</v>
      </c>
      <c r="I721" s="6">
        <f>VLOOKUP(A721,'[1]【4】 框架Ratecard条目汇总'!$A:$L,12,0)</f>
        <v>500</v>
      </c>
    </row>
    <row r="722" ht="19" hidden="1" customHeight="1" spans="1:9">
      <c r="A722" s="4" t="s">
        <v>1846</v>
      </c>
      <c r="B722" s="4" t="s">
        <v>151</v>
      </c>
      <c r="C722" s="4" t="s">
        <v>1286</v>
      </c>
      <c r="D722" s="4" t="s">
        <v>1827</v>
      </c>
      <c r="E722" s="4" t="s">
        <v>1827</v>
      </c>
      <c r="F722" s="4" t="s">
        <v>1828</v>
      </c>
      <c r="G722" s="5" t="s">
        <v>1847</v>
      </c>
      <c r="H722" s="4" t="s">
        <v>1622</v>
      </c>
      <c r="I722" s="6">
        <f>VLOOKUP(A722,'[1]【4】 框架Ratecard条目汇总'!$A:$L,12,0)</f>
        <v>400</v>
      </c>
    </row>
    <row r="723" ht="19" hidden="1" customHeight="1" spans="1:9">
      <c r="A723" s="4" t="s">
        <v>1848</v>
      </c>
      <c r="B723" s="4" t="s">
        <v>151</v>
      </c>
      <c r="C723" s="4" t="s">
        <v>1286</v>
      </c>
      <c r="D723" s="4" t="s">
        <v>1827</v>
      </c>
      <c r="E723" s="4" t="s">
        <v>1827</v>
      </c>
      <c r="F723" s="4" t="s">
        <v>1828</v>
      </c>
      <c r="G723" s="5" t="s">
        <v>1849</v>
      </c>
      <c r="H723" s="4" t="s">
        <v>1622</v>
      </c>
      <c r="I723" s="6">
        <f>VLOOKUP(A723,'[1]【4】 框架Ratecard条目汇总'!$A:$L,12,0)</f>
        <v>400</v>
      </c>
    </row>
    <row r="724" ht="19" hidden="1" customHeight="1" spans="1:9">
      <c r="A724" s="4" t="s">
        <v>1850</v>
      </c>
      <c r="B724" s="4" t="s">
        <v>151</v>
      </c>
      <c r="C724" s="4" t="s">
        <v>1286</v>
      </c>
      <c r="D724" s="4" t="s">
        <v>1827</v>
      </c>
      <c r="E724" s="4" t="s">
        <v>1827</v>
      </c>
      <c r="F724" s="4" t="s">
        <v>1851</v>
      </c>
      <c r="G724" s="5" t="s">
        <v>1852</v>
      </c>
      <c r="H724" s="4" t="s">
        <v>1622</v>
      </c>
      <c r="I724" s="6">
        <f>VLOOKUP(A724,'[1]【4】 框架Ratecard条目汇总'!$A:$L,12,0)</f>
        <v>200</v>
      </c>
    </row>
    <row r="725" ht="19" hidden="1" customHeight="1" spans="1:9">
      <c r="A725" s="4" t="s">
        <v>1853</v>
      </c>
      <c r="B725" s="4" t="s">
        <v>151</v>
      </c>
      <c r="C725" s="4" t="s">
        <v>1286</v>
      </c>
      <c r="D725" s="4" t="s">
        <v>1827</v>
      </c>
      <c r="E725" s="4" t="s">
        <v>1827</v>
      </c>
      <c r="F725" s="4" t="s">
        <v>1851</v>
      </c>
      <c r="G725" s="5" t="s">
        <v>1854</v>
      </c>
      <c r="H725" s="4" t="s">
        <v>1622</v>
      </c>
      <c r="I725" s="6">
        <f>VLOOKUP(A725,'[1]【4】 框架Ratecard条目汇总'!$A:$L,12,0)</f>
        <v>300</v>
      </c>
    </row>
    <row r="726" ht="19" hidden="1" customHeight="1" spans="1:9">
      <c r="A726" s="4" t="s">
        <v>1855</v>
      </c>
      <c r="B726" s="4" t="s">
        <v>151</v>
      </c>
      <c r="C726" s="4" t="s">
        <v>1286</v>
      </c>
      <c r="D726" s="4" t="s">
        <v>1827</v>
      </c>
      <c r="E726" s="4" t="s">
        <v>1827</v>
      </c>
      <c r="F726" s="4" t="s">
        <v>1851</v>
      </c>
      <c r="G726" s="5" t="s">
        <v>1856</v>
      </c>
      <c r="H726" s="4" t="s">
        <v>1622</v>
      </c>
      <c r="I726" s="6">
        <f>VLOOKUP(A726,'[1]【4】 框架Ratecard条目汇总'!$A:$L,12,0)</f>
        <v>300</v>
      </c>
    </row>
    <row r="727" ht="19" hidden="1" customHeight="1" spans="1:9">
      <c r="A727" s="4" t="s">
        <v>1857</v>
      </c>
      <c r="B727" s="4" t="s">
        <v>151</v>
      </c>
      <c r="C727" s="4" t="s">
        <v>1286</v>
      </c>
      <c r="D727" s="4" t="s">
        <v>1827</v>
      </c>
      <c r="E727" s="4" t="s">
        <v>1827</v>
      </c>
      <c r="F727" s="4" t="s">
        <v>1851</v>
      </c>
      <c r="G727" s="5" t="s">
        <v>1858</v>
      </c>
      <c r="H727" s="4" t="s">
        <v>1622</v>
      </c>
      <c r="I727" s="6">
        <f>VLOOKUP(A727,'[1]【4】 框架Ratecard条目汇总'!$A:$L,12,0)</f>
        <v>500</v>
      </c>
    </row>
    <row r="728" ht="19" hidden="1" customHeight="1" spans="1:9">
      <c r="A728" s="4" t="s">
        <v>1859</v>
      </c>
      <c r="B728" s="4" t="s">
        <v>151</v>
      </c>
      <c r="C728" s="4" t="s">
        <v>1286</v>
      </c>
      <c r="D728" s="4" t="s">
        <v>1827</v>
      </c>
      <c r="E728" s="4" t="s">
        <v>1827</v>
      </c>
      <c r="F728" s="4" t="s">
        <v>1851</v>
      </c>
      <c r="G728" s="5" t="s">
        <v>1860</v>
      </c>
      <c r="H728" s="4" t="s">
        <v>1622</v>
      </c>
      <c r="I728" s="6">
        <f>VLOOKUP(A728,'[1]【4】 框架Ratecard条目汇总'!$A:$L,12,0)</f>
        <v>200</v>
      </c>
    </row>
    <row r="729" ht="19" hidden="1" customHeight="1" spans="1:9">
      <c r="A729" s="4" t="s">
        <v>1861</v>
      </c>
      <c r="B729" s="4" t="s">
        <v>151</v>
      </c>
      <c r="C729" s="4" t="s">
        <v>1286</v>
      </c>
      <c r="D729" s="4" t="s">
        <v>1827</v>
      </c>
      <c r="E729" s="4" t="s">
        <v>1827</v>
      </c>
      <c r="F729" s="4" t="s">
        <v>1851</v>
      </c>
      <c r="G729" s="5" t="s">
        <v>1862</v>
      </c>
      <c r="H729" s="4" t="s">
        <v>1622</v>
      </c>
      <c r="I729" s="6">
        <f>VLOOKUP(A729,'[1]【4】 框架Ratecard条目汇总'!$A:$L,12,0)</f>
        <v>600</v>
      </c>
    </row>
    <row r="730" ht="19" hidden="1" customHeight="1" spans="1:9">
      <c r="A730" s="4" t="s">
        <v>1863</v>
      </c>
      <c r="B730" s="4" t="s">
        <v>151</v>
      </c>
      <c r="C730" s="4" t="s">
        <v>1286</v>
      </c>
      <c r="D730" s="4" t="s">
        <v>1827</v>
      </c>
      <c r="E730" s="4" t="s">
        <v>1827</v>
      </c>
      <c r="F730" s="4" t="s">
        <v>1851</v>
      </c>
      <c r="G730" s="5" t="s">
        <v>1864</v>
      </c>
      <c r="H730" s="4" t="s">
        <v>1622</v>
      </c>
      <c r="I730" s="6">
        <f>VLOOKUP(A730,'[1]【4】 框架Ratecard条目汇总'!$A:$L,12,0)</f>
        <v>500</v>
      </c>
    </row>
    <row r="731" ht="19" hidden="1" customHeight="1" spans="1:9">
      <c r="A731" s="4" t="s">
        <v>1865</v>
      </c>
      <c r="B731" s="4" t="s">
        <v>151</v>
      </c>
      <c r="C731" s="4" t="s">
        <v>1286</v>
      </c>
      <c r="D731" s="4" t="s">
        <v>1866</v>
      </c>
      <c r="E731" s="4" t="s">
        <v>1827</v>
      </c>
      <c r="F731" s="4" t="s">
        <v>1867</v>
      </c>
      <c r="G731" s="5" t="s">
        <v>1868</v>
      </c>
      <c r="H731" s="4" t="s">
        <v>1622</v>
      </c>
      <c r="I731" s="6">
        <f>VLOOKUP(A731,'[1]【4】 框架Ratecard条目汇总'!$A:$L,12,0)</f>
        <v>900</v>
      </c>
    </row>
    <row r="732" ht="19" hidden="1" customHeight="1" spans="1:9">
      <c r="A732" s="4" t="s">
        <v>1869</v>
      </c>
      <c r="B732" s="4" t="s">
        <v>151</v>
      </c>
      <c r="C732" s="4" t="s">
        <v>1286</v>
      </c>
      <c r="D732" s="4" t="s">
        <v>1866</v>
      </c>
      <c r="E732" s="4" t="s">
        <v>1827</v>
      </c>
      <c r="F732" s="4" t="s">
        <v>1870</v>
      </c>
      <c r="G732" s="5" t="s">
        <v>1871</v>
      </c>
      <c r="H732" s="4" t="s">
        <v>1622</v>
      </c>
      <c r="I732" s="6">
        <f>VLOOKUP(A732,'[1]【4】 框架Ratecard条目汇总'!$A:$L,12,0)</f>
        <v>1500</v>
      </c>
    </row>
    <row r="733" ht="19" hidden="1" customHeight="1" spans="1:9">
      <c r="A733" s="4" t="s">
        <v>1872</v>
      </c>
      <c r="B733" s="4" t="s">
        <v>151</v>
      </c>
      <c r="C733" s="4" t="s">
        <v>1286</v>
      </c>
      <c r="D733" s="4" t="s">
        <v>1866</v>
      </c>
      <c r="E733" s="4" t="s">
        <v>1827</v>
      </c>
      <c r="F733" s="4" t="s">
        <v>1851</v>
      </c>
      <c r="G733" s="5" t="s">
        <v>1873</v>
      </c>
      <c r="H733" s="4" t="s">
        <v>1622</v>
      </c>
      <c r="I733" s="6">
        <f>VLOOKUP(A733,'[1]【4】 框架Ratecard条目汇总'!$A:$L,12,0)</f>
        <v>1000</v>
      </c>
    </row>
    <row r="734" ht="19" hidden="1" customHeight="1" spans="1:9">
      <c r="A734" s="4" t="s">
        <v>1874</v>
      </c>
      <c r="B734" s="4" t="s">
        <v>151</v>
      </c>
      <c r="C734" s="4" t="s">
        <v>1286</v>
      </c>
      <c r="D734" s="4" t="s">
        <v>1866</v>
      </c>
      <c r="E734" s="4" t="s">
        <v>1827</v>
      </c>
      <c r="F734" s="4" t="s">
        <v>1851</v>
      </c>
      <c r="G734" s="5" t="s">
        <v>1875</v>
      </c>
      <c r="H734" s="4" t="s">
        <v>1622</v>
      </c>
      <c r="I734" s="6">
        <f>VLOOKUP(A734,'[1]【4】 框架Ratecard条目汇总'!$A:$L,12,0)</f>
        <v>1000</v>
      </c>
    </row>
    <row r="735" ht="19" hidden="1" customHeight="1" spans="1:9">
      <c r="A735" s="4" t="s">
        <v>1876</v>
      </c>
      <c r="B735" s="4" t="s">
        <v>151</v>
      </c>
      <c r="C735" s="4" t="s">
        <v>1286</v>
      </c>
      <c r="D735" s="4" t="s">
        <v>1866</v>
      </c>
      <c r="E735" s="4" t="s">
        <v>1827</v>
      </c>
      <c r="F735" s="4" t="s">
        <v>1851</v>
      </c>
      <c r="G735" s="5" t="s">
        <v>1877</v>
      </c>
      <c r="H735" s="4" t="s">
        <v>1622</v>
      </c>
      <c r="I735" s="6">
        <f>VLOOKUP(A735,'[1]【4】 框架Ratecard条目汇总'!$A:$L,12,0)</f>
        <v>600</v>
      </c>
    </row>
    <row r="736" ht="19" hidden="1" customHeight="1" spans="1:9">
      <c r="A736" s="4" t="s">
        <v>1878</v>
      </c>
      <c r="B736" s="4" t="s">
        <v>151</v>
      </c>
      <c r="C736" s="4" t="s">
        <v>1879</v>
      </c>
      <c r="D736" s="4" t="s">
        <v>1880</v>
      </c>
      <c r="E736" s="4" t="s">
        <v>1881</v>
      </c>
      <c r="F736" s="4" t="s">
        <v>1882</v>
      </c>
      <c r="G736" s="5" t="s">
        <v>1883</v>
      </c>
      <c r="H736" s="4" t="s">
        <v>1884</v>
      </c>
      <c r="I736" s="6">
        <f>VLOOKUP(A736,'[1]【4】 框架Ratecard条目汇总'!$A:$L,12,0)</f>
        <v>800</v>
      </c>
    </row>
    <row r="737" ht="19" hidden="1" customHeight="1" spans="1:9">
      <c r="A737" s="4" t="s">
        <v>1885</v>
      </c>
      <c r="B737" s="4" t="s">
        <v>151</v>
      </c>
      <c r="C737" s="4" t="s">
        <v>1879</v>
      </c>
      <c r="D737" s="4" t="s">
        <v>1880</v>
      </c>
      <c r="E737" s="4" t="s">
        <v>1881</v>
      </c>
      <c r="F737" s="4" t="s">
        <v>1886</v>
      </c>
      <c r="G737" s="5" t="s">
        <v>1887</v>
      </c>
      <c r="H737" s="4" t="s">
        <v>1884</v>
      </c>
      <c r="I737" s="6">
        <f>VLOOKUP(A737,'[1]【4】 框架Ratecard条目汇总'!$A:$L,12,0)</f>
        <v>600</v>
      </c>
    </row>
    <row r="738" ht="19" hidden="1" customHeight="1" spans="1:9">
      <c r="A738" s="4" t="s">
        <v>1888</v>
      </c>
      <c r="B738" s="4" t="s">
        <v>151</v>
      </c>
      <c r="C738" s="4" t="s">
        <v>1879</v>
      </c>
      <c r="D738" s="4" t="s">
        <v>1880</v>
      </c>
      <c r="E738" s="4" t="s">
        <v>1889</v>
      </c>
      <c r="F738" s="4" t="s">
        <v>1890</v>
      </c>
      <c r="G738" s="5" t="s">
        <v>1891</v>
      </c>
      <c r="H738" s="4" t="s">
        <v>1892</v>
      </c>
      <c r="I738" s="6">
        <f>VLOOKUP(A738,'[1]【4】 框架Ratecard条目汇总'!$A:$L,12,0)</f>
        <v>300</v>
      </c>
    </row>
    <row r="739" ht="19" hidden="1" customHeight="1" spans="1:9">
      <c r="A739" s="4" t="s">
        <v>1893</v>
      </c>
      <c r="B739" s="4" t="s">
        <v>151</v>
      </c>
      <c r="C739" s="4" t="s">
        <v>1879</v>
      </c>
      <c r="D739" s="4" t="s">
        <v>1880</v>
      </c>
      <c r="E739" s="4" t="s">
        <v>1889</v>
      </c>
      <c r="F739" s="4" t="s">
        <v>1894</v>
      </c>
      <c r="G739" s="5" t="s">
        <v>1895</v>
      </c>
      <c r="H739" s="4" t="s">
        <v>1892</v>
      </c>
      <c r="I739" s="6">
        <f>VLOOKUP(A739,'[1]【4】 框架Ratecard条目汇总'!$A:$L,12,0)</f>
        <v>535</v>
      </c>
    </row>
    <row r="740" ht="19" hidden="1" customHeight="1" spans="1:9">
      <c r="A740" s="4" t="s">
        <v>1896</v>
      </c>
      <c r="B740" s="4" t="s">
        <v>151</v>
      </c>
      <c r="C740" s="4" t="s">
        <v>1879</v>
      </c>
      <c r="D740" s="4" t="s">
        <v>1880</v>
      </c>
      <c r="E740" s="4" t="s">
        <v>1889</v>
      </c>
      <c r="F740" s="4" t="s">
        <v>1897</v>
      </c>
      <c r="G740" s="5" t="s">
        <v>1891</v>
      </c>
      <c r="H740" s="4" t="s">
        <v>1892</v>
      </c>
      <c r="I740" s="6">
        <f>VLOOKUP(A740,'[1]【4】 框架Ratecard条目汇总'!$A:$L,12,0)</f>
        <v>500</v>
      </c>
    </row>
    <row r="741" ht="19" hidden="1" customHeight="1" spans="1:9">
      <c r="A741" s="4" t="s">
        <v>1898</v>
      </c>
      <c r="B741" s="4" t="s">
        <v>151</v>
      </c>
      <c r="C741" s="4" t="s">
        <v>1879</v>
      </c>
      <c r="D741" s="4" t="s">
        <v>1880</v>
      </c>
      <c r="E741" s="4" t="s">
        <v>1889</v>
      </c>
      <c r="F741" s="4" t="s">
        <v>1899</v>
      </c>
      <c r="G741" s="5" t="s">
        <v>1891</v>
      </c>
      <c r="H741" s="4" t="s">
        <v>1892</v>
      </c>
      <c r="I741" s="6">
        <f>VLOOKUP(A741,'[1]【4】 框架Ratecard条目汇总'!$A:$L,12,0)</f>
        <v>400</v>
      </c>
    </row>
    <row r="742" ht="19" hidden="1" customHeight="1" spans="1:9">
      <c r="A742" s="4" t="s">
        <v>1900</v>
      </c>
      <c r="B742" s="4" t="s">
        <v>151</v>
      </c>
      <c r="C742" s="4" t="s">
        <v>1879</v>
      </c>
      <c r="D742" s="4" t="s">
        <v>1880</v>
      </c>
      <c r="E742" s="4" t="s">
        <v>1889</v>
      </c>
      <c r="F742" s="4" t="s">
        <v>1901</v>
      </c>
      <c r="G742" s="5" t="s">
        <v>1891</v>
      </c>
      <c r="H742" s="4" t="s">
        <v>1892</v>
      </c>
      <c r="I742" s="6">
        <f>VLOOKUP(A742,'[1]【4】 框架Ratecard条目汇总'!$A:$L,12,0)</f>
        <v>300</v>
      </c>
    </row>
    <row r="743" ht="19" hidden="1" customHeight="1" spans="1:9">
      <c r="A743" s="4" t="s">
        <v>1902</v>
      </c>
      <c r="B743" s="4" t="s">
        <v>151</v>
      </c>
      <c r="C743" s="4" t="s">
        <v>1879</v>
      </c>
      <c r="D743" s="4" t="s">
        <v>1880</v>
      </c>
      <c r="E743" s="4" t="s">
        <v>1903</v>
      </c>
      <c r="F743" s="4" t="s">
        <v>1904</v>
      </c>
      <c r="G743" s="5" t="s">
        <v>1905</v>
      </c>
      <c r="H743" s="4" t="s">
        <v>1906</v>
      </c>
      <c r="I743" s="6">
        <f>VLOOKUP(A743,'[1]【4】 框架Ratecard条目汇总'!$A:$L,12,0)</f>
        <v>300</v>
      </c>
    </row>
    <row r="744" ht="19" hidden="1" customHeight="1" spans="1:9">
      <c r="A744" s="4" t="s">
        <v>1907</v>
      </c>
      <c r="B744" s="4" t="s">
        <v>151</v>
      </c>
      <c r="C744" s="4" t="s">
        <v>1879</v>
      </c>
      <c r="D744" s="4" t="s">
        <v>1880</v>
      </c>
      <c r="E744" s="4" t="s">
        <v>1903</v>
      </c>
      <c r="F744" s="4" t="s">
        <v>1908</v>
      </c>
      <c r="G744" s="5" t="s">
        <v>1909</v>
      </c>
      <c r="H744" s="4" t="s">
        <v>1906</v>
      </c>
      <c r="I744" s="6">
        <f>VLOOKUP(A744,'[1]【4】 框架Ratecard条目汇总'!$A:$L,12,0)</f>
        <v>600</v>
      </c>
    </row>
    <row r="745" ht="19" hidden="1" customHeight="1" spans="1:9">
      <c r="A745" s="4" t="s">
        <v>1910</v>
      </c>
      <c r="B745" s="4" t="s">
        <v>151</v>
      </c>
      <c r="C745" s="4" t="s">
        <v>1879</v>
      </c>
      <c r="D745" s="4" t="s">
        <v>1880</v>
      </c>
      <c r="E745" s="4" t="s">
        <v>1903</v>
      </c>
      <c r="F745" s="4" t="s">
        <v>1911</v>
      </c>
      <c r="G745" s="5" t="s">
        <v>1912</v>
      </c>
      <c r="H745" s="4" t="s">
        <v>1906</v>
      </c>
      <c r="I745" s="6">
        <f>VLOOKUP(A745,'[1]【4】 框架Ratecard条目汇总'!$A:$L,12,0)</f>
        <v>800</v>
      </c>
    </row>
    <row r="746" ht="19" hidden="1" customHeight="1" spans="1:9">
      <c r="A746" s="4" t="s">
        <v>1913</v>
      </c>
      <c r="B746" s="4" t="s">
        <v>151</v>
      </c>
      <c r="C746" s="4" t="s">
        <v>1879</v>
      </c>
      <c r="D746" s="4" t="s">
        <v>1880</v>
      </c>
      <c r="E746" s="4" t="s">
        <v>1903</v>
      </c>
      <c r="F746" s="4" t="s">
        <v>1914</v>
      </c>
      <c r="G746" s="5" t="s">
        <v>1915</v>
      </c>
      <c r="H746" s="4" t="s">
        <v>1906</v>
      </c>
      <c r="I746" s="6">
        <f>VLOOKUP(A746,'[1]【4】 框架Ratecard条目汇总'!$A:$L,12,0)</f>
        <v>290</v>
      </c>
    </row>
    <row r="747" ht="19" hidden="1" customHeight="1" spans="1:9">
      <c r="A747" s="4" t="s">
        <v>1916</v>
      </c>
      <c r="B747" s="4" t="s">
        <v>151</v>
      </c>
      <c r="C747" s="4" t="s">
        <v>1879</v>
      </c>
      <c r="D747" s="4" t="s">
        <v>1880</v>
      </c>
      <c r="E747" s="4" t="s">
        <v>1903</v>
      </c>
      <c r="F747" s="4" t="s">
        <v>1917</v>
      </c>
      <c r="G747" s="5" t="s">
        <v>1918</v>
      </c>
      <c r="H747" s="4" t="s">
        <v>1906</v>
      </c>
      <c r="I747" s="6">
        <f>VLOOKUP(A747,'[1]【4】 框架Ratecard条目汇总'!$A:$L,12,0)</f>
        <v>375</v>
      </c>
    </row>
    <row r="748" ht="19" hidden="1" customHeight="1" spans="1:9">
      <c r="A748" s="4" t="s">
        <v>1919</v>
      </c>
      <c r="B748" s="4" t="s">
        <v>151</v>
      </c>
      <c r="C748" s="4" t="s">
        <v>1879</v>
      </c>
      <c r="D748" s="4" t="s">
        <v>1880</v>
      </c>
      <c r="E748" s="4" t="s">
        <v>1903</v>
      </c>
      <c r="F748" s="4" t="s">
        <v>1920</v>
      </c>
      <c r="G748" s="5" t="s">
        <v>1921</v>
      </c>
      <c r="H748" s="4" t="s">
        <v>1906</v>
      </c>
      <c r="I748" s="6">
        <f>VLOOKUP(A748,'[1]【4】 框架Ratecard条目汇总'!$A:$L,12,0)</f>
        <v>500</v>
      </c>
    </row>
    <row r="749" ht="19" hidden="1" customHeight="1" spans="1:9">
      <c r="A749" s="4" t="s">
        <v>1922</v>
      </c>
      <c r="B749" s="4" t="s">
        <v>151</v>
      </c>
      <c r="C749" s="4" t="s">
        <v>1879</v>
      </c>
      <c r="D749" s="4" t="s">
        <v>1880</v>
      </c>
      <c r="E749" s="4" t="s">
        <v>1903</v>
      </c>
      <c r="F749" s="4" t="s">
        <v>1923</v>
      </c>
      <c r="G749" s="5" t="s">
        <v>1924</v>
      </c>
      <c r="H749" s="4" t="s">
        <v>1906</v>
      </c>
      <c r="I749" s="6">
        <f>VLOOKUP(A749,'[1]【4】 框架Ratecard条目汇总'!$A:$L,12,0)</f>
        <v>675</v>
      </c>
    </row>
    <row r="750" ht="19" hidden="1" customHeight="1" spans="1:9">
      <c r="A750" s="4" t="s">
        <v>1925</v>
      </c>
      <c r="B750" s="4" t="s">
        <v>151</v>
      </c>
      <c r="C750" s="4" t="s">
        <v>1879</v>
      </c>
      <c r="D750" s="4" t="s">
        <v>1880</v>
      </c>
      <c r="E750" s="4" t="s">
        <v>1903</v>
      </c>
      <c r="F750" s="4" t="s">
        <v>1926</v>
      </c>
      <c r="G750" s="5" t="s">
        <v>1927</v>
      </c>
      <c r="H750" s="4" t="s">
        <v>1906</v>
      </c>
      <c r="I750" s="6">
        <f>VLOOKUP(A750,'[1]【4】 框架Ratecard条目汇总'!$A:$L,12,0)</f>
        <v>1100</v>
      </c>
    </row>
    <row r="751" ht="19" hidden="1" customHeight="1" spans="1:9">
      <c r="A751" s="4" t="s">
        <v>1928</v>
      </c>
      <c r="B751" s="4" t="s">
        <v>151</v>
      </c>
      <c r="C751" s="4" t="s">
        <v>1879</v>
      </c>
      <c r="D751" s="4" t="s">
        <v>1880</v>
      </c>
      <c r="E751" s="4" t="s">
        <v>1929</v>
      </c>
      <c r="F751" s="4" t="s">
        <v>1930</v>
      </c>
      <c r="G751" s="5" t="s">
        <v>1931</v>
      </c>
      <c r="H751" s="4" t="s">
        <v>1884</v>
      </c>
      <c r="I751" s="6">
        <f>VLOOKUP(A751,'[1]【4】 框架Ratecard条目汇总'!$A:$L,12,0)</f>
        <v>2350</v>
      </c>
    </row>
    <row r="752" ht="19" hidden="1" customHeight="1" spans="1:9">
      <c r="A752" s="4" t="s">
        <v>1932</v>
      </c>
      <c r="B752" s="4" t="s">
        <v>151</v>
      </c>
      <c r="C752" s="4" t="s">
        <v>1879</v>
      </c>
      <c r="D752" s="4" t="s">
        <v>1880</v>
      </c>
      <c r="E752" s="4" t="s">
        <v>1929</v>
      </c>
      <c r="F752" s="4" t="s">
        <v>1930</v>
      </c>
      <c r="G752" s="5" t="s">
        <v>1933</v>
      </c>
      <c r="H752" s="4" t="s">
        <v>1934</v>
      </c>
      <c r="I752" s="6">
        <f>VLOOKUP(A752,'[1]【4】 框架Ratecard条目汇总'!$A:$L,12,0)</f>
        <v>1510</v>
      </c>
    </row>
    <row r="753" ht="19" hidden="1" customHeight="1" spans="1:9">
      <c r="A753" s="4" t="s">
        <v>1935</v>
      </c>
      <c r="B753" s="4" t="s">
        <v>151</v>
      </c>
      <c r="C753" s="4" t="s">
        <v>1879</v>
      </c>
      <c r="D753" s="4" t="s">
        <v>1880</v>
      </c>
      <c r="E753" s="4" t="s">
        <v>1929</v>
      </c>
      <c r="F753" s="4" t="s">
        <v>1936</v>
      </c>
      <c r="G753" s="5" t="s">
        <v>1937</v>
      </c>
      <c r="H753" s="4" t="s">
        <v>1906</v>
      </c>
      <c r="I753" s="6">
        <f>VLOOKUP(A753,'[1]【4】 框架Ratecard条目汇总'!$A:$L,12,0)</f>
        <v>900</v>
      </c>
    </row>
    <row r="754" ht="19" hidden="1" customHeight="1" spans="1:9">
      <c r="A754" s="4" t="s">
        <v>1938</v>
      </c>
      <c r="B754" s="4" t="s">
        <v>151</v>
      </c>
      <c r="C754" s="4" t="s">
        <v>1879</v>
      </c>
      <c r="D754" s="4" t="s">
        <v>1880</v>
      </c>
      <c r="E754" s="4" t="s">
        <v>1929</v>
      </c>
      <c r="F754" s="4" t="s">
        <v>1939</v>
      </c>
      <c r="G754" s="5" t="s">
        <v>1940</v>
      </c>
      <c r="H754" s="4" t="s">
        <v>1906</v>
      </c>
      <c r="I754" s="6">
        <f>VLOOKUP(A754,'[1]【4】 框架Ratecard条目汇总'!$A:$L,12,0)</f>
        <v>1400</v>
      </c>
    </row>
    <row r="755" ht="19" hidden="1" customHeight="1" spans="1:9">
      <c r="A755" s="4" t="s">
        <v>1941</v>
      </c>
      <c r="B755" s="4" t="s">
        <v>151</v>
      </c>
      <c r="C755" s="4" t="s">
        <v>1879</v>
      </c>
      <c r="D755" s="4" t="s">
        <v>1880</v>
      </c>
      <c r="E755" s="4" t="s">
        <v>1929</v>
      </c>
      <c r="F755" s="4" t="s">
        <v>1942</v>
      </c>
      <c r="G755" s="5" t="s">
        <v>1943</v>
      </c>
      <c r="H755" s="4" t="s">
        <v>1906</v>
      </c>
      <c r="I755" s="6">
        <f>VLOOKUP(A755,'[1]【4】 框架Ratecard条目汇总'!$A:$L,12,0)</f>
        <v>2250</v>
      </c>
    </row>
    <row r="756" ht="19" hidden="1" customHeight="1" spans="1:9">
      <c r="A756" s="4" t="s">
        <v>1944</v>
      </c>
      <c r="B756" s="4" t="s">
        <v>151</v>
      </c>
      <c r="C756" s="4" t="s">
        <v>1879</v>
      </c>
      <c r="D756" s="4" t="s">
        <v>1880</v>
      </c>
      <c r="E756" s="4" t="s">
        <v>1929</v>
      </c>
      <c r="F756" s="4" t="s">
        <v>1945</v>
      </c>
      <c r="G756" s="5" t="s">
        <v>1946</v>
      </c>
      <c r="H756" s="4" t="s">
        <v>1884</v>
      </c>
      <c r="I756" s="6">
        <f>VLOOKUP(A756,'[1]【4】 框架Ratecard条目汇总'!$A:$L,12,0)</f>
        <v>2000</v>
      </c>
    </row>
    <row r="757" ht="19" hidden="1" customHeight="1" spans="1:9">
      <c r="A757" s="4" t="s">
        <v>1947</v>
      </c>
      <c r="B757" s="4" t="s">
        <v>151</v>
      </c>
      <c r="C757" s="4" t="s">
        <v>1879</v>
      </c>
      <c r="D757" s="4" t="s">
        <v>1880</v>
      </c>
      <c r="E757" s="4" t="s">
        <v>1929</v>
      </c>
      <c r="F757" s="4" t="s">
        <v>1948</v>
      </c>
      <c r="G757" s="5" t="s">
        <v>1946</v>
      </c>
      <c r="H757" s="4" t="s">
        <v>1884</v>
      </c>
      <c r="I757" s="6">
        <f>VLOOKUP(A757,'[1]【4】 框架Ratecard条目汇总'!$A:$L,12,0)</f>
        <v>3550</v>
      </c>
    </row>
    <row r="758" ht="19" hidden="1" customHeight="1" spans="1:9">
      <c r="A758" s="4" t="s">
        <v>1949</v>
      </c>
      <c r="B758" s="4" t="s">
        <v>151</v>
      </c>
      <c r="C758" s="4" t="s">
        <v>1879</v>
      </c>
      <c r="D758" s="4" t="s">
        <v>1880</v>
      </c>
      <c r="E758" s="4" t="s">
        <v>1929</v>
      </c>
      <c r="F758" s="4" t="s">
        <v>1950</v>
      </c>
      <c r="G758" s="5" t="s">
        <v>1946</v>
      </c>
      <c r="H758" s="4" t="s">
        <v>1884</v>
      </c>
      <c r="I758" s="6">
        <f>VLOOKUP(A758,'[1]【4】 框架Ratecard条目汇总'!$A:$L,12,0)</f>
        <v>5500</v>
      </c>
    </row>
    <row r="759" ht="19" hidden="1" customHeight="1" spans="1:9">
      <c r="A759" s="4" t="s">
        <v>1951</v>
      </c>
      <c r="B759" s="4" t="s">
        <v>151</v>
      </c>
      <c r="C759" s="4" t="s">
        <v>1879</v>
      </c>
      <c r="D759" s="4" t="s">
        <v>1880</v>
      </c>
      <c r="E759" s="4" t="s">
        <v>1929</v>
      </c>
      <c r="F759" s="4" t="s">
        <v>1952</v>
      </c>
      <c r="G759" s="5" t="s">
        <v>1946</v>
      </c>
      <c r="H759" s="4" t="s">
        <v>1884</v>
      </c>
      <c r="I759" s="6">
        <f>VLOOKUP(A759,'[1]【4】 框架Ratecard条目汇总'!$A:$L,12,0)</f>
        <v>3350</v>
      </c>
    </row>
    <row r="760" ht="19" hidden="1" customHeight="1" spans="1:9">
      <c r="A760" s="4" t="s">
        <v>1953</v>
      </c>
      <c r="B760" s="4" t="s">
        <v>151</v>
      </c>
      <c r="C760" s="4" t="s">
        <v>1879</v>
      </c>
      <c r="D760" s="4" t="s">
        <v>1880</v>
      </c>
      <c r="E760" s="4" t="s">
        <v>1929</v>
      </c>
      <c r="F760" s="4" t="s">
        <v>1954</v>
      </c>
      <c r="G760" s="5" t="s">
        <v>1946</v>
      </c>
      <c r="H760" s="4" t="s">
        <v>1884</v>
      </c>
      <c r="I760" s="6">
        <f>VLOOKUP(A760,'[1]【4】 框架Ratecard条目汇总'!$A:$L,12,0)</f>
        <v>5000</v>
      </c>
    </row>
    <row r="761" ht="19" hidden="1" customHeight="1" spans="1:9">
      <c r="A761" s="4" t="s">
        <v>1955</v>
      </c>
      <c r="B761" s="4" t="s">
        <v>151</v>
      </c>
      <c r="C761" s="4" t="s">
        <v>1879</v>
      </c>
      <c r="D761" s="4" t="s">
        <v>1880</v>
      </c>
      <c r="E761" s="4" t="s">
        <v>1929</v>
      </c>
      <c r="F761" s="4" t="s">
        <v>1956</v>
      </c>
      <c r="G761" s="5" t="s">
        <v>1946</v>
      </c>
      <c r="H761" s="4" t="s">
        <v>1884</v>
      </c>
      <c r="I761" s="6">
        <f>VLOOKUP(A761,'[1]【4】 框架Ratecard条目汇总'!$A:$L,12,0)</f>
        <v>7700</v>
      </c>
    </row>
    <row r="762" ht="19" hidden="1" customHeight="1" spans="1:9">
      <c r="A762" s="4" t="s">
        <v>1957</v>
      </c>
      <c r="B762" s="4" t="s">
        <v>151</v>
      </c>
      <c r="C762" s="4" t="s">
        <v>1879</v>
      </c>
      <c r="D762" s="4" t="s">
        <v>1880</v>
      </c>
      <c r="E762" s="4" t="s">
        <v>1929</v>
      </c>
      <c r="F762" s="4" t="s">
        <v>1958</v>
      </c>
      <c r="G762" s="5" t="s">
        <v>1959</v>
      </c>
      <c r="H762" s="4" t="s">
        <v>1906</v>
      </c>
      <c r="I762" s="6">
        <f>VLOOKUP(A762,'[1]【4】 框架Ratecard条目汇总'!$A:$L,12,0)</f>
        <v>1200</v>
      </c>
    </row>
    <row r="763" ht="19" hidden="1" customHeight="1" spans="1:9">
      <c r="A763" s="4" t="s">
        <v>1960</v>
      </c>
      <c r="B763" s="4" t="s">
        <v>151</v>
      </c>
      <c r="C763" s="4" t="s">
        <v>1879</v>
      </c>
      <c r="D763" s="4" t="s">
        <v>1880</v>
      </c>
      <c r="E763" s="4" t="s">
        <v>1929</v>
      </c>
      <c r="F763" s="4" t="s">
        <v>1961</v>
      </c>
      <c r="G763" s="5" t="s">
        <v>1962</v>
      </c>
      <c r="H763" s="4" t="s">
        <v>1906</v>
      </c>
      <c r="I763" s="6">
        <f>VLOOKUP(A763,'[1]【4】 框架Ratecard条目汇总'!$A:$L,12,0)</f>
        <v>2600</v>
      </c>
    </row>
    <row r="764" ht="19" hidden="1" customHeight="1" spans="1:9">
      <c r="A764" s="4" t="s">
        <v>1963</v>
      </c>
      <c r="B764" s="4" t="s">
        <v>151</v>
      </c>
      <c r="C764" s="4" t="s">
        <v>1879</v>
      </c>
      <c r="D764" s="4" t="s">
        <v>1880</v>
      </c>
      <c r="E764" s="4" t="s">
        <v>1929</v>
      </c>
      <c r="F764" s="4" t="s">
        <v>1964</v>
      </c>
      <c r="G764" s="5" t="s">
        <v>1962</v>
      </c>
      <c r="H764" s="4" t="s">
        <v>1906</v>
      </c>
      <c r="I764" s="6">
        <f>VLOOKUP(A764,'[1]【4】 框架Ratecard条目汇总'!$A:$L,12,0)</f>
        <v>4000</v>
      </c>
    </row>
    <row r="765" ht="19" hidden="1" customHeight="1" spans="1:9">
      <c r="A765" s="4" t="s">
        <v>1965</v>
      </c>
      <c r="B765" s="4" t="s">
        <v>151</v>
      </c>
      <c r="C765" s="4" t="s">
        <v>1879</v>
      </c>
      <c r="D765" s="4" t="s">
        <v>1880</v>
      </c>
      <c r="E765" s="4" t="s">
        <v>1929</v>
      </c>
      <c r="F765" s="4" t="s">
        <v>1966</v>
      </c>
      <c r="G765" s="5" t="s">
        <v>1967</v>
      </c>
      <c r="H765" s="4" t="s">
        <v>1884</v>
      </c>
      <c r="I765" s="6">
        <f>VLOOKUP(A765,'[1]【4】 框架Ratecard条目汇总'!$A:$L,12,0)</f>
        <v>800</v>
      </c>
    </row>
    <row r="766" ht="19" hidden="1" customHeight="1" spans="1:9">
      <c r="A766" s="4" t="s">
        <v>1968</v>
      </c>
      <c r="B766" s="4" t="s">
        <v>151</v>
      </c>
      <c r="C766" s="4" t="s">
        <v>1879</v>
      </c>
      <c r="D766" s="4" t="s">
        <v>1880</v>
      </c>
      <c r="E766" s="4" t="s">
        <v>1929</v>
      </c>
      <c r="F766" s="4" t="s">
        <v>1969</v>
      </c>
      <c r="G766" s="5" t="s">
        <v>1970</v>
      </c>
      <c r="H766" s="4" t="s">
        <v>1884</v>
      </c>
      <c r="I766" s="6">
        <f>VLOOKUP(A766,'[1]【4】 框架Ratecard条目汇总'!$A:$L,12,0)</f>
        <v>1000</v>
      </c>
    </row>
    <row r="767" ht="19" hidden="1" customHeight="1" spans="1:9">
      <c r="A767" s="4" t="s">
        <v>1971</v>
      </c>
      <c r="B767" s="4" t="s">
        <v>151</v>
      </c>
      <c r="C767" s="4" t="s">
        <v>1879</v>
      </c>
      <c r="D767" s="4" t="s">
        <v>1880</v>
      </c>
      <c r="E767" s="4" t="s">
        <v>1929</v>
      </c>
      <c r="F767" s="4" t="s">
        <v>1972</v>
      </c>
      <c r="G767" s="5" t="s">
        <v>1973</v>
      </c>
      <c r="H767" s="4" t="s">
        <v>1906</v>
      </c>
      <c r="I767" s="6">
        <f>VLOOKUP(A767,'[1]【4】 框架Ratecard条目汇总'!$A:$L,12,0)</f>
        <v>1100</v>
      </c>
    </row>
    <row r="768" ht="19" hidden="1" customHeight="1" spans="1:9">
      <c r="A768" s="4" t="s">
        <v>1974</v>
      </c>
      <c r="B768" s="4" t="s">
        <v>151</v>
      </c>
      <c r="C768" s="4" t="s">
        <v>1879</v>
      </c>
      <c r="D768" s="4" t="s">
        <v>1880</v>
      </c>
      <c r="E768" s="4" t="s">
        <v>1929</v>
      </c>
      <c r="F768" s="4" t="s">
        <v>1975</v>
      </c>
      <c r="G768" s="5" t="s">
        <v>1976</v>
      </c>
      <c r="H768" s="4" t="s">
        <v>1884</v>
      </c>
      <c r="I768" s="6">
        <f>VLOOKUP(A768,'[1]【4】 框架Ratecard条目汇总'!$A:$L,12,0)</f>
        <v>1500</v>
      </c>
    </row>
    <row r="769" ht="19" hidden="1" customHeight="1" spans="1:9">
      <c r="A769" s="4" t="s">
        <v>1977</v>
      </c>
      <c r="B769" s="4" t="s">
        <v>151</v>
      </c>
      <c r="C769" s="4" t="s">
        <v>1879</v>
      </c>
      <c r="D769" s="4" t="s">
        <v>1880</v>
      </c>
      <c r="E769" s="4" t="s">
        <v>1929</v>
      </c>
      <c r="F769" s="4" t="s">
        <v>1978</v>
      </c>
      <c r="G769" s="5" t="s">
        <v>1976</v>
      </c>
      <c r="H769" s="4" t="s">
        <v>1884</v>
      </c>
      <c r="I769" s="6">
        <f>VLOOKUP(A769,'[1]【4】 框架Ratecard条目汇总'!$A:$L,12,0)</f>
        <v>1000</v>
      </c>
    </row>
    <row r="770" ht="19" hidden="1" customHeight="1" spans="1:9">
      <c r="A770" s="4" t="s">
        <v>1979</v>
      </c>
      <c r="B770" s="4" t="s">
        <v>151</v>
      </c>
      <c r="C770" s="4" t="s">
        <v>1879</v>
      </c>
      <c r="D770" s="4" t="s">
        <v>1880</v>
      </c>
      <c r="E770" s="4" t="s">
        <v>1929</v>
      </c>
      <c r="F770" s="4" t="s">
        <v>1980</v>
      </c>
      <c r="G770" s="5" t="s">
        <v>1981</v>
      </c>
      <c r="H770" s="4" t="s">
        <v>1884</v>
      </c>
      <c r="I770" s="6">
        <f>VLOOKUP(A770,'[1]【4】 框架Ratecard条目汇总'!$A:$L,12,0)</f>
        <v>1200</v>
      </c>
    </row>
    <row r="771" ht="19" hidden="1" customHeight="1" spans="1:9">
      <c r="A771" s="4" t="s">
        <v>1982</v>
      </c>
      <c r="B771" s="4" t="s">
        <v>151</v>
      </c>
      <c r="C771" s="4" t="s">
        <v>1879</v>
      </c>
      <c r="D771" s="4" t="s">
        <v>1880</v>
      </c>
      <c r="E771" s="4" t="s">
        <v>1929</v>
      </c>
      <c r="F771" s="4" t="s">
        <v>1983</v>
      </c>
      <c r="G771" s="5" t="s">
        <v>1984</v>
      </c>
      <c r="H771" s="4" t="s">
        <v>1884</v>
      </c>
      <c r="I771" s="6">
        <f>VLOOKUP(A771,'[1]【4】 框架Ratecard条目汇总'!$A:$L,12,0)</f>
        <v>1000</v>
      </c>
    </row>
    <row r="772" ht="19" hidden="1" customHeight="1" spans="1:9">
      <c r="A772" s="4" t="s">
        <v>1985</v>
      </c>
      <c r="B772" s="4" t="s">
        <v>151</v>
      </c>
      <c r="C772" s="4" t="s">
        <v>1879</v>
      </c>
      <c r="D772" s="4" t="s">
        <v>1880</v>
      </c>
      <c r="E772" s="4" t="s">
        <v>1929</v>
      </c>
      <c r="F772" s="4" t="s">
        <v>1986</v>
      </c>
      <c r="G772" s="5" t="s">
        <v>1987</v>
      </c>
      <c r="H772" s="4" t="s">
        <v>1884</v>
      </c>
      <c r="I772" s="6">
        <f>VLOOKUP(A772,'[1]【4】 框架Ratecard条目汇总'!$A:$L,12,0)</f>
        <v>1000</v>
      </c>
    </row>
    <row r="773" ht="19" hidden="1" customHeight="1" spans="1:9">
      <c r="A773" s="4" t="s">
        <v>1988</v>
      </c>
      <c r="B773" s="4" t="s">
        <v>151</v>
      </c>
      <c r="C773" s="4" t="s">
        <v>1879</v>
      </c>
      <c r="D773" s="4" t="s">
        <v>1880</v>
      </c>
      <c r="E773" s="4" t="s">
        <v>1929</v>
      </c>
      <c r="F773" s="4" t="s">
        <v>1989</v>
      </c>
      <c r="G773" s="5" t="s">
        <v>1990</v>
      </c>
      <c r="H773" s="4" t="s">
        <v>1884</v>
      </c>
      <c r="I773" s="6">
        <f>VLOOKUP(A773,'[1]【4】 框架Ratecard条目汇总'!$A:$L,12,0)</f>
        <v>900</v>
      </c>
    </row>
    <row r="774" ht="19" hidden="1" customHeight="1" spans="1:9">
      <c r="A774" s="4" t="s">
        <v>1991</v>
      </c>
      <c r="B774" s="4" t="s">
        <v>151</v>
      </c>
      <c r="C774" s="4" t="s">
        <v>1879</v>
      </c>
      <c r="D774" s="4" t="s">
        <v>1880</v>
      </c>
      <c r="E774" s="4" t="s">
        <v>1929</v>
      </c>
      <c r="F774" s="4" t="s">
        <v>1992</v>
      </c>
      <c r="G774" s="5" t="s">
        <v>1984</v>
      </c>
      <c r="H774" s="4" t="s">
        <v>1884</v>
      </c>
      <c r="I774" s="6">
        <f>VLOOKUP(A774,'[1]【4】 框架Ratecard条目汇总'!$A:$L,12,0)</f>
        <v>800</v>
      </c>
    </row>
    <row r="775" ht="19" hidden="1" customHeight="1" spans="1:9">
      <c r="A775" s="4" t="s">
        <v>1993</v>
      </c>
      <c r="B775" s="4" t="s">
        <v>151</v>
      </c>
      <c r="C775" s="4" t="s">
        <v>1879</v>
      </c>
      <c r="D775" s="4" t="s">
        <v>1880</v>
      </c>
      <c r="E775" s="4" t="s">
        <v>1929</v>
      </c>
      <c r="F775" s="4" t="s">
        <v>1994</v>
      </c>
      <c r="G775" s="5" t="s">
        <v>1995</v>
      </c>
      <c r="H775" s="4" t="s">
        <v>1884</v>
      </c>
      <c r="I775" s="6">
        <f>VLOOKUP(A775,'[1]【4】 框架Ratecard条目汇总'!$A:$L,12,0)</f>
        <v>1500</v>
      </c>
    </row>
    <row r="776" ht="19" hidden="1" customHeight="1" spans="1:9">
      <c r="A776" s="4" t="s">
        <v>1996</v>
      </c>
      <c r="B776" s="4" t="s">
        <v>151</v>
      </c>
      <c r="C776" s="4" t="s">
        <v>1879</v>
      </c>
      <c r="D776" s="4" t="s">
        <v>1880</v>
      </c>
      <c r="E776" s="4" t="s">
        <v>1929</v>
      </c>
      <c r="F776" s="4" t="s">
        <v>1997</v>
      </c>
      <c r="G776" s="5" t="s">
        <v>1998</v>
      </c>
      <c r="H776" s="4" t="s">
        <v>1884</v>
      </c>
      <c r="I776" s="6">
        <f>VLOOKUP(A776,'[1]【4】 框架Ratecard条目汇总'!$A:$L,12,0)</f>
        <v>900</v>
      </c>
    </row>
    <row r="777" ht="19" hidden="1" customHeight="1" spans="1:9">
      <c r="A777" s="4" t="s">
        <v>1999</v>
      </c>
      <c r="B777" s="4" t="s">
        <v>151</v>
      </c>
      <c r="C777" s="4" t="s">
        <v>1879</v>
      </c>
      <c r="D777" s="4" t="s">
        <v>1880</v>
      </c>
      <c r="E777" s="4" t="s">
        <v>1929</v>
      </c>
      <c r="F777" s="4" t="s">
        <v>2000</v>
      </c>
      <c r="G777" s="5" t="s">
        <v>2001</v>
      </c>
      <c r="H777" s="4" t="s">
        <v>1884</v>
      </c>
      <c r="I777" s="6">
        <f>VLOOKUP(A777,'[1]【4】 框架Ratecard条目汇总'!$A:$L,12,0)</f>
        <v>350</v>
      </c>
    </row>
    <row r="778" ht="19" hidden="1" customHeight="1" spans="1:9">
      <c r="A778" s="4" t="s">
        <v>2002</v>
      </c>
      <c r="B778" s="4" t="s">
        <v>151</v>
      </c>
      <c r="C778" s="4" t="s">
        <v>1879</v>
      </c>
      <c r="D778" s="4" t="s">
        <v>1880</v>
      </c>
      <c r="E778" s="4" t="s">
        <v>1929</v>
      </c>
      <c r="F778" s="4" t="s">
        <v>2003</v>
      </c>
      <c r="G778" s="5" t="s">
        <v>2004</v>
      </c>
      <c r="H778" s="4" t="s">
        <v>2005</v>
      </c>
      <c r="I778" s="6">
        <f>VLOOKUP(A778,'[1]【4】 框架Ratecard条目汇总'!$A:$L,12,0)</f>
        <v>0.1</v>
      </c>
    </row>
    <row r="779" ht="19" hidden="1" customHeight="1" spans="1:9">
      <c r="A779" s="4" t="s">
        <v>2006</v>
      </c>
      <c r="B779" s="4" t="s">
        <v>151</v>
      </c>
      <c r="C779" s="4" t="s">
        <v>1879</v>
      </c>
      <c r="D779" s="4" t="s">
        <v>1880</v>
      </c>
      <c r="E779" s="4" t="s">
        <v>1929</v>
      </c>
      <c r="F779" s="4" t="s">
        <v>2007</v>
      </c>
      <c r="G779" s="5" t="s">
        <v>2008</v>
      </c>
      <c r="H779" s="4" t="s">
        <v>1884</v>
      </c>
      <c r="I779" s="6">
        <f>VLOOKUP(A779,'[1]【4】 框架Ratecard条目汇总'!$A:$L,12,0)</f>
        <v>800</v>
      </c>
    </row>
    <row r="780" ht="19" hidden="1" customHeight="1" spans="1:9">
      <c r="A780" s="4" t="s">
        <v>2009</v>
      </c>
      <c r="B780" s="4" t="s">
        <v>151</v>
      </c>
      <c r="C780" s="4" t="s">
        <v>1879</v>
      </c>
      <c r="D780" s="4" t="s">
        <v>1880</v>
      </c>
      <c r="E780" s="4" t="s">
        <v>2010</v>
      </c>
      <c r="F780" s="4" t="s">
        <v>2011</v>
      </c>
      <c r="G780" s="5" t="s">
        <v>2012</v>
      </c>
      <c r="H780" s="4" t="s">
        <v>1884</v>
      </c>
      <c r="I780" s="6">
        <f>VLOOKUP(A780,'[1]【4】 框架Ratecard条目汇总'!$A:$L,12,0)</f>
        <v>1400</v>
      </c>
    </row>
    <row r="781" ht="19" hidden="1" customHeight="1" spans="1:9">
      <c r="A781" s="4" t="s">
        <v>2013</v>
      </c>
      <c r="B781" s="4" t="s">
        <v>151</v>
      </c>
      <c r="C781" s="4" t="s">
        <v>1879</v>
      </c>
      <c r="D781" s="4" t="s">
        <v>1880</v>
      </c>
      <c r="E781" s="4" t="s">
        <v>2010</v>
      </c>
      <c r="F781" s="4" t="s">
        <v>2014</v>
      </c>
      <c r="G781" s="5" t="s">
        <v>2012</v>
      </c>
      <c r="H781" s="4" t="s">
        <v>1884</v>
      </c>
      <c r="I781" s="6">
        <f>VLOOKUP(A781,'[1]【4】 框架Ratecard条目汇总'!$A:$L,12,0)</f>
        <v>1900</v>
      </c>
    </row>
    <row r="782" ht="19" hidden="1" customHeight="1" spans="1:9">
      <c r="A782" s="4" t="s">
        <v>2015</v>
      </c>
      <c r="B782" s="4" t="s">
        <v>151</v>
      </c>
      <c r="C782" s="4" t="s">
        <v>1879</v>
      </c>
      <c r="D782" s="4" t="s">
        <v>1880</v>
      </c>
      <c r="E782" s="4" t="s">
        <v>2010</v>
      </c>
      <c r="F782" s="4" t="s">
        <v>2016</v>
      </c>
      <c r="G782" s="5" t="s">
        <v>2012</v>
      </c>
      <c r="H782" s="4" t="s">
        <v>1884</v>
      </c>
      <c r="I782" s="6">
        <f>VLOOKUP(A782,'[1]【4】 框架Ratecard条目汇总'!$A:$L,12,0)</f>
        <v>2500</v>
      </c>
    </row>
    <row r="783" ht="19" hidden="1" customHeight="1" spans="1:9">
      <c r="A783" s="4" t="s">
        <v>2017</v>
      </c>
      <c r="B783" s="4" t="s">
        <v>151</v>
      </c>
      <c r="C783" s="4" t="s">
        <v>1879</v>
      </c>
      <c r="D783" s="4" t="s">
        <v>1880</v>
      </c>
      <c r="E783" s="4" t="s">
        <v>2010</v>
      </c>
      <c r="F783" s="4" t="s">
        <v>2018</v>
      </c>
      <c r="G783" s="5" t="s">
        <v>2019</v>
      </c>
      <c r="H783" s="4" t="s">
        <v>1884</v>
      </c>
      <c r="I783" s="6">
        <f>VLOOKUP(A783,'[1]【4】 框架Ratecard条目汇总'!$A:$L,12,0)</f>
        <v>1500</v>
      </c>
    </row>
    <row r="784" ht="19" hidden="1" customHeight="1" spans="1:9">
      <c r="A784" s="4" t="s">
        <v>2020</v>
      </c>
      <c r="B784" s="4" t="s">
        <v>151</v>
      </c>
      <c r="C784" s="4" t="s">
        <v>1879</v>
      </c>
      <c r="D784" s="4" t="s">
        <v>1880</v>
      </c>
      <c r="E784" s="4" t="s">
        <v>2010</v>
      </c>
      <c r="F784" s="4" t="s">
        <v>2021</v>
      </c>
      <c r="G784" s="5" t="s">
        <v>2022</v>
      </c>
      <c r="H784" s="4" t="s">
        <v>1884</v>
      </c>
      <c r="I784" s="6">
        <f>VLOOKUP(A784,'[1]【4】 框架Ratecard条目汇总'!$A:$L,12,0)</f>
        <v>800</v>
      </c>
    </row>
    <row r="785" ht="19" hidden="1" customHeight="1" spans="1:9">
      <c r="A785" s="4" t="s">
        <v>2023</v>
      </c>
      <c r="B785" s="4" t="s">
        <v>151</v>
      </c>
      <c r="C785" s="4" t="s">
        <v>1879</v>
      </c>
      <c r="D785" s="4" t="s">
        <v>1880</v>
      </c>
      <c r="E785" s="4" t="s">
        <v>2010</v>
      </c>
      <c r="F785" s="4" t="s">
        <v>2024</v>
      </c>
      <c r="G785" s="5" t="s">
        <v>2025</v>
      </c>
      <c r="H785" s="4" t="s">
        <v>1884</v>
      </c>
      <c r="I785" s="6">
        <f>VLOOKUP(A785,'[1]【4】 框架Ratecard条目汇总'!$A:$L,12,0)</f>
        <v>1350</v>
      </c>
    </row>
    <row r="786" ht="19" hidden="1" customHeight="1" spans="1:9">
      <c r="A786" s="4" t="s">
        <v>2026</v>
      </c>
      <c r="B786" s="4" t="s">
        <v>151</v>
      </c>
      <c r="C786" s="4" t="s">
        <v>1879</v>
      </c>
      <c r="D786" s="4" t="s">
        <v>1880</v>
      </c>
      <c r="E786" s="4" t="s">
        <v>2010</v>
      </c>
      <c r="F786" s="4" t="s">
        <v>2027</v>
      </c>
      <c r="G786" s="5" t="s">
        <v>2028</v>
      </c>
      <c r="H786" s="4" t="s">
        <v>1884</v>
      </c>
      <c r="I786" s="6">
        <f>VLOOKUP(A786,'[1]【4】 框架Ratecard条目汇总'!$A:$L,12,0)</f>
        <v>1100</v>
      </c>
    </row>
    <row r="787" ht="19" hidden="1" customHeight="1" spans="1:9">
      <c r="A787" s="4" t="s">
        <v>2029</v>
      </c>
      <c r="B787" s="4" t="s">
        <v>151</v>
      </c>
      <c r="C787" s="4" t="s">
        <v>2030</v>
      </c>
      <c r="D787" s="8" t="s">
        <v>2031</v>
      </c>
      <c r="E787" s="9" t="s">
        <v>2032</v>
      </c>
      <c r="F787" s="10" t="s">
        <v>2033</v>
      </c>
      <c r="G787" s="5" t="s">
        <v>2034</v>
      </c>
      <c r="H787" s="4" t="s">
        <v>822</v>
      </c>
      <c r="I787" s="6">
        <f>VLOOKUP(A787,'[1]【4】 框架Ratecard条目汇总'!$A:$L,12,0)</f>
        <v>65</v>
      </c>
    </row>
    <row r="788" ht="19" hidden="1" customHeight="1" spans="1:9">
      <c r="A788" s="4" t="s">
        <v>2035</v>
      </c>
      <c r="B788" s="4" t="s">
        <v>151</v>
      </c>
      <c r="C788" s="4" t="s">
        <v>2030</v>
      </c>
      <c r="D788" s="8" t="s">
        <v>2031</v>
      </c>
      <c r="E788" s="9" t="s">
        <v>2036</v>
      </c>
      <c r="F788" s="10" t="s">
        <v>2037</v>
      </c>
      <c r="G788" s="5" t="s">
        <v>2038</v>
      </c>
      <c r="H788" s="4" t="s">
        <v>822</v>
      </c>
      <c r="I788" s="6">
        <f>VLOOKUP(A788,'[1]【4】 框架Ratecard条目汇总'!$A:$L,12,0)</f>
        <v>110</v>
      </c>
    </row>
    <row r="789" ht="19" customHeight="1" spans="1:9">
      <c r="A789" s="4" t="s">
        <v>153</v>
      </c>
      <c r="B789" s="4" t="s">
        <v>151</v>
      </c>
      <c r="C789" s="4" t="s">
        <v>96</v>
      </c>
      <c r="D789" s="4" t="s">
        <v>1903</v>
      </c>
      <c r="E789" s="4" t="s">
        <v>2039</v>
      </c>
      <c r="F789" s="4" t="s">
        <v>2039</v>
      </c>
      <c r="G789" s="5" t="s">
        <v>2040</v>
      </c>
      <c r="H789" s="4" t="s">
        <v>1884</v>
      </c>
      <c r="I789" s="6">
        <f>VLOOKUP(A789,'[1]【4】 框架Ratecard条目汇总'!$A:$L,12,0)</f>
        <v>500</v>
      </c>
    </row>
    <row r="790" ht="19" customHeight="1" spans="1:9">
      <c r="A790" s="4" t="s">
        <v>2041</v>
      </c>
      <c r="B790" s="4" t="s">
        <v>151</v>
      </c>
      <c r="C790" s="4" t="s">
        <v>96</v>
      </c>
      <c r="D790" s="4" t="s">
        <v>1903</v>
      </c>
      <c r="E790" s="4" t="s">
        <v>2042</v>
      </c>
      <c r="F790" s="4" t="s">
        <v>2043</v>
      </c>
      <c r="G790" s="5" t="s">
        <v>2044</v>
      </c>
      <c r="H790" s="4" t="s">
        <v>1884</v>
      </c>
      <c r="I790" s="6">
        <f>VLOOKUP(A790,'[1]【4】 框架Ratecard条目汇总'!$A:$L,12,0)</f>
        <v>584</v>
      </c>
    </row>
    <row r="791" ht="19" customHeight="1" spans="1:9">
      <c r="A791" s="4" t="s">
        <v>2045</v>
      </c>
      <c r="B791" s="4" t="s">
        <v>151</v>
      </c>
      <c r="C791" s="4" t="s">
        <v>96</v>
      </c>
      <c r="D791" s="4" t="s">
        <v>1903</v>
      </c>
      <c r="E791" s="4" t="s">
        <v>2046</v>
      </c>
      <c r="F791" s="4" t="s">
        <v>2047</v>
      </c>
      <c r="G791" s="5" t="s">
        <v>2044</v>
      </c>
      <c r="H791" s="4" t="s">
        <v>1884</v>
      </c>
      <c r="I791" s="6">
        <f>VLOOKUP(A791,'[1]【4】 框架Ratecard条目汇总'!$A:$L,12,0)</f>
        <v>800</v>
      </c>
    </row>
    <row r="792" ht="19" customHeight="1" spans="1:9">
      <c r="A792" s="4" t="s">
        <v>2048</v>
      </c>
      <c r="B792" s="4" t="s">
        <v>151</v>
      </c>
      <c r="C792" s="4" t="s">
        <v>96</v>
      </c>
      <c r="D792" s="4" t="s">
        <v>1903</v>
      </c>
      <c r="E792" s="4" t="s">
        <v>2049</v>
      </c>
      <c r="F792" s="4" t="s">
        <v>2043</v>
      </c>
      <c r="G792" s="5" t="s">
        <v>2044</v>
      </c>
      <c r="H792" s="4" t="s">
        <v>1884</v>
      </c>
      <c r="I792" s="6">
        <f>VLOOKUP(A792,'[1]【4】 框架Ratecard条目汇总'!$A:$L,12,0)</f>
        <v>930</v>
      </c>
    </row>
    <row r="793" ht="19" customHeight="1" spans="1:9">
      <c r="A793" s="4" t="s">
        <v>2050</v>
      </c>
      <c r="B793" s="4" t="s">
        <v>151</v>
      </c>
      <c r="C793" s="4" t="s">
        <v>96</v>
      </c>
      <c r="D793" s="4" t="s">
        <v>1903</v>
      </c>
      <c r="E793" s="4" t="s">
        <v>2051</v>
      </c>
      <c r="F793" s="4" t="s">
        <v>2047</v>
      </c>
      <c r="G793" s="5" t="s">
        <v>2044</v>
      </c>
      <c r="H793" s="4" t="s">
        <v>1884</v>
      </c>
      <c r="I793" s="6">
        <f>VLOOKUP(A793,'[1]【4】 框架Ratecard条目汇总'!$A:$L,12,0)</f>
        <v>1200</v>
      </c>
    </row>
    <row r="794" ht="19" customHeight="1" spans="1:9">
      <c r="A794" s="4" t="s">
        <v>2052</v>
      </c>
      <c r="B794" s="4" t="s">
        <v>151</v>
      </c>
      <c r="C794" s="4" t="s">
        <v>96</v>
      </c>
      <c r="D794" s="4" t="s">
        <v>2053</v>
      </c>
      <c r="E794" s="4" t="s">
        <v>2054</v>
      </c>
      <c r="F794" s="4" t="s">
        <v>2055</v>
      </c>
      <c r="G794" s="5" t="s">
        <v>2056</v>
      </c>
      <c r="H794" s="4" t="s">
        <v>2057</v>
      </c>
      <c r="I794" s="6">
        <f>VLOOKUP(A794,'[1]【4】 框架Ratecard条目汇总'!$A:$L,12,0)</f>
        <v>375</v>
      </c>
    </row>
    <row r="795" ht="19" customHeight="1" spans="1:9">
      <c r="A795" s="4" t="s">
        <v>2058</v>
      </c>
      <c r="B795" s="4" t="s">
        <v>151</v>
      </c>
      <c r="C795" s="4" t="s">
        <v>96</v>
      </c>
      <c r="D795" s="4" t="s">
        <v>2053</v>
      </c>
      <c r="E795" s="4" t="s">
        <v>2054</v>
      </c>
      <c r="F795" s="4" t="s">
        <v>2055</v>
      </c>
      <c r="G795" s="5" t="s">
        <v>2059</v>
      </c>
      <c r="H795" s="4" t="s">
        <v>1278</v>
      </c>
      <c r="I795" s="6">
        <f>VLOOKUP(A795,'[1]【4】 框架Ratecard条目汇总'!$A:$L,12,0)</f>
        <v>5</v>
      </c>
    </row>
    <row r="796" ht="19" customHeight="1" spans="1:9">
      <c r="A796" s="4" t="s">
        <v>2060</v>
      </c>
      <c r="B796" s="4" t="s">
        <v>151</v>
      </c>
      <c r="C796" s="4" t="s">
        <v>96</v>
      </c>
      <c r="D796" s="4" t="s">
        <v>2053</v>
      </c>
      <c r="E796" s="4" t="s">
        <v>2054</v>
      </c>
      <c r="F796" s="4" t="s">
        <v>2061</v>
      </c>
      <c r="G796" s="5" t="s">
        <v>2056</v>
      </c>
      <c r="H796" s="4" t="s">
        <v>2057</v>
      </c>
      <c r="I796" s="6">
        <f>VLOOKUP(A796,'[1]【4】 框架Ratecard条目汇总'!$A:$L,12,0)</f>
        <v>925</v>
      </c>
    </row>
    <row r="797" ht="19" customHeight="1" spans="1:9">
      <c r="A797" s="4" t="s">
        <v>2062</v>
      </c>
      <c r="B797" s="4" t="s">
        <v>151</v>
      </c>
      <c r="C797" s="4" t="s">
        <v>96</v>
      </c>
      <c r="D797" s="4" t="s">
        <v>2053</v>
      </c>
      <c r="E797" s="4" t="s">
        <v>2054</v>
      </c>
      <c r="F797" s="4" t="s">
        <v>2061</v>
      </c>
      <c r="G797" s="5" t="s">
        <v>2059</v>
      </c>
      <c r="H797" s="4" t="s">
        <v>1278</v>
      </c>
      <c r="I797" s="6">
        <f>VLOOKUP(A797,'[1]【4】 框架Ratecard条目汇总'!$A:$L,12,0)</f>
        <v>10</v>
      </c>
    </row>
    <row r="798" ht="19" customHeight="1" spans="1:9">
      <c r="A798" s="4" t="s">
        <v>2063</v>
      </c>
      <c r="B798" s="4" t="s">
        <v>151</v>
      </c>
      <c r="C798" s="4" t="s">
        <v>96</v>
      </c>
      <c r="D798" s="4" t="s">
        <v>2053</v>
      </c>
      <c r="E798" s="4" t="s">
        <v>2064</v>
      </c>
      <c r="F798" s="4" t="s">
        <v>2065</v>
      </c>
      <c r="G798" s="5" t="s">
        <v>2056</v>
      </c>
      <c r="H798" s="4" t="s">
        <v>2057</v>
      </c>
      <c r="I798" s="6">
        <f>VLOOKUP(A798,'[1]【4】 框架Ratecard条目汇总'!$A:$L,12,0)</f>
        <v>285</v>
      </c>
    </row>
    <row r="799" ht="19" customHeight="1" spans="1:9">
      <c r="A799" s="4" t="s">
        <v>2066</v>
      </c>
      <c r="B799" s="4" t="s">
        <v>151</v>
      </c>
      <c r="C799" s="4" t="s">
        <v>96</v>
      </c>
      <c r="D799" s="4" t="s">
        <v>2053</v>
      </c>
      <c r="E799" s="4" t="s">
        <v>2064</v>
      </c>
      <c r="F799" s="4" t="s">
        <v>2065</v>
      </c>
      <c r="G799" s="5" t="s">
        <v>2059</v>
      </c>
      <c r="H799" s="4" t="s">
        <v>1278</v>
      </c>
      <c r="I799" s="6">
        <f>VLOOKUP(A799,'[1]【4】 框架Ratecard条目汇总'!$A:$L,12,0)</f>
        <v>4</v>
      </c>
    </row>
    <row r="800" ht="19" customHeight="1" spans="1:9">
      <c r="A800" s="4" t="s">
        <v>2067</v>
      </c>
      <c r="B800" s="4" t="s">
        <v>151</v>
      </c>
      <c r="C800" s="4" t="s">
        <v>96</v>
      </c>
      <c r="D800" s="4" t="s">
        <v>2053</v>
      </c>
      <c r="E800" s="4" t="s">
        <v>2068</v>
      </c>
      <c r="F800" s="4" t="s">
        <v>2069</v>
      </c>
      <c r="G800" s="5" t="s">
        <v>2056</v>
      </c>
      <c r="H800" s="4" t="s">
        <v>2057</v>
      </c>
      <c r="I800" s="6">
        <f>VLOOKUP(A800,'[1]【4】 框架Ratecard条目汇总'!$A:$L,12,0)</f>
        <v>500</v>
      </c>
    </row>
    <row r="801" ht="19" customHeight="1" spans="1:9">
      <c r="A801" s="4" t="s">
        <v>2070</v>
      </c>
      <c r="B801" s="4" t="s">
        <v>151</v>
      </c>
      <c r="C801" s="4" t="s">
        <v>96</v>
      </c>
      <c r="D801" s="4" t="s">
        <v>2053</v>
      </c>
      <c r="E801" s="4" t="s">
        <v>2068</v>
      </c>
      <c r="F801" s="4" t="s">
        <v>2069</v>
      </c>
      <c r="G801" s="5" t="s">
        <v>2059</v>
      </c>
      <c r="H801" s="4" t="s">
        <v>1278</v>
      </c>
      <c r="I801" s="6">
        <f>VLOOKUP(A801,'[1]【4】 框架Ratecard条目汇总'!$A:$L,12,0)</f>
        <v>6</v>
      </c>
    </row>
    <row r="802" ht="19" customHeight="1" spans="1:9">
      <c r="A802" s="4" t="s">
        <v>2071</v>
      </c>
      <c r="B802" s="4" t="s">
        <v>151</v>
      </c>
      <c r="C802" s="4" t="s">
        <v>96</v>
      </c>
      <c r="D802" s="4" t="s">
        <v>2053</v>
      </c>
      <c r="E802" s="4" t="s">
        <v>2072</v>
      </c>
      <c r="F802" s="4" t="s">
        <v>2072</v>
      </c>
      <c r="G802" s="5" t="s">
        <v>2056</v>
      </c>
      <c r="H802" s="4" t="s">
        <v>2057</v>
      </c>
      <c r="I802" s="6">
        <f>VLOOKUP(A802,'[1]【4】 框架Ratecard条目汇总'!$A:$L,12,0)</f>
        <v>700</v>
      </c>
    </row>
    <row r="803" ht="19" customHeight="1" spans="1:9">
      <c r="A803" s="4" t="s">
        <v>2073</v>
      </c>
      <c r="B803" s="4" t="s">
        <v>151</v>
      </c>
      <c r="C803" s="4" t="s">
        <v>96</v>
      </c>
      <c r="D803" s="4" t="s">
        <v>2053</v>
      </c>
      <c r="E803" s="4" t="s">
        <v>2072</v>
      </c>
      <c r="F803" s="4" t="s">
        <v>2072</v>
      </c>
      <c r="G803" s="5" t="s">
        <v>2059</v>
      </c>
      <c r="H803" s="4" t="s">
        <v>1278</v>
      </c>
      <c r="I803" s="6">
        <f>VLOOKUP(A803,'[1]【4】 框架Ratecard条目汇总'!$A:$L,12,0)</f>
        <v>8</v>
      </c>
    </row>
    <row r="804" ht="19" customHeight="1" spans="1:9">
      <c r="A804" s="4" t="s">
        <v>2074</v>
      </c>
      <c r="B804" s="4" t="s">
        <v>151</v>
      </c>
      <c r="C804" s="4" t="s">
        <v>96</v>
      </c>
      <c r="D804" s="4" t="s">
        <v>2053</v>
      </c>
      <c r="E804" s="4" t="s">
        <v>2075</v>
      </c>
      <c r="F804" s="4" t="s">
        <v>2075</v>
      </c>
      <c r="G804" s="5" t="s">
        <v>2056</v>
      </c>
      <c r="H804" s="4" t="s">
        <v>2057</v>
      </c>
      <c r="I804" s="6">
        <f>VLOOKUP(A804,'[1]【4】 框架Ratecard条目汇总'!$A:$L,12,0)</f>
        <v>850</v>
      </c>
    </row>
    <row r="805" ht="19" customHeight="1" spans="1:9">
      <c r="A805" s="4" t="s">
        <v>2076</v>
      </c>
      <c r="B805" s="4" t="s">
        <v>151</v>
      </c>
      <c r="C805" s="4" t="s">
        <v>96</v>
      </c>
      <c r="D805" s="4" t="s">
        <v>2053</v>
      </c>
      <c r="E805" s="4" t="s">
        <v>2075</v>
      </c>
      <c r="F805" s="4" t="s">
        <v>2075</v>
      </c>
      <c r="G805" s="5" t="s">
        <v>2059</v>
      </c>
      <c r="H805" s="4" t="s">
        <v>1278</v>
      </c>
      <c r="I805" s="6">
        <f>VLOOKUP(A805,'[1]【4】 框架Ratecard条目汇总'!$A:$L,12,0)</f>
        <v>10</v>
      </c>
    </row>
    <row r="806" ht="19" customHeight="1" spans="1:9">
      <c r="A806" s="4" t="s">
        <v>150</v>
      </c>
      <c r="B806" s="4" t="s">
        <v>151</v>
      </c>
      <c r="C806" s="4" t="s">
        <v>96</v>
      </c>
      <c r="D806" s="4" t="s">
        <v>2077</v>
      </c>
      <c r="E806" s="4" t="s">
        <v>2054</v>
      </c>
      <c r="F806" s="4" t="s">
        <v>2055</v>
      </c>
      <c r="G806" s="5" t="s">
        <v>2078</v>
      </c>
      <c r="H806" s="4" t="s">
        <v>2079</v>
      </c>
      <c r="I806" s="6">
        <f>VLOOKUP(A806,'[1]【4】 框架Ratecard条目汇总'!$A:$L,12,0)</f>
        <v>900</v>
      </c>
    </row>
    <row r="807" ht="19" customHeight="1" spans="1:9">
      <c r="A807" s="4" t="s">
        <v>2080</v>
      </c>
      <c r="B807" s="4" t="s">
        <v>151</v>
      </c>
      <c r="C807" s="4" t="s">
        <v>96</v>
      </c>
      <c r="D807" s="4" t="s">
        <v>2077</v>
      </c>
      <c r="E807" s="4" t="s">
        <v>2054</v>
      </c>
      <c r="F807" s="4" t="s">
        <v>2055</v>
      </c>
      <c r="G807" s="5" t="s">
        <v>2081</v>
      </c>
      <c r="H807" s="4" t="s">
        <v>2082</v>
      </c>
      <c r="I807" s="6">
        <f>VLOOKUP(A807,'[1]【4】 框架Ratecard条目汇总'!$A:$L,12,0)</f>
        <v>57</v>
      </c>
    </row>
    <row r="808" ht="19" customHeight="1" spans="1:9">
      <c r="A808" s="4" t="s">
        <v>2083</v>
      </c>
      <c r="B808" s="4" t="s">
        <v>151</v>
      </c>
      <c r="C808" s="4" t="s">
        <v>96</v>
      </c>
      <c r="D808" s="4" t="s">
        <v>2077</v>
      </c>
      <c r="E808" s="4" t="s">
        <v>2054</v>
      </c>
      <c r="F808" s="4" t="s">
        <v>2055</v>
      </c>
      <c r="G808" s="5" t="s">
        <v>2084</v>
      </c>
      <c r="H808" s="4" t="s">
        <v>1278</v>
      </c>
      <c r="I808" s="6">
        <f>VLOOKUP(A808,'[1]【4】 框架Ratecard条目汇总'!$A:$L,12,0)</f>
        <v>5.2</v>
      </c>
    </row>
    <row r="809" ht="19" customHeight="1" spans="1:9">
      <c r="A809" s="4" t="s">
        <v>2085</v>
      </c>
      <c r="B809" s="4" t="s">
        <v>151</v>
      </c>
      <c r="C809" s="4" t="s">
        <v>96</v>
      </c>
      <c r="D809" s="4" t="s">
        <v>2077</v>
      </c>
      <c r="E809" s="4" t="s">
        <v>2054</v>
      </c>
      <c r="F809" s="4" t="s">
        <v>2061</v>
      </c>
      <c r="G809" s="5" t="s">
        <v>2078</v>
      </c>
      <c r="H809" s="4" t="s">
        <v>2079</v>
      </c>
      <c r="I809" s="6">
        <f>VLOOKUP(A809,'[1]【4】 框架Ratecard条目汇总'!$A:$L,12,0)</f>
        <v>2100</v>
      </c>
    </row>
    <row r="810" ht="19" customHeight="1" spans="1:9">
      <c r="A810" s="4" t="s">
        <v>2086</v>
      </c>
      <c r="B810" s="4" t="s">
        <v>151</v>
      </c>
      <c r="C810" s="4" t="s">
        <v>96</v>
      </c>
      <c r="D810" s="4" t="s">
        <v>2077</v>
      </c>
      <c r="E810" s="4" t="s">
        <v>2054</v>
      </c>
      <c r="F810" s="4" t="s">
        <v>2061</v>
      </c>
      <c r="G810" s="5" t="s">
        <v>2081</v>
      </c>
      <c r="H810" s="4" t="s">
        <v>2082</v>
      </c>
      <c r="I810" s="6">
        <f>VLOOKUP(A810,'[1]【4】 框架Ratecard条目汇总'!$A:$L,12,0)</f>
        <v>150</v>
      </c>
    </row>
    <row r="811" ht="19" customHeight="1" spans="1:9">
      <c r="A811" s="4" t="s">
        <v>2087</v>
      </c>
      <c r="B811" s="4" t="s">
        <v>151</v>
      </c>
      <c r="C811" s="4" t="s">
        <v>96</v>
      </c>
      <c r="D811" s="4" t="s">
        <v>2077</v>
      </c>
      <c r="E811" s="4" t="s">
        <v>2054</v>
      </c>
      <c r="F811" s="4" t="s">
        <v>2061</v>
      </c>
      <c r="G811" s="5" t="s">
        <v>2084</v>
      </c>
      <c r="H811" s="4" t="s">
        <v>1278</v>
      </c>
      <c r="I811" s="6">
        <f>VLOOKUP(A811,'[1]【4】 框架Ratecard条目汇总'!$A:$L,12,0)</f>
        <v>11</v>
      </c>
    </row>
    <row r="812" ht="19" customHeight="1" spans="1:9">
      <c r="A812" s="4" t="s">
        <v>2088</v>
      </c>
      <c r="B812" s="4" t="s">
        <v>151</v>
      </c>
      <c r="C812" s="4" t="s">
        <v>96</v>
      </c>
      <c r="D812" s="4" t="s">
        <v>2077</v>
      </c>
      <c r="E812" s="4" t="s">
        <v>2064</v>
      </c>
      <c r="F812" s="4" t="s">
        <v>2065</v>
      </c>
      <c r="G812" s="5" t="s">
        <v>2078</v>
      </c>
      <c r="H812" s="4" t="s">
        <v>2079</v>
      </c>
      <c r="I812" s="6">
        <f>VLOOKUP(A812,'[1]【4】 框架Ratecard条目汇总'!$A:$L,12,0)</f>
        <v>725</v>
      </c>
    </row>
    <row r="813" ht="19" customHeight="1" spans="1:9">
      <c r="A813" s="4" t="s">
        <v>2089</v>
      </c>
      <c r="B813" s="4" t="s">
        <v>151</v>
      </c>
      <c r="C813" s="4" t="s">
        <v>96</v>
      </c>
      <c r="D813" s="4" t="s">
        <v>2077</v>
      </c>
      <c r="E813" s="4" t="s">
        <v>2064</v>
      </c>
      <c r="F813" s="4" t="s">
        <v>2065</v>
      </c>
      <c r="G813" s="5" t="s">
        <v>2081</v>
      </c>
      <c r="H813" s="4" t="s">
        <v>2082</v>
      </c>
      <c r="I813" s="6">
        <f>VLOOKUP(A813,'[1]【4】 框架Ratecard条目汇总'!$A:$L,12,0)</f>
        <v>50</v>
      </c>
    </row>
    <row r="814" ht="19" customHeight="1" spans="1:9">
      <c r="A814" s="4" t="s">
        <v>2090</v>
      </c>
      <c r="B814" s="4" t="s">
        <v>151</v>
      </c>
      <c r="C814" s="4" t="s">
        <v>96</v>
      </c>
      <c r="D814" s="4" t="s">
        <v>2077</v>
      </c>
      <c r="E814" s="4" t="s">
        <v>2064</v>
      </c>
      <c r="F814" s="4" t="s">
        <v>2065</v>
      </c>
      <c r="G814" s="5" t="s">
        <v>2084</v>
      </c>
      <c r="H814" s="4" t="s">
        <v>1278</v>
      </c>
      <c r="I814" s="6">
        <f>VLOOKUP(A814,'[1]【4】 框架Ratecard条目汇总'!$A:$L,12,0)</f>
        <v>5</v>
      </c>
    </row>
    <row r="815" ht="19" customHeight="1" spans="1:9">
      <c r="A815" s="4" t="s">
        <v>2091</v>
      </c>
      <c r="B815" s="4" t="s">
        <v>151</v>
      </c>
      <c r="C815" s="4" t="s">
        <v>96</v>
      </c>
      <c r="D815" s="4" t="s">
        <v>2077</v>
      </c>
      <c r="E815" s="4" t="s">
        <v>2068</v>
      </c>
      <c r="F815" s="4" t="s">
        <v>2069</v>
      </c>
      <c r="G815" s="5" t="s">
        <v>2078</v>
      </c>
      <c r="H815" s="4" t="s">
        <v>2079</v>
      </c>
      <c r="I815" s="6">
        <f>VLOOKUP(A815,'[1]【4】 框架Ratecard条目汇总'!$A:$L,12,0)</f>
        <v>1050</v>
      </c>
    </row>
    <row r="816" ht="19" customHeight="1" spans="1:9">
      <c r="A816" s="4" t="s">
        <v>2092</v>
      </c>
      <c r="B816" s="4" t="s">
        <v>151</v>
      </c>
      <c r="C816" s="4" t="s">
        <v>96</v>
      </c>
      <c r="D816" s="4" t="s">
        <v>2077</v>
      </c>
      <c r="E816" s="4" t="s">
        <v>2068</v>
      </c>
      <c r="F816" s="4" t="s">
        <v>2069</v>
      </c>
      <c r="G816" s="5" t="s">
        <v>2081</v>
      </c>
      <c r="H816" s="4" t="s">
        <v>2082</v>
      </c>
      <c r="I816" s="6">
        <f>VLOOKUP(A816,'[1]【4】 框架Ratecard条目汇总'!$A:$L,12,0)</f>
        <v>80</v>
      </c>
    </row>
    <row r="817" ht="19" customHeight="1" spans="1:9">
      <c r="A817" s="4" t="s">
        <v>2093</v>
      </c>
      <c r="B817" s="4" t="s">
        <v>151</v>
      </c>
      <c r="C817" s="4" t="s">
        <v>96</v>
      </c>
      <c r="D817" s="4" t="s">
        <v>2077</v>
      </c>
      <c r="E817" s="4" t="s">
        <v>2068</v>
      </c>
      <c r="F817" s="4" t="s">
        <v>2069</v>
      </c>
      <c r="G817" s="5" t="s">
        <v>2084</v>
      </c>
      <c r="H817" s="4" t="s">
        <v>1278</v>
      </c>
      <c r="I817" s="6">
        <f>VLOOKUP(A817,'[1]【4】 框架Ratecard条目汇总'!$A:$L,12,0)</f>
        <v>7.5</v>
      </c>
    </row>
    <row r="818" ht="19" customHeight="1" spans="1:9">
      <c r="A818" s="4" t="s">
        <v>2094</v>
      </c>
      <c r="B818" s="4" t="s">
        <v>151</v>
      </c>
      <c r="C818" s="4" t="s">
        <v>96</v>
      </c>
      <c r="D818" s="4" t="s">
        <v>2077</v>
      </c>
      <c r="E818" s="4" t="s">
        <v>2095</v>
      </c>
      <c r="F818" s="4" t="s">
        <v>2072</v>
      </c>
      <c r="G818" s="5" t="s">
        <v>2078</v>
      </c>
      <c r="H818" s="4" t="s">
        <v>2079</v>
      </c>
      <c r="I818" s="6">
        <f>VLOOKUP(A818,'[1]【4】 框架Ratecard条目汇总'!$A:$L,12,0)</f>
        <v>1400</v>
      </c>
    </row>
    <row r="819" ht="19" customHeight="1" spans="1:9">
      <c r="A819" s="4" t="s">
        <v>2096</v>
      </c>
      <c r="B819" s="4" t="s">
        <v>151</v>
      </c>
      <c r="C819" s="4" t="s">
        <v>96</v>
      </c>
      <c r="D819" s="4" t="s">
        <v>2077</v>
      </c>
      <c r="E819" s="4" t="s">
        <v>2095</v>
      </c>
      <c r="F819" s="4" t="s">
        <v>2072</v>
      </c>
      <c r="G819" s="5" t="s">
        <v>2081</v>
      </c>
      <c r="H819" s="4" t="s">
        <v>2082</v>
      </c>
      <c r="I819" s="6">
        <f>VLOOKUP(A819,'[1]【4】 框架Ratecard条目汇总'!$A:$L,12,0)</f>
        <v>85</v>
      </c>
    </row>
    <row r="820" ht="19" customHeight="1" spans="1:9">
      <c r="A820" s="4" t="s">
        <v>2097</v>
      </c>
      <c r="B820" s="4" t="s">
        <v>151</v>
      </c>
      <c r="C820" s="4" t="s">
        <v>96</v>
      </c>
      <c r="D820" s="4" t="s">
        <v>2077</v>
      </c>
      <c r="E820" s="4" t="s">
        <v>2095</v>
      </c>
      <c r="F820" s="4" t="s">
        <v>2072</v>
      </c>
      <c r="G820" s="5" t="s">
        <v>2084</v>
      </c>
      <c r="H820" s="4" t="s">
        <v>1278</v>
      </c>
      <c r="I820" s="6">
        <f>VLOOKUP(A820,'[1]【4】 框架Ratecard条目汇总'!$A:$L,12,0)</f>
        <v>8.5</v>
      </c>
    </row>
    <row r="821" ht="19" customHeight="1" spans="1:9">
      <c r="A821" s="4" t="s">
        <v>2098</v>
      </c>
      <c r="B821" s="4" t="s">
        <v>151</v>
      </c>
      <c r="C821" s="4" t="s">
        <v>96</v>
      </c>
      <c r="D821" s="4" t="s">
        <v>2077</v>
      </c>
      <c r="E821" s="4" t="s">
        <v>2099</v>
      </c>
      <c r="F821" s="4" t="s">
        <v>2075</v>
      </c>
      <c r="G821" s="5" t="s">
        <v>2078</v>
      </c>
      <c r="H821" s="4" t="s">
        <v>2079</v>
      </c>
      <c r="I821" s="6">
        <f>VLOOKUP(A821,'[1]【4】 框架Ratecard条目汇总'!$A:$L,12,0)</f>
        <v>1600</v>
      </c>
    </row>
    <row r="822" ht="19" customHeight="1" spans="1:9">
      <c r="A822" s="4" t="s">
        <v>2100</v>
      </c>
      <c r="B822" s="4" t="s">
        <v>151</v>
      </c>
      <c r="C822" s="4" t="s">
        <v>96</v>
      </c>
      <c r="D822" s="4" t="s">
        <v>2077</v>
      </c>
      <c r="E822" s="4" t="s">
        <v>2099</v>
      </c>
      <c r="F822" s="4" t="s">
        <v>2075</v>
      </c>
      <c r="G822" s="5" t="s">
        <v>2081</v>
      </c>
      <c r="H822" s="4" t="s">
        <v>2082</v>
      </c>
      <c r="I822" s="6">
        <f>VLOOKUP(A822,'[1]【4】 框架Ratecard条目汇总'!$A:$L,12,0)</f>
        <v>110</v>
      </c>
    </row>
    <row r="823" ht="19" customHeight="1" spans="1:9">
      <c r="A823" s="4" t="s">
        <v>2101</v>
      </c>
      <c r="B823" s="4" t="s">
        <v>151</v>
      </c>
      <c r="C823" s="4" t="s">
        <v>96</v>
      </c>
      <c r="D823" s="4" t="s">
        <v>2077</v>
      </c>
      <c r="E823" s="4" t="s">
        <v>2099</v>
      </c>
      <c r="F823" s="4" t="s">
        <v>2075</v>
      </c>
      <c r="G823" s="5" t="s">
        <v>2084</v>
      </c>
      <c r="H823" s="4" t="s">
        <v>1278</v>
      </c>
      <c r="I823" s="6">
        <f>VLOOKUP(A823,'[1]【4】 框架Ratecard条目汇总'!$A:$L,12,0)</f>
        <v>10</v>
      </c>
    </row>
    <row r="824" ht="19" hidden="1" customHeight="1" spans="1:9">
      <c r="A824" s="4" t="s">
        <v>157</v>
      </c>
      <c r="B824" s="4" t="s">
        <v>135</v>
      </c>
      <c r="C824" s="4" t="s">
        <v>97</v>
      </c>
      <c r="D824" s="4" t="s">
        <v>2102</v>
      </c>
      <c r="E824" s="4" t="s">
        <v>2102</v>
      </c>
      <c r="F824" s="4" t="s">
        <v>2102</v>
      </c>
      <c r="G824" s="5" t="s">
        <v>2103</v>
      </c>
      <c r="H824" s="4" t="s">
        <v>1884</v>
      </c>
      <c r="I824" s="6" t="str">
        <f>VLOOKUP(A824,'[1]【4】 框架Ratecard条目汇总'!$A:$L,12,0)</f>
        <v>据实结算</v>
      </c>
    </row>
    <row r="825" ht="19" hidden="1" customHeight="1" spans="1:9">
      <c r="A825" s="4" t="s">
        <v>2104</v>
      </c>
      <c r="B825" s="4" t="s">
        <v>135</v>
      </c>
      <c r="C825" s="4" t="s">
        <v>97</v>
      </c>
      <c r="D825" s="4" t="s">
        <v>2105</v>
      </c>
      <c r="E825" s="4" t="s">
        <v>2105</v>
      </c>
      <c r="F825" s="4" t="s">
        <v>2106</v>
      </c>
      <c r="G825" s="5" t="s">
        <v>2107</v>
      </c>
      <c r="H825" s="4" t="s">
        <v>137</v>
      </c>
      <c r="I825" s="6" t="str">
        <f>VLOOKUP(A825,'[1]【4】 框架Ratecard条目汇总'!$A:$L,12,0)</f>
        <v>据实结算</v>
      </c>
    </row>
    <row r="826" ht="19" hidden="1" customHeight="1" spans="1:9">
      <c r="A826" s="4" t="s">
        <v>160</v>
      </c>
      <c r="B826" s="4" t="s">
        <v>135</v>
      </c>
      <c r="C826" s="4" t="s">
        <v>97</v>
      </c>
      <c r="D826" s="4" t="s">
        <v>2105</v>
      </c>
      <c r="E826" s="4" t="s">
        <v>2105</v>
      </c>
      <c r="F826" s="4" t="s">
        <v>2108</v>
      </c>
      <c r="G826" s="5" t="s">
        <v>2109</v>
      </c>
      <c r="H826" s="4" t="s">
        <v>137</v>
      </c>
      <c r="I826" s="6" t="str">
        <f>VLOOKUP(A826,'[1]【4】 框架Ratecard条目汇总'!$A:$L,12,0)</f>
        <v>据实结算</v>
      </c>
    </row>
    <row r="827" ht="19" hidden="1" customHeight="1" spans="1:9">
      <c r="A827" s="4" t="s">
        <v>163</v>
      </c>
      <c r="B827" s="4" t="s">
        <v>135</v>
      </c>
      <c r="C827" s="4" t="s">
        <v>97</v>
      </c>
      <c r="D827" s="4" t="s">
        <v>2110</v>
      </c>
      <c r="E827" s="4" t="s">
        <v>2110</v>
      </c>
      <c r="F827" s="4" t="s">
        <v>2110</v>
      </c>
      <c r="G827" s="5" t="s">
        <v>2111</v>
      </c>
      <c r="H827" s="4" t="s">
        <v>2112</v>
      </c>
      <c r="I827" s="6" t="str">
        <f>VLOOKUP(A827,'[1]【4】 框架Ratecard条目汇总'!$A:$L,12,0)</f>
        <v>据实结算</v>
      </c>
    </row>
    <row r="828" ht="19" hidden="1" customHeight="1" spans="1:9">
      <c r="A828" s="4" t="s">
        <v>2113</v>
      </c>
      <c r="B828" s="4" t="s">
        <v>135</v>
      </c>
      <c r="C828" s="4" t="s">
        <v>97</v>
      </c>
      <c r="D828" s="4" t="s">
        <v>2110</v>
      </c>
      <c r="E828" s="4" t="s">
        <v>2110</v>
      </c>
      <c r="F828" s="4" t="s">
        <v>2110</v>
      </c>
      <c r="G828" s="5" t="s">
        <v>2114</v>
      </c>
      <c r="H828" s="4" t="s">
        <v>2112</v>
      </c>
      <c r="I828" s="6" t="str">
        <f>VLOOKUP(A828,'[1]【4】 框架Ratecard条目汇总'!$A:$L,12,0)</f>
        <v>据实结算</v>
      </c>
    </row>
    <row r="829" ht="19" hidden="1" customHeight="1" spans="1:9">
      <c r="A829" s="4" t="s">
        <v>166</v>
      </c>
      <c r="B829" s="4" t="s">
        <v>135</v>
      </c>
      <c r="C829" s="4" t="s">
        <v>97</v>
      </c>
      <c r="D829" s="4" t="s">
        <v>2115</v>
      </c>
      <c r="E829" s="4" t="s">
        <v>2115</v>
      </c>
      <c r="F829" s="4" t="s">
        <v>2115</v>
      </c>
      <c r="G829" s="5" t="s">
        <v>2116</v>
      </c>
      <c r="H829" s="4" t="s">
        <v>2112</v>
      </c>
      <c r="I829" s="6" t="str">
        <f>VLOOKUP(A829,'[1]【4】 框架Ratecard条目汇总'!$A:$L,12,0)</f>
        <v>据实结算</v>
      </c>
    </row>
    <row r="830" ht="19" hidden="1" customHeight="1" spans="1:9">
      <c r="A830" s="4" t="s">
        <v>2117</v>
      </c>
      <c r="B830" s="4" t="s">
        <v>135</v>
      </c>
      <c r="C830" s="4" t="s">
        <v>2118</v>
      </c>
      <c r="D830" s="4" t="s">
        <v>2119</v>
      </c>
      <c r="E830" s="4" t="s">
        <v>2119</v>
      </c>
      <c r="F830" s="4" t="s">
        <v>2120</v>
      </c>
      <c r="G830" s="5"/>
      <c r="H830" s="4" t="s">
        <v>191</v>
      </c>
      <c r="I830" s="6" t="str">
        <f>VLOOKUP(A830,'[1]【4】 框架Ratecard条目汇总'!$A:$L,12,0)</f>
        <v>据实结算</v>
      </c>
    </row>
    <row r="831" ht="19" hidden="1" customHeight="1" spans="1:9">
      <c r="A831" s="4" t="s">
        <v>2121</v>
      </c>
      <c r="B831" s="4" t="s">
        <v>135</v>
      </c>
      <c r="C831" s="4" t="s">
        <v>2118</v>
      </c>
      <c r="D831" s="4" t="s">
        <v>2122</v>
      </c>
      <c r="E831" s="4" t="s">
        <v>2122</v>
      </c>
      <c r="F831" s="4" t="s">
        <v>2123</v>
      </c>
      <c r="G831" s="5"/>
      <c r="H831" s="4" t="s">
        <v>191</v>
      </c>
      <c r="I831" s="6" t="str">
        <f>VLOOKUP(A831,'[1]【4】 框架Ratecard条目汇总'!$A:$L,12,0)</f>
        <v>据实结算</v>
      </c>
    </row>
    <row r="832" ht="19" hidden="1" customHeight="1" spans="1:9">
      <c r="A832" s="4" t="s">
        <v>2124</v>
      </c>
      <c r="B832" s="4" t="s">
        <v>135</v>
      </c>
      <c r="C832" s="4" t="s">
        <v>2125</v>
      </c>
      <c r="D832" s="4" t="s">
        <v>2126</v>
      </c>
      <c r="E832" s="4" t="s">
        <v>2126</v>
      </c>
      <c r="F832" s="4" t="s">
        <v>2127</v>
      </c>
      <c r="G832" s="7"/>
      <c r="H832" s="4" t="s">
        <v>191</v>
      </c>
      <c r="I832" s="6" t="str">
        <f>VLOOKUP(A832,'[1]【4】 框架Ratecard条目汇总'!$A:$L,12,0)</f>
        <v>据实结算</v>
      </c>
    </row>
    <row r="833" ht="19" hidden="1" customHeight="1" spans="1:9">
      <c r="A833" s="4" t="s">
        <v>2128</v>
      </c>
      <c r="B833" s="4" t="s">
        <v>135</v>
      </c>
      <c r="C833" s="4" t="s">
        <v>2125</v>
      </c>
      <c r="D833" s="4" t="s">
        <v>2129</v>
      </c>
      <c r="E833" s="4" t="s">
        <v>2129</v>
      </c>
      <c r="F833" s="4" t="s">
        <v>2130</v>
      </c>
      <c r="G833" s="7"/>
      <c r="H833" s="4" t="s">
        <v>191</v>
      </c>
      <c r="I833" s="6" t="str">
        <f>VLOOKUP(A833,'[1]【4】 框架Ratecard条目汇总'!$A:$L,12,0)</f>
        <v>据实结算</v>
      </c>
    </row>
    <row r="834" ht="19" hidden="1" customHeight="1" spans="1:9">
      <c r="A834" s="4" t="s">
        <v>2131</v>
      </c>
      <c r="B834" s="4" t="s">
        <v>135</v>
      </c>
      <c r="C834" s="4" t="s">
        <v>2125</v>
      </c>
      <c r="D834" s="4" t="s">
        <v>2129</v>
      </c>
      <c r="E834" s="4" t="s">
        <v>2129</v>
      </c>
      <c r="F834" s="4" t="s">
        <v>2132</v>
      </c>
      <c r="G834" s="7"/>
      <c r="H834" s="4" t="s">
        <v>191</v>
      </c>
      <c r="I834" s="6" t="str">
        <f>VLOOKUP(A834,'[1]【4】 框架Ratecard条目汇总'!$A:$L,12,0)</f>
        <v>据实结算</v>
      </c>
    </row>
    <row r="835" ht="19" hidden="1" customHeight="1" spans="1:9">
      <c r="A835" s="4" t="s">
        <v>184</v>
      </c>
      <c r="B835" s="4" t="s">
        <v>151</v>
      </c>
      <c r="C835" s="4" t="s">
        <v>99</v>
      </c>
      <c r="D835" s="4" t="s">
        <v>2133</v>
      </c>
      <c r="E835" s="4" t="s">
        <v>2134</v>
      </c>
      <c r="F835" s="4" t="s">
        <v>2135</v>
      </c>
      <c r="G835" s="5" t="s">
        <v>2136</v>
      </c>
      <c r="H835" s="4" t="s">
        <v>191</v>
      </c>
      <c r="I835" s="6">
        <v>0.08</v>
      </c>
    </row>
    <row r="836" ht="83" hidden="1" customHeight="1" spans="1:9">
      <c r="A836" s="4" t="s">
        <v>185</v>
      </c>
      <c r="B836" s="4" t="s">
        <v>151</v>
      </c>
      <c r="C836" s="4" t="s">
        <v>99</v>
      </c>
      <c r="D836" s="4" t="s">
        <v>2133</v>
      </c>
      <c r="E836" s="4" t="s">
        <v>2134</v>
      </c>
      <c r="F836" s="4" t="s">
        <v>2137</v>
      </c>
      <c r="G836" s="11" t="s">
        <v>2138</v>
      </c>
      <c r="H836" s="4" t="s">
        <v>191</v>
      </c>
      <c r="I836" s="6">
        <f>VLOOKUP(A836,'[1]【4】 框架Ratecard条目汇总'!$A:$L,12,0)</f>
        <v>0.07</v>
      </c>
    </row>
    <row r="837" ht="83" hidden="1" customHeight="1" spans="1:9">
      <c r="A837" s="4" t="s">
        <v>186</v>
      </c>
      <c r="B837" s="4" t="s">
        <v>151</v>
      </c>
      <c r="C837" s="4" t="s">
        <v>99</v>
      </c>
      <c r="D837" s="4" t="s">
        <v>2133</v>
      </c>
      <c r="E837" s="4" t="s">
        <v>2134</v>
      </c>
      <c r="F837" s="4" t="s">
        <v>2139</v>
      </c>
      <c r="G837" s="11" t="s">
        <v>2140</v>
      </c>
      <c r="H837" s="4" t="s">
        <v>191</v>
      </c>
      <c r="I837" s="6">
        <f>VLOOKUP(A837,'[1]【4】 框架Ratecard条目汇总'!$A:$L,12,0)</f>
        <v>0.06</v>
      </c>
    </row>
    <row r="838" ht="19" hidden="1" customHeight="1" spans="1:9">
      <c r="A838" s="4" t="s">
        <v>187</v>
      </c>
      <c r="B838" s="4" t="s">
        <v>151</v>
      </c>
      <c r="C838" s="4" t="s">
        <v>99</v>
      </c>
      <c r="D838" s="4" t="s">
        <v>2141</v>
      </c>
      <c r="E838" s="4" t="s">
        <v>2142</v>
      </c>
      <c r="F838" s="4" t="s">
        <v>2143</v>
      </c>
      <c r="G838" s="11" t="s">
        <v>2144</v>
      </c>
      <c r="H838" s="4" t="s">
        <v>191</v>
      </c>
      <c r="I838" s="6">
        <f>VLOOKUP(A838,'[1]【4】 框架Ratecard条目汇总'!$A:$L,12,0)</f>
        <v>0.06</v>
      </c>
    </row>
  </sheetData>
  <autoFilter xmlns:etc="http://www.wps.cn/officeDocument/2017/etCustomData" ref="A1:I838" etc:filterBottomFollowUsedRange="0">
    <filterColumn colId="2">
      <customFilters>
        <customFilter operator="equal" val="会务接待"/>
      </customFilters>
    </filterColumn>
    <extLst/>
  </autoFilter>
  <pageMargins left="0.7" right="0.7" top="0.75" bottom="0.75" header="0.3" footer="0.3"/>
  <pageSetup paperSize="9" orientation="portrait"/>
  <headerFooter/>
  <picture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【1】 报作规范操作说明</vt:lpstr>
      <vt:lpstr>【2】 报价汇总</vt:lpstr>
      <vt:lpstr>【3】 报价结算清单</vt:lpstr>
      <vt:lpstr>【4】 框架Ratecard条目汇总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dc:description>⁢‌﻿﻿﻿﻿﻿﻿﻿﻿﻿﻿﻿﻿﻿﻿‌​⁢‌⁡﻿​</dc:description>
  <cp:lastModifiedBy>Wendy～fearless</cp:lastModifiedBy>
  <dcterms:created xsi:type="dcterms:W3CDTF">2025-12-26T12:05:00Z</dcterms:created>
  <dcterms:modified xsi:type="dcterms:W3CDTF">2026-03-09T11:19:36Z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43F9A0D391DC41F693E47862CCA46D93_13</vt:lpwstr>
  </property>
  <property fmtid="{D5CDD505-2E9C-101B-9397-08002B2CF9AE}" pid="4" name="CalculationRule">
    <vt:i4>0</vt:i4>
  </property>
</Properties>
</file>