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员工差旅明细!$A$1:$K$47</definedName>
  </definedNames>
  <calcPr calcId="144525"/>
</workbook>
</file>

<file path=xl/sharedStrings.xml><?xml version="1.0" encoding="utf-8"?>
<sst xmlns="http://schemas.openxmlformats.org/spreadsheetml/2006/main" count="132" uniqueCount="100">
  <si>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</si>
  <si>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</si>
  <si>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</si>
  <si>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</si>
  <si>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</si>
  <si>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</si>
  <si>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</si>
  <si>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</si>
  <si>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</si>
  <si>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</si>
  <si>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</si>
  <si>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</si>
  <si>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</si>
  <si>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</si>
  <si>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</si>
  <si>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</si>
  <si>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</si>
  <si>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</si>
  <si>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</si>
  <si>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</si>
  <si>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</si>
  <si>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</si>
  <si>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</si>
  <si>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</si>
  <si>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</si>
  <si>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</si>
  <si>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</si>
  <si>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</si>
  <si>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</si>
  <si>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</si>
  <si>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</si>
  <si>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</si>
  <si>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</si>
  <si>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</si>
  <si>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</si>
  <si>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</si>
  <si>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</si>
  <si>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</si>
  <si>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</si>
  <si>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</si>
  <si>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</si>
  <si>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</si>
  <si>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</si>
  <si>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</si>
  <si>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</si>
  <si>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</si>
  <si>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</si>
  <si>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</si>
  <si>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</si>
  <si>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</si>
  <si>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</si>
  <si>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</si>
  <si>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</si>
  <si>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</si>
  <si>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</si>
  <si>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安黎欢</t>
  </si>
  <si>
    <t>职位:</t>
  </si>
  <si>
    <t>项目经理</t>
  </si>
  <si>
    <t>发生地:</t>
  </si>
  <si>
    <t>湖州</t>
  </si>
  <si>
    <t>部门:</t>
  </si>
  <si>
    <t>业务6组</t>
  </si>
  <si>
    <t>发生日期:</t>
  </si>
  <si>
    <t>9月20-26日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</si>
  <si>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</si>
  <si>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</si>
  <si>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</si>
  <si>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</si>
  <si>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</si>
  <si>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</si>
  <si>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</si>
  <si>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</si>
  <si>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</si>
  <si>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</si>
  <si>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北京-湖州往返</t>
  </si>
  <si>
    <t>湖州-上海</t>
  </si>
  <si>
    <t>市内交通（打车）</t>
  </si>
  <si>
    <t>家-火车站</t>
  </si>
  <si>
    <t>火车站-酒店</t>
  </si>
  <si>
    <t>酒店-火车站</t>
  </si>
  <si>
    <t>火车站-家</t>
  </si>
  <si>
    <t>餐费</t>
  </si>
  <si>
    <t>20日餐费52+36+42.5（2人）</t>
  </si>
  <si>
    <t>21日餐费33.3+16.8+27</t>
  </si>
  <si>
    <t>22日餐费74.7+27（2人）</t>
  </si>
  <si>
    <t>23日餐费22.5+51.2+17.5</t>
  </si>
  <si>
    <t>24日餐费29.5+39.1（2人）</t>
  </si>
  <si>
    <t>25日餐费28.8</t>
  </si>
  <si>
    <t>26日餐费48+63（2人）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</si>
  <si>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</si>
  <si>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</si>
  <si>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</si>
  <si>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</si>
  <si>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</si>
  <si>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</si>
  <si>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</si>
  <si>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</si>
  <si>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</si>
  <si>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9月20日、26日</t>
  </si>
  <si>
    <t>9月21日-25日</t>
  </si>
</sst>
</file>

<file path=xl/styles.xml><?xml version="1.0" encoding="utf-8"?>
<styleSheet xmlns="http://schemas.openxmlformats.org/spreadsheetml/2006/main">
  <numFmts count="9">
    <numFmt numFmtId="176" formatCode="#,##0.00_ "/>
    <numFmt numFmtId="41" formatCode="_ * #,##0_ ;_ * \-#,##0_ ;_ * &quot;-&quot;_ ;_ @_ "/>
    <numFmt numFmtId="177" formatCode="#,##0.00;[Red]#,##0.00"/>
    <numFmt numFmtId="43" formatCode="_ * #,##0.00_ ;_ * \-#,##0.00_ ;_ * &quot;-&quot;??_ ;_ @_ "/>
    <numFmt numFmtId="178" formatCode="0.00_);[Red]\(0.00\)"/>
    <numFmt numFmtId="179" formatCode="#,##0.00_);[Red]\(#,##0.00\)"/>
    <numFmt numFmtId="44" formatCode="_ &quot;￥&quot;* #,##0.00_ ;_ &quot;￥&quot;* \-#,##0.00_ ;_ &quot;￥&quot;* &quot;-&quot;??_ ;_ @_ "/>
    <numFmt numFmtId="180" formatCode="0.00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6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0" borderId="21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0" fillId="21" borderId="18" applyNumberFormat="0" applyAlignment="0" applyProtection="0">
      <alignment vertical="center"/>
    </xf>
    <xf numFmtId="0" fontId="27" fillId="21" borderId="22" applyNumberFormat="0" applyAlignment="0" applyProtection="0">
      <alignment vertical="center"/>
    </xf>
    <xf numFmtId="0" fontId="11" fillId="12" borderId="16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view="pageBreakPreview" zoomScaleNormal="100" zoomScaleSheetLayoutView="100" topLeftCell="A49" workbookViewId="0">
      <selection activeCell="I20" sqref="I20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6" max="6" width="11.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>F9+G9</f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>F10+G10</f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>F11+G11</f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>F12+G12</f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0">SUM(G8:G12)</f>
        <v>0</v>
      </c>
      <c r="H13" s="68">
        <f t="shared" si="0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>C14*D14</f>
        <v>0</v>
      </c>
      <c r="F14" s="64">
        <v>0</v>
      </c>
      <c r="G14" s="64">
        <v>0</v>
      </c>
      <c r="H14" s="64">
        <f>F14+G14</f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1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>C17*D17</f>
        <v>0</v>
      </c>
      <c r="F17" s="64">
        <v>8140</v>
      </c>
      <c r="G17" s="64">
        <v>0</v>
      </c>
      <c r="H17" s="64">
        <f>F17+G17</f>
        <v>8140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ref="H19:H46" si="2">F19+G19</f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2"/>
        <v>0</v>
      </c>
      <c r="I20" s="85"/>
      <c r="J20" s="91"/>
    </row>
    <row r="21" customHeight="1" spans="1:10">
      <c r="A21" s="62"/>
      <c r="B21" s="63"/>
      <c r="C21" s="64"/>
      <c r="D21" s="65"/>
      <c r="E21" s="64"/>
      <c r="F21" s="64">
        <v>0</v>
      </c>
      <c r="G21" s="64">
        <v>0</v>
      </c>
      <c r="H21" s="64">
        <f t="shared" si="2"/>
        <v>0</v>
      </c>
      <c r="I21" s="85"/>
      <c r="J21" s="91"/>
    </row>
    <row r="22" s="51" customFormat="1" customHeight="1" spans="1:10">
      <c r="A22" s="66"/>
      <c r="B22" s="67" t="s">
        <v>23</v>
      </c>
      <c r="C22" s="68">
        <f>SUM(C17)</f>
        <v>0</v>
      </c>
      <c r="D22" s="68">
        <f t="shared" ref="D22:E22" si="3">SUM(D17)</f>
        <v>0</v>
      </c>
      <c r="E22" s="68">
        <f t="shared" si="3"/>
        <v>0</v>
      </c>
      <c r="F22" s="68">
        <f>SUM(F17:F21)</f>
        <v>8140</v>
      </c>
      <c r="G22" s="68">
        <f>SUM(G17:G21)</f>
        <v>0</v>
      </c>
      <c r="H22" s="68">
        <f>SUM(H17:H21)</f>
        <v>8140</v>
      </c>
      <c r="I22" s="88"/>
      <c r="J22" s="92"/>
    </row>
    <row r="23" customHeight="1" spans="1:10">
      <c r="A23" s="62">
        <v>4</v>
      </c>
      <c r="B23" s="63" t="s">
        <v>24</v>
      </c>
      <c r="C23" s="64">
        <v>0</v>
      </c>
      <c r="D23" s="65"/>
      <c r="E23" s="64">
        <f t="shared" ref="E19:E46" si="4">C23*D23</f>
        <v>0</v>
      </c>
      <c r="F23" s="64">
        <v>0</v>
      </c>
      <c r="G23" s="64">
        <v>0</v>
      </c>
      <c r="H23" s="64">
        <f t="shared" si="2"/>
        <v>0</v>
      </c>
      <c r="I23" s="85"/>
      <c r="J23" s="90" t="s">
        <v>25</v>
      </c>
    </row>
    <row r="24" customHeight="1" spans="1:10">
      <c r="A24" s="62"/>
      <c r="B24" s="63"/>
      <c r="C24" s="64"/>
      <c r="D24" s="65"/>
      <c r="E24" s="64"/>
      <c r="F24" s="64">
        <v>0</v>
      </c>
      <c r="G24" s="64">
        <v>0</v>
      </c>
      <c r="H24" s="64">
        <f t="shared" si="2"/>
        <v>0</v>
      </c>
      <c r="I24" s="85"/>
      <c r="J24" s="91"/>
    </row>
    <row r="25" s="51" customFormat="1" customHeight="1" spans="1:10">
      <c r="A25" s="66"/>
      <c r="B25" s="67" t="s">
        <v>26</v>
      </c>
      <c r="C25" s="68">
        <f>SUM(C23)</f>
        <v>0</v>
      </c>
      <c r="D25" s="68">
        <f t="shared" ref="D25:E25" si="5">SUM(D23)</f>
        <v>0</v>
      </c>
      <c r="E25" s="68">
        <f t="shared" si="5"/>
        <v>0</v>
      </c>
      <c r="F25" s="68">
        <f>SUM(F23:F24)</f>
        <v>0</v>
      </c>
      <c r="G25" s="68">
        <f t="shared" ref="G25:H25" si="6">SUM(G23:G24)</f>
        <v>0</v>
      </c>
      <c r="H25" s="68">
        <f t="shared" si="6"/>
        <v>0</v>
      </c>
      <c r="I25" s="88"/>
      <c r="J25" s="92"/>
    </row>
    <row r="26" customHeight="1" spans="1:10">
      <c r="A26" s="69">
        <v>5</v>
      </c>
      <c r="B26" s="70" t="s">
        <v>27</v>
      </c>
      <c r="C26" s="71">
        <v>0</v>
      </c>
      <c r="D26" s="69"/>
      <c r="E26" s="71">
        <f t="shared" si="4"/>
        <v>0</v>
      </c>
      <c r="F26" s="64">
        <v>0</v>
      </c>
      <c r="G26" s="64">
        <v>0</v>
      </c>
      <c r="H26" s="64">
        <f t="shared" si="2"/>
        <v>0</v>
      </c>
      <c r="I26" s="85"/>
      <c r="J26" s="86" t="s">
        <v>28</v>
      </c>
    </row>
    <row r="27" customHeight="1" spans="1:10">
      <c r="A27" s="72"/>
      <c r="B27" s="73"/>
      <c r="C27" s="74"/>
      <c r="D27" s="72"/>
      <c r="E27" s="74"/>
      <c r="F27" s="64">
        <v>0</v>
      </c>
      <c r="G27" s="64">
        <v>0</v>
      </c>
      <c r="H27" s="64">
        <f t="shared" ref="H27" si="7">F27+G27</f>
        <v>0</v>
      </c>
      <c r="I27" s="85"/>
      <c r="J27" s="87"/>
    </row>
    <row r="28" s="51" customFormat="1" customHeight="1" spans="1:10">
      <c r="A28" s="66"/>
      <c r="B28" s="67" t="s">
        <v>29</v>
      </c>
      <c r="C28" s="68">
        <f>SUM(C26)</f>
        <v>0</v>
      </c>
      <c r="D28" s="68">
        <f t="shared" ref="D28:E28" si="8">SUM(D26)</f>
        <v>0</v>
      </c>
      <c r="E28" s="68">
        <f t="shared" si="8"/>
        <v>0</v>
      </c>
      <c r="F28" s="68">
        <f>SUM(F26:F27)</f>
        <v>0</v>
      </c>
      <c r="G28" s="68">
        <f>SUM(G26:G27)</f>
        <v>0</v>
      </c>
      <c r="H28" s="68">
        <f t="shared" ref="H28" si="9">SUM(H26:H27)</f>
        <v>0</v>
      </c>
      <c r="I28" s="88"/>
      <c r="J28" s="89"/>
    </row>
    <row r="29" customHeight="1" spans="1:10">
      <c r="A29" s="62">
        <v>6</v>
      </c>
      <c r="B29" s="63" t="s">
        <v>30</v>
      </c>
      <c r="C29" s="64">
        <v>0</v>
      </c>
      <c r="D29" s="65"/>
      <c r="E29" s="64">
        <f t="shared" si="4"/>
        <v>0</v>
      </c>
      <c r="F29" s="64">
        <v>0</v>
      </c>
      <c r="G29" s="64">
        <v>0</v>
      </c>
      <c r="H29" s="64">
        <f t="shared" si="2"/>
        <v>0</v>
      </c>
      <c r="I29" s="85"/>
      <c r="J29" s="86" t="s">
        <v>31</v>
      </c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2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2"/>
        <v>0</v>
      </c>
      <c r="I31" s="85"/>
      <c r="J31" s="91"/>
    </row>
    <row r="32" customHeight="1" spans="1:10">
      <c r="A32" s="62"/>
      <c r="B32" s="63"/>
      <c r="C32" s="64"/>
      <c r="D32" s="65"/>
      <c r="E32" s="64"/>
      <c r="F32" s="64">
        <v>0</v>
      </c>
      <c r="G32" s="64">
        <v>0</v>
      </c>
      <c r="H32" s="64">
        <f t="shared" si="2"/>
        <v>0</v>
      </c>
      <c r="I32" s="85"/>
      <c r="J32" s="91"/>
    </row>
    <row r="33" s="51" customFormat="1" customHeight="1" spans="1:10">
      <c r="A33" s="66"/>
      <c r="B33" s="67" t="s">
        <v>32</v>
      </c>
      <c r="C33" s="68">
        <f>SUM(C29)</f>
        <v>0</v>
      </c>
      <c r="D33" s="68">
        <f t="shared" ref="D33:E33" si="10">SUM(D29)</f>
        <v>0</v>
      </c>
      <c r="E33" s="68">
        <f t="shared" si="10"/>
        <v>0</v>
      </c>
      <c r="F33" s="68">
        <f>SUM(F29:F32)</f>
        <v>0</v>
      </c>
      <c r="G33" s="68">
        <f t="shared" ref="G33:H33" si="11">SUM(G29:G32)</f>
        <v>0</v>
      </c>
      <c r="H33" s="68">
        <f t="shared" si="11"/>
        <v>0</v>
      </c>
      <c r="I33" s="88"/>
      <c r="J33" s="92"/>
    </row>
    <row r="34" customHeight="1" spans="1:10">
      <c r="A34" s="62">
        <v>7</v>
      </c>
      <c r="B34" s="63" t="s">
        <v>33</v>
      </c>
      <c r="C34" s="64">
        <v>0</v>
      </c>
      <c r="D34" s="65"/>
      <c r="E34" s="64">
        <f t="shared" si="4"/>
        <v>0</v>
      </c>
      <c r="F34" s="64">
        <v>0</v>
      </c>
      <c r="G34" s="64">
        <v>0</v>
      </c>
      <c r="H34" s="64">
        <f t="shared" si="2"/>
        <v>0</v>
      </c>
      <c r="I34" s="85"/>
      <c r="J34" s="93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2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2"/>
        <v>0</v>
      </c>
      <c r="I36" s="85"/>
      <c r="J36" s="94"/>
    </row>
    <row r="37" customHeight="1" spans="1:10">
      <c r="A37" s="62"/>
      <c r="B37" s="63"/>
      <c r="C37" s="64"/>
      <c r="D37" s="65"/>
      <c r="E37" s="64"/>
      <c r="F37" s="64">
        <v>0</v>
      </c>
      <c r="G37" s="64">
        <v>0</v>
      </c>
      <c r="H37" s="64">
        <f t="shared" si="2"/>
        <v>0</v>
      </c>
      <c r="I37" s="85"/>
      <c r="J37" s="94"/>
    </row>
    <row r="38" s="51" customFormat="1" customHeight="1" spans="1:10">
      <c r="A38" s="66"/>
      <c r="B38" s="67" t="s">
        <v>34</v>
      </c>
      <c r="C38" s="68">
        <f>SUM(C34)</f>
        <v>0</v>
      </c>
      <c r="D38" s="68">
        <f t="shared" ref="D38:E38" si="12">SUM(D34)</f>
        <v>0</v>
      </c>
      <c r="E38" s="68">
        <f t="shared" si="12"/>
        <v>0</v>
      </c>
      <c r="F38" s="68">
        <f>SUM(F34:F37)</f>
        <v>0</v>
      </c>
      <c r="G38" s="68">
        <f t="shared" ref="G38:H38" si="13">SUM(G34:G37)</f>
        <v>0</v>
      </c>
      <c r="H38" s="68">
        <f t="shared" si="13"/>
        <v>0</v>
      </c>
      <c r="I38" s="88"/>
      <c r="J38" s="95"/>
    </row>
    <row r="39" customHeight="1" spans="1:10">
      <c r="A39" s="62">
        <v>8</v>
      </c>
      <c r="B39" s="63" t="s">
        <v>35</v>
      </c>
      <c r="C39" s="64">
        <v>0</v>
      </c>
      <c r="D39" s="65"/>
      <c r="E39" s="64">
        <f t="shared" si="4"/>
        <v>0</v>
      </c>
      <c r="F39" s="64">
        <v>0</v>
      </c>
      <c r="G39" s="64">
        <v>0</v>
      </c>
      <c r="H39" s="64">
        <f t="shared" si="2"/>
        <v>0</v>
      </c>
      <c r="I39" s="85"/>
      <c r="J39" s="90" t="s">
        <v>36</v>
      </c>
    </row>
    <row r="40" customHeight="1" spans="1:10">
      <c r="A40" s="62"/>
      <c r="B40" s="63"/>
      <c r="C40" s="64"/>
      <c r="D40" s="65"/>
      <c r="E40" s="64"/>
      <c r="F40" s="64">
        <v>0</v>
      </c>
      <c r="G40" s="64">
        <v>0</v>
      </c>
      <c r="H40" s="64">
        <f t="shared" si="2"/>
        <v>0</v>
      </c>
      <c r="I40" s="85"/>
      <c r="J40" s="91"/>
    </row>
    <row r="41" s="51" customFormat="1" customHeight="1" spans="1:10">
      <c r="A41" s="66"/>
      <c r="B41" s="67" t="s">
        <v>37</v>
      </c>
      <c r="C41" s="68">
        <f>SUM(C39)</f>
        <v>0</v>
      </c>
      <c r="D41" s="68">
        <f t="shared" ref="D41:E41" si="14">SUM(D39)</f>
        <v>0</v>
      </c>
      <c r="E41" s="68">
        <f t="shared" si="14"/>
        <v>0</v>
      </c>
      <c r="F41" s="68">
        <f>SUM(F39:F40)</f>
        <v>0</v>
      </c>
      <c r="G41" s="68">
        <f t="shared" ref="G41:H41" si="15">SUM(G39:G40)</f>
        <v>0</v>
      </c>
      <c r="H41" s="68">
        <f t="shared" si="15"/>
        <v>0</v>
      </c>
      <c r="I41" s="88"/>
      <c r="J41" s="92"/>
    </row>
    <row r="42" customHeight="1" spans="1:10">
      <c r="A42" s="62">
        <v>9</v>
      </c>
      <c r="B42" s="63" t="s">
        <v>38</v>
      </c>
      <c r="C42" s="64">
        <v>0</v>
      </c>
      <c r="D42" s="65"/>
      <c r="E42" s="64">
        <f t="shared" si="4"/>
        <v>0</v>
      </c>
      <c r="F42" s="64">
        <v>0</v>
      </c>
      <c r="G42" s="64">
        <v>0</v>
      </c>
      <c r="H42" s="64">
        <f t="shared" si="2"/>
        <v>0</v>
      </c>
      <c r="I42" s="85"/>
      <c r="J42" s="86" t="s">
        <v>39</v>
      </c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2"/>
        <v>0</v>
      </c>
      <c r="I43" s="85"/>
      <c r="J43" s="87"/>
    </row>
    <row r="44" customHeight="1" spans="1:10">
      <c r="A44" s="62"/>
      <c r="B44" s="63"/>
      <c r="C44" s="64"/>
      <c r="D44" s="65"/>
      <c r="E44" s="64"/>
      <c r="F44" s="64">
        <v>0</v>
      </c>
      <c r="G44" s="64">
        <v>0</v>
      </c>
      <c r="H44" s="64">
        <f t="shared" si="2"/>
        <v>0</v>
      </c>
      <c r="I44" s="85"/>
      <c r="J44" s="87"/>
    </row>
    <row r="45" s="51" customFormat="1" customHeight="1" spans="1:10">
      <c r="A45" s="66"/>
      <c r="B45" s="67" t="s">
        <v>40</v>
      </c>
      <c r="C45" s="68">
        <f>SUM(C42)</f>
        <v>0</v>
      </c>
      <c r="D45" s="68">
        <f t="shared" ref="D45:E45" si="16">SUM(D42)</f>
        <v>0</v>
      </c>
      <c r="E45" s="68">
        <f t="shared" si="16"/>
        <v>0</v>
      </c>
      <c r="F45" s="68">
        <f>SUM(F42:F44)</f>
        <v>0</v>
      </c>
      <c r="G45" s="68">
        <f t="shared" ref="G45:H45" si="17">SUM(G42:G44)</f>
        <v>0</v>
      </c>
      <c r="H45" s="68">
        <f t="shared" si="17"/>
        <v>0</v>
      </c>
      <c r="I45" s="88"/>
      <c r="J45" s="89"/>
    </row>
    <row r="46" customHeight="1" spans="1:10">
      <c r="A46" s="69">
        <v>10</v>
      </c>
      <c r="B46" s="63" t="s">
        <v>41</v>
      </c>
      <c r="C46" s="64">
        <v>0</v>
      </c>
      <c r="D46" s="65"/>
      <c r="E46" s="64">
        <f t="shared" si="4"/>
        <v>0</v>
      </c>
      <c r="F46" s="64">
        <v>0</v>
      </c>
      <c r="G46" s="64">
        <v>0</v>
      </c>
      <c r="H46" s="64">
        <f t="shared" si="2"/>
        <v>0</v>
      </c>
      <c r="I46" s="85"/>
      <c r="J46" s="93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ref="H47:H52" si="18">F47+G47</f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8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8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8"/>
        <v>0</v>
      </c>
      <c r="I50" s="85"/>
      <c r="J50" s="94"/>
    </row>
    <row r="51" customHeight="1" spans="1:10">
      <c r="A51" s="75"/>
      <c r="B51" s="63"/>
      <c r="C51" s="64"/>
      <c r="D51" s="65"/>
      <c r="E51" s="64"/>
      <c r="F51" s="64">
        <v>0</v>
      </c>
      <c r="G51" s="64">
        <v>0</v>
      </c>
      <c r="H51" s="64">
        <f t="shared" si="18"/>
        <v>0</v>
      </c>
      <c r="I51" s="85"/>
      <c r="J51" s="94"/>
    </row>
    <row r="52" customHeight="1" spans="1:10">
      <c r="A52" s="72"/>
      <c r="B52" s="63"/>
      <c r="C52" s="64"/>
      <c r="D52" s="65"/>
      <c r="E52" s="64"/>
      <c r="F52" s="64">
        <v>0</v>
      </c>
      <c r="G52" s="64">
        <v>0</v>
      </c>
      <c r="H52" s="64">
        <f t="shared" si="18"/>
        <v>0</v>
      </c>
      <c r="I52" s="85"/>
      <c r="J52" s="94"/>
    </row>
    <row r="53" s="51" customFormat="1" customHeight="1" spans="1:10">
      <c r="A53" s="66"/>
      <c r="B53" s="67" t="s">
        <v>42</v>
      </c>
      <c r="C53" s="68">
        <f>SUM(C46)</f>
        <v>0</v>
      </c>
      <c r="D53" s="68">
        <f t="shared" ref="D53:E53" si="19">SUM(D46)</f>
        <v>0</v>
      </c>
      <c r="E53" s="68">
        <f t="shared" si="19"/>
        <v>0</v>
      </c>
      <c r="F53" s="68">
        <f>SUM(F46:F52)</f>
        <v>0</v>
      </c>
      <c r="G53" s="68">
        <f t="shared" ref="G53:H53" si="20">SUM(G46:G52)</f>
        <v>0</v>
      </c>
      <c r="H53" s="68">
        <f t="shared" si="20"/>
        <v>0</v>
      </c>
      <c r="I53" s="88"/>
      <c r="J53" s="95"/>
    </row>
    <row r="54" customHeight="1" spans="1:10">
      <c r="A54" s="66"/>
      <c r="B54" s="67" t="s">
        <v>43</v>
      </c>
      <c r="C54" s="68">
        <f>SUM(C53,C45,C41,C38,C33,C28,C25,C22,C16,C13)</f>
        <v>0</v>
      </c>
      <c r="D54" s="68">
        <f t="shared" ref="D54:H54" si="21">SUM(D53,D45,D41,D38,D33,D28,D25,D22,D16,D13)</f>
        <v>0</v>
      </c>
      <c r="E54" s="68">
        <f t="shared" si="21"/>
        <v>0</v>
      </c>
      <c r="F54" s="68">
        <f t="shared" si="21"/>
        <v>8140</v>
      </c>
      <c r="G54" s="68">
        <f t="shared" si="21"/>
        <v>0</v>
      </c>
      <c r="H54" s="68">
        <f t="shared" si="21"/>
        <v>8140</v>
      </c>
      <c r="I54" s="88"/>
      <c r="J54" s="96"/>
    </row>
    <row r="58" customHeight="1" spans="1:9">
      <c r="A58" s="76" t="s">
        <v>44</v>
      </c>
      <c r="B58" s="77"/>
      <c r="C58" s="78" t="s">
        <v>45</v>
      </c>
      <c r="D58" s="78"/>
      <c r="E58" s="78" t="s">
        <v>46</v>
      </c>
      <c r="F58" s="78"/>
      <c r="G58" s="78" t="s">
        <v>47</v>
      </c>
      <c r="H58" s="78"/>
      <c r="I58" s="97" t="s">
        <v>48</v>
      </c>
    </row>
    <row r="59" customHeight="1" spans="1:9">
      <c r="A59" s="79">
        <f>E54</f>
        <v>0</v>
      </c>
      <c r="B59" s="80"/>
      <c r="C59" s="80">
        <f>H54</f>
        <v>8140</v>
      </c>
      <c r="D59" s="80"/>
      <c r="E59" s="80">
        <f>F54</f>
        <v>8140</v>
      </c>
      <c r="F59" s="80"/>
      <c r="G59" s="80">
        <f>G54</f>
        <v>0</v>
      </c>
      <c r="H59" s="80"/>
      <c r="I59" s="98">
        <f>A59-C59</f>
        <v>-8140</v>
      </c>
    </row>
    <row r="61" customHeight="1" spans="1:9">
      <c r="A61" s="81" t="s">
        <v>49</v>
      </c>
      <c r="B61" s="82"/>
      <c r="C61" s="83" t="s">
        <v>50</v>
      </c>
      <c r="D61" s="81"/>
      <c r="E61" s="81" t="s">
        <v>51</v>
      </c>
      <c r="F61" s="81"/>
      <c r="G61" s="81" t="s">
        <v>52</v>
      </c>
      <c r="H61" s="81"/>
      <c r="I61" s="82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2"/>
    <mergeCell ref="A14:A15"/>
    <mergeCell ref="A17:A21"/>
    <mergeCell ref="A23:A24"/>
    <mergeCell ref="A26:A27"/>
    <mergeCell ref="A29:A32"/>
    <mergeCell ref="A34:A37"/>
    <mergeCell ref="A39:A40"/>
    <mergeCell ref="A42:A44"/>
    <mergeCell ref="A46:A52"/>
    <mergeCell ref="B6:B7"/>
    <mergeCell ref="B8:B12"/>
    <mergeCell ref="B14:B15"/>
    <mergeCell ref="B17:B21"/>
    <mergeCell ref="B23:B24"/>
    <mergeCell ref="B26:B27"/>
    <mergeCell ref="B29:B32"/>
    <mergeCell ref="B34:B37"/>
    <mergeCell ref="B39:B40"/>
    <mergeCell ref="B42:B44"/>
    <mergeCell ref="B46:B52"/>
    <mergeCell ref="C8:C12"/>
    <mergeCell ref="C14:C15"/>
    <mergeCell ref="C17:C21"/>
    <mergeCell ref="C23:C24"/>
    <mergeCell ref="C26:C27"/>
    <mergeCell ref="C29:C32"/>
    <mergeCell ref="C34:C37"/>
    <mergeCell ref="C39:C40"/>
    <mergeCell ref="C42:C44"/>
    <mergeCell ref="C46:C52"/>
    <mergeCell ref="D8:D12"/>
    <mergeCell ref="D14:D15"/>
    <mergeCell ref="D17:D21"/>
    <mergeCell ref="D23:D24"/>
    <mergeCell ref="D26:D27"/>
    <mergeCell ref="D29:D32"/>
    <mergeCell ref="D34:D37"/>
    <mergeCell ref="D39:D40"/>
    <mergeCell ref="D42:D44"/>
    <mergeCell ref="D46:D52"/>
    <mergeCell ref="E8:E12"/>
    <mergeCell ref="E14:E15"/>
    <mergeCell ref="E17:E21"/>
    <mergeCell ref="E23:E24"/>
    <mergeCell ref="E26:E27"/>
    <mergeCell ref="E29:E32"/>
    <mergeCell ref="E34:E37"/>
    <mergeCell ref="E39:E40"/>
    <mergeCell ref="E42:E44"/>
    <mergeCell ref="E46:E52"/>
    <mergeCell ref="J4:J5"/>
    <mergeCell ref="J6:J7"/>
    <mergeCell ref="J8:J13"/>
    <mergeCell ref="J14:J16"/>
    <mergeCell ref="J17:J22"/>
    <mergeCell ref="J23:J25"/>
    <mergeCell ref="J26:J28"/>
    <mergeCell ref="J29:J33"/>
    <mergeCell ref="J34:J38"/>
    <mergeCell ref="J39:J41"/>
    <mergeCell ref="J42:J45"/>
    <mergeCell ref="J46:J53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view="pageBreakPreview" zoomScaleNormal="100" zoomScaleSheetLayoutView="100" topLeftCell="A12" workbookViewId="0">
      <selection activeCell="K19" sqref="K19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38">
        <v>44101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/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66</v>
      </c>
      <c r="E10" s="19" t="s">
        <v>67</v>
      </c>
      <c r="F10" s="20"/>
      <c r="G10" s="21" t="s">
        <v>68</v>
      </c>
      <c r="H10" s="20" t="s">
        <v>69</v>
      </c>
      <c r="I10" s="19" t="s">
        <v>70</v>
      </c>
      <c r="J10" s="20"/>
      <c r="K10" s="21" t="s">
        <v>71</v>
      </c>
    </row>
    <row r="11" ht="20.1" customHeight="1" spans="2:11">
      <c r="B11" s="22">
        <v>1</v>
      </c>
      <c r="C11" s="23"/>
      <c r="D11" s="24" t="s">
        <v>72</v>
      </c>
      <c r="E11" s="22" t="s">
        <v>73</v>
      </c>
      <c r="F11" s="23"/>
      <c r="G11" s="25">
        <f t="shared" ref="G11:G16" si="0">H11+I11</f>
        <v>2050</v>
      </c>
      <c r="H11" s="25">
        <v>2050</v>
      </c>
      <c r="I11" s="41"/>
      <c r="J11" s="42"/>
      <c r="K11" s="43" t="s">
        <v>74</v>
      </c>
    </row>
    <row r="12" ht="20.1" customHeight="1" spans="2:11">
      <c r="B12" s="22"/>
      <c r="C12" s="23"/>
      <c r="D12" s="26"/>
      <c r="E12" s="22" t="s">
        <v>73</v>
      </c>
      <c r="F12" s="23"/>
      <c r="G12" s="25">
        <f t="shared" si="0"/>
        <v>110</v>
      </c>
      <c r="H12" s="25">
        <v>110</v>
      </c>
      <c r="I12" s="41"/>
      <c r="J12" s="42"/>
      <c r="K12" s="43" t="s">
        <v>75</v>
      </c>
    </row>
    <row r="13" ht="20.1" customHeight="1" spans="2:11">
      <c r="B13" s="22">
        <v>2</v>
      </c>
      <c r="C13" s="23"/>
      <c r="D13" s="26"/>
      <c r="E13" s="27" t="s">
        <v>76</v>
      </c>
      <c r="F13" s="27"/>
      <c r="G13" s="25">
        <f t="shared" si="0"/>
        <v>86</v>
      </c>
      <c r="H13" s="25">
        <v>86</v>
      </c>
      <c r="I13" s="41"/>
      <c r="J13" s="42"/>
      <c r="K13" s="43" t="s">
        <v>77</v>
      </c>
    </row>
    <row r="14" ht="20.1" customHeight="1" spans="2:11">
      <c r="B14" s="22"/>
      <c r="C14" s="23"/>
      <c r="D14" s="26"/>
      <c r="E14" s="27" t="s">
        <v>76</v>
      </c>
      <c r="F14" s="27"/>
      <c r="G14" s="25">
        <f t="shared" si="0"/>
        <v>84.3</v>
      </c>
      <c r="H14" s="25">
        <v>84.3</v>
      </c>
      <c r="I14" s="41"/>
      <c r="J14" s="42"/>
      <c r="K14" s="43" t="s">
        <v>78</v>
      </c>
    </row>
    <row r="15" ht="20.1" customHeight="1" spans="2:11">
      <c r="B15" s="22"/>
      <c r="C15" s="23"/>
      <c r="D15" s="26"/>
      <c r="E15" s="27" t="s">
        <v>76</v>
      </c>
      <c r="F15" s="27"/>
      <c r="G15" s="25">
        <f t="shared" si="0"/>
        <v>57.33</v>
      </c>
      <c r="H15" s="25">
        <v>57.33</v>
      </c>
      <c r="I15" s="41"/>
      <c r="J15" s="42"/>
      <c r="K15" s="43" t="s">
        <v>79</v>
      </c>
    </row>
    <row r="16" ht="20.1" customHeight="1" spans="2:11">
      <c r="B16" s="22"/>
      <c r="C16" s="23"/>
      <c r="D16" s="26"/>
      <c r="E16" s="27" t="s">
        <v>76</v>
      </c>
      <c r="F16" s="27"/>
      <c r="G16" s="25">
        <f t="shared" si="0"/>
        <v>98.27</v>
      </c>
      <c r="H16" s="25">
        <v>98.27</v>
      </c>
      <c r="I16" s="41"/>
      <c r="J16" s="42"/>
      <c r="K16" s="43" t="s">
        <v>80</v>
      </c>
    </row>
    <row r="17" ht="20.1" customHeight="1" spans="2:11">
      <c r="B17" s="22">
        <v>3</v>
      </c>
      <c r="C17" s="23"/>
      <c r="D17" s="26"/>
      <c r="E17" s="22" t="s">
        <v>81</v>
      </c>
      <c r="F17" s="23"/>
      <c r="G17" s="25">
        <f t="shared" ref="G17:G23" si="1">H17+I17</f>
        <v>130.5</v>
      </c>
      <c r="H17" s="25">
        <f>52+36+42.5</f>
        <v>130.5</v>
      </c>
      <c r="I17" s="41"/>
      <c r="J17" s="42"/>
      <c r="K17" s="43" t="s">
        <v>82</v>
      </c>
    </row>
    <row r="18" ht="20.1" customHeight="1" spans="2:11">
      <c r="B18" s="22"/>
      <c r="C18" s="23"/>
      <c r="D18" s="26"/>
      <c r="E18" s="22" t="s">
        <v>81</v>
      </c>
      <c r="F18" s="23"/>
      <c r="G18" s="25">
        <f t="shared" si="1"/>
        <v>77.1</v>
      </c>
      <c r="H18" s="25">
        <f>33.3+16.8+27</f>
        <v>77.1</v>
      </c>
      <c r="I18" s="41"/>
      <c r="J18" s="42"/>
      <c r="K18" s="43" t="s">
        <v>83</v>
      </c>
    </row>
    <row r="19" ht="20.1" customHeight="1" spans="2:11">
      <c r="B19" s="22"/>
      <c r="C19" s="23"/>
      <c r="D19" s="26"/>
      <c r="E19" s="22" t="s">
        <v>81</v>
      </c>
      <c r="F19" s="23"/>
      <c r="G19" s="25">
        <f t="shared" si="1"/>
        <v>101.7</v>
      </c>
      <c r="H19" s="25">
        <f>74.7+27</f>
        <v>101.7</v>
      </c>
      <c r="I19" s="41"/>
      <c r="J19" s="42"/>
      <c r="K19" s="43" t="s">
        <v>84</v>
      </c>
    </row>
    <row r="20" ht="20.1" customHeight="1" spans="2:11">
      <c r="B20" s="22"/>
      <c r="C20" s="23"/>
      <c r="D20" s="26"/>
      <c r="E20" s="22" t="s">
        <v>81</v>
      </c>
      <c r="F20" s="23"/>
      <c r="G20" s="25">
        <f t="shared" si="1"/>
        <v>91.2</v>
      </c>
      <c r="H20" s="25">
        <f>22.5+51.2+17.5</f>
        <v>91.2</v>
      </c>
      <c r="I20" s="41"/>
      <c r="J20" s="42"/>
      <c r="K20" s="43" t="s">
        <v>85</v>
      </c>
    </row>
    <row r="21" ht="20.1" customHeight="1" spans="2:11">
      <c r="B21" s="22"/>
      <c r="C21" s="23"/>
      <c r="D21" s="26"/>
      <c r="E21" s="22" t="s">
        <v>81</v>
      </c>
      <c r="F21" s="23"/>
      <c r="G21" s="25">
        <f t="shared" si="1"/>
        <v>68.66</v>
      </c>
      <c r="H21" s="25">
        <f>29.56+39.1</f>
        <v>68.66</v>
      </c>
      <c r="I21" s="41"/>
      <c r="J21" s="42"/>
      <c r="K21" s="43" t="s">
        <v>86</v>
      </c>
    </row>
    <row r="22" ht="20.1" customHeight="1" spans="2:11">
      <c r="B22" s="22"/>
      <c r="C22" s="23"/>
      <c r="D22" s="26"/>
      <c r="E22" s="22" t="s">
        <v>81</v>
      </c>
      <c r="F22" s="23"/>
      <c r="G22" s="25">
        <f t="shared" si="1"/>
        <v>28.8</v>
      </c>
      <c r="H22" s="25">
        <f>28.8</f>
        <v>28.8</v>
      </c>
      <c r="I22" s="41"/>
      <c r="J22" s="42"/>
      <c r="K22" s="43" t="s">
        <v>87</v>
      </c>
    </row>
    <row r="23" ht="20.1" customHeight="1" spans="2:11">
      <c r="B23" s="22">
        <v>4</v>
      </c>
      <c r="C23" s="23"/>
      <c r="D23" s="26"/>
      <c r="E23" s="22" t="s">
        <v>81</v>
      </c>
      <c r="F23" s="23"/>
      <c r="G23" s="25">
        <f t="shared" si="1"/>
        <v>111</v>
      </c>
      <c r="H23" s="25">
        <f>48+63</f>
        <v>111</v>
      </c>
      <c r="I23" s="41"/>
      <c r="J23" s="42"/>
      <c r="K23" s="43" t="s">
        <v>88</v>
      </c>
    </row>
    <row r="24" ht="20.1" customHeight="1" spans="2:11">
      <c r="B24" s="22">
        <v>5</v>
      </c>
      <c r="C24" s="23"/>
      <c r="D24" s="24" t="s">
        <v>41</v>
      </c>
      <c r="E24" s="27"/>
      <c r="F24" s="27"/>
      <c r="G24" s="25">
        <v>0</v>
      </c>
      <c r="H24" s="25"/>
      <c r="I24" s="41"/>
      <c r="J24" s="42"/>
      <c r="K24" s="43"/>
    </row>
    <row r="25" ht="20.1" customHeight="1" spans="2:11">
      <c r="B25" s="22">
        <v>6</v>
      </c>
      <c r="C25" s="23"/>
      <c r="D25" s="26"/>
      <c r="E25" s="27"/>
      <c r="F25" s="27"/>
      <c r="G25" s="25">
        <v>0</v>
      </c>
      <c r="H25" s="25"/>
      <c r="I25" s="41"/>
      <c r="J25" s="42"/>
      <c r="K25" s="43"/>
    </row>
    <row r="26" ht="20.1" customHeight="1" spans="2:11">
      <c r="B26" s="22">
        <v>7</v>
      </c>
      <c r="C26" s="23"/>
      <c r="D26" s="28"/>
      <c r="E26" s="27"/>
      <c r="F26" s="27"/>
      <c r="G26" s="25">
        <v>0</v>
      </c>
      <c r="H26" s="25"/>
      <c r="I26" s="41"/>
      <c r="J26" s="42"/>
      <c r="K26" s="43"/>
    </row>
    <row r="27" ht="20.1" customHeight="1" spans="2:11">
      <c r="B27" s="19" t="s">
        <v>43</v>
      </c>
      <c r="C27" s="29"/>
      <c r="D27" s="29"/>
      <c r="E27" s="29"/>
      <c r="F27" s="20"/>
      <c r="G27" s="30">
        <f>SUM(G11:G26)</f>
        <v>3094.86</v>
      </c>
      <c r="H27" s="30">
        <f>SUM(H11:H26)</f>
        <v>3094.86</v>
      </c>
      <c r="I27" s="44">
        <f>SUM(I11:J26)</f>
        <v>0</v>
      </c>
      <c r="J27" s="45"/>
      <c r="K27" s="46"/>
    </row>
    <row r="28" ht="20.1" customHeight="1" spans="2:11">
      <c r="B28" s="16"/>
      <c r="C28" s="16"/>
      <c r="D28" s="16"/>
      <c r="E28" s="16"/>
      <c r="F28" s="16"/>
      <c r="G28" s="16"/>
      <c r="H28" s="16"/>
      <c r="I28" s="16"/>
      <c r="J28" s="47"/>
      <c r="K28" s="16"/>
    </row>
    <row r="29" ht="20.1" customHeight="1" spans="2:11">
      <c r="B29" s="21" t="s">
        <v>69</v>
      </c>
      <c r="C29" s="21"/>
      <c r="D29" s="21"/>
      <c r="E29" s="21"/>
      <c r="F29" s="21"/>
      <c r="G29" s="21" t="s">
        <v>89</v>
      </c>
      <c r="H29" s="21"/>
      <c r="I29" s="21"/>
      <c r="J29" s="21"/>
      <c r="K29" s="21" t="s">
        <v>90</v>
      </c>
    </row>
    <row r="30" ht="20.1" customHeight="1" spans="2:11">
      <c r="B30" s="31">
        <f>H27</f>
        <v>3094.86</v>
      </c>
      <c r="C30" s="31"/>
      <c r="D30" s="31"/>
      <c r="E30" s="31"/>
      <c r="F30" s="31"/>
      <c r="G30" s="31">
        <f>I27</f>
        <v>0</v>
      </c>
      <c r="H30" s="31"/>
      <c r="I30" s="31"/>
      <c r="J30" s="31"/>
      <c r="K30" s="48">
        <f>SUM(B30:J30)</f>
        <v>3094.86</v>
      </c>
    </row>
    <row r="31" ht="20.1" customHeight="1" spans="2:11"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ht="20.1" customHeight="1" spans="2:11">
      <c r="B32" s="16" t="s">
        <v>91</v>
      </c>
      <c r="C32" s="16"/>
      <c r="D32" s="16"/>
      <c r="E32" s="16"/>
      <c r="F32" s="16" t="s">
        <v>50</v>
      </c>
      <c r="G32" s="16" t="s">
        <v>92</v>
      </c>
      <c r="H32" s="16"/>
      <c r="I32" s="16"/>
      <c r="J32" s="16" t="s">
        <v>52</v>
      </c>
      <c r="K32" s="16"/>
    </row>
    <row r="35" ht="18.75" spans="1:11">
      <c r="A35" s="2" t="s">
        <v>93</v>
      </c>
      <c r="B35" s="2"/>
      <c r="C35" s="2"/>
      <c r="D35" s="2"/>
      <c r="E35" s="2"/>
      <c r="F35" s="2"/>
      <c r="G35" s="2"/>
      <c r="H35" s="2"/>
      <c r="I35" s="2"/>
      <c r="J35" s="2"/>
      <c r="K35" s="2"/>
    </row>
    <row r="37" ht="20.1" customHeight="1" spans="2:11">
      <c r="B37" s="4"/>
      <c r="C37" s="5"/>
      <c r="D37" s="6" t="s">
        <v>54</v>
      </c>
      <c r="E37" s="6"/>
      <c r="F37" s="7" t="str">
        <f>F5</f>
        <v>安黎欢</v>
      </c>
      <c r="G37" s="7"/>
      <c r="H37" s="6" t="s">
        <v>56</v>
      </c>
      <c r="I37" s="5"/>
      <c r="J37" s="7" t="str">
        <f>J5</f>
        <v>项目经理</v>
      </c>
      <c r="K37" s="35"/>
    </row>
    <row r="38" ht="20.1" customHeight="1" spans="2:11">
      <c r="B38" s="8"/>
      <c r="C38" s="9"/>
      <c r="D38" s="10" t="s">
        <v>58</v>
      </c>
      <c r="E38" s="10"/>
      <c r="F38" s="11" t="str">
        <f>F6</f>
        <v>湖州</v>
      </c>
      <c r="G38" s="11"/>
      <c r="H38" s="10" t="s">
        <v>60</v>
      </c>
      <c r="I38" s="9"/>
      <c r="J38" s="11" t="str">
        <f>J6</f>
        <v>业务6组</v>
      </c>
      <c r="K38" s="36"/>
    </row>
    <row r="39" ht="20.1" customHeight="1" spans="2:11">
      <c r="B39" s="8"/>
      <c r="C39" s="9"/>
      <c r="D39" s="10" t="s">
        <v>62</v>
      </c>
      <c r="E39" s="10"/>
      <c r="F39" s="11" t="str">
        <f>F7</f>
        <v>9月20-26日</v>
      </c>
      <c r="G39" s="11"/>
      <c r="H39" s="10" t="s">
        <v>64</v>
      </c>
      <c r="I39" s="37"/>
      <c r="J39" s="11">
        <f>J7</f>
        <v>44101</v>
      </c>
      <c r="K39" s="36"/>
    </row>
    <row r="40" ht="20.1" customHeight="1" spans="2:11">
      <c r="B40" s="12"/>
      <c r="C40" s="13"/>
      <c r="D40" s="14"/>
      <c r="E40" s="14"/>
      <c r="F40" s="15"/>
      <c r="G40" s="15"/>
      <c r="H40" s="14" t="s">
        <v>65</v>
      </c>
      <c r="I40" s="39"/>
      <c r="J40" s="15">
        <f>J8</f>
        <v>0</v>
      </c>
      <c r="K40" s="40"/>
    </row>
    <row r="41" ht="20.1" customHeight="1"/>
    <row r="42" ht="20.1" customHeight="1" spans="2:11">
      <c r="B42" s="27"/>
      <c r="C42" s="27"/>
      <c r="D42" s="32" t="s">
        <v>94</v>
      </c>
      <c r="E42" s="27" t="s">
        <v>95</v>
      </c>
      <c r="F42" s="27"/>
      <c r="G42" s="25" t="s">
        <v>96</v>
      </c>
      <c r="H42" s="25" t="s">
        <v>97</v>
      </c>
      <c r="I42" s="25" t="s">
        <v>43</v>
      </c>
      <c r="J42" s="25"/>
      <c r="K42" s="49" t="s">
        <v>71</v>
      </c>
    </row>
    <row r="43" ht="20.1" customHeight="1" spans="2:11">
      <c r="B43" s="27">
        <v>1</v>
      </c>
      <c r="C43" s="27"/>
      <c r="D43" s="33" t="s">
        <v>59</v>
      </c>
      <c r="E43" s="27" t="s">
        <v>98</v>
      </c>
      <c r="F43" s="27"/>
      <c r="G43" s="25">
        <v>200</v>
      </c>
      <c r="H43" s="25">
        <v>2</v>
      </c>
      <c r="I43" s="41">
        <f>G43*H43</f>
        <v>400</v>
      </c>
      <c r="J43" s="42"/>
      <c r="K43" s="50"/>
    </row>
    <row r="44" ht="20.1" customHeight="1" spans="2:11">
      <c r="B44" s="27">
        <v>2</v>
      </c>
      <c r="C44" s="27"/>
      <c r="D44" s="33" t="s">
        <v>59</v>
      </c>
      <c r="E44" s="27" t="s">
        <v>99</v>
      </c>
      <c r="F44" s="27"/>
      <c r="G44" s="25">
        <v>100</v>
      </c>
      <c r="H44" s="25">
        <v>5</v>
      </c>
      <c r="I44" s="41">
        <f t="shared" ref="I44:I45" si="2">G44*H44</f>
        <v>500</v>
      </c>
      <c r="J44" s="42"/>
      <c r="K44" s="50"/>
    </row>
    <row r="45" ht="20.1" customHeight="1" spans="2:11">
      <c r="B45" s="27">
        <v>3</v>
      </c>
      <c r="C45" s="27"/>
      <c r="D45" s="33"/>
      <c r="E45" s="27"/>
      <c r="F45" s="27"/>
      <c r="G45" s="25">
        <v>0</v>
      </c>
      <c r="H45" s="25">
        <v>0</v>
      </c>
      <c r="I45" s="41">
        <f t="shared" si="2"/>
        <v>0</v>
      </c>
      <c r="J45" s="42"/>
      <c r="K45" s="50"/>
    </row>
    <row r="46" ht="20.1" customHeight="1" spans="2:11">
      <c r="B46" s="19" t="s">
        <v>43</v>
      </c>
      <c r="C46" s="29"/>
      <c r="D46" s="29"/>
      <c r="E46" s="29"/>
      <c r="F46" s="20"/>
      <c r="G46" s="30"/>
      <c r="H46" s="30">
        <f>SUM(H28:H45)</f>
        <v>7</v>
      </c>
      <c r="I46" s="44">
        <f>SUM(I43:J45)</f>
        <v>900</v>
      </c>
      <c r="J46" s="45"/>
      <c r="K46" s="46"/>
    </row>
    <row r="47" ht="20.1" customHeight="1" spans="2:11">
      <c r="B47" s="16" t="s">
        <v>91</v>
      </c>
      <c r="C47" s="16"/>
      <c r="D47" s="16"/>
      <c r="E47" s="16"/>
      <c r="F47" s="16" t="s">
        <v>50</v>
      </c>
      <c r="G47" s="16" t="s">
        <v>92</v>
      </c>
      <c r="H47" s="16"/>
      <c r="I47" s="16"/>
      <c r="J47" s="16" t="s">
        <v>52</v>
      </c>
      <c r="K47" s="16"/>
    </row>
  </sheetData>
  <mergeCells count="7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B13:C13"/>
    <mergeCell ref="E13:F13"/>
    <mergeCell ref="I13:J13"/>
    <mergeCell ref="E14:F14"/>
    <mergeCell ref="E15:F15"/>
    <mergeCell ref="E16:F16"/>
    <mergeCell ref="B17:C17"/>
    <mergeCell ref="E17:F17"/>
    <mergeCell ref="I17:J17"/>
    <mergeCell ref="E18:F18"/>
    <mergeCell ref="E19:F19"/>
    <mergeCell ref="E20:F20"/>
    <mergeCell ref="E21:F21"/>
    <mergeCell ref="E22:F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5:K35"/>
    <mergeCell ref="F37:G37"/>
    <mergeCell ref="J37:K37"/>
    <mergeCell ref="F38:G38"/>
    <mergeCell ref="J38:K38"/>
    <mergeCell ref="F39:G39"/>
    <mergeCell ref="J39:K39"/>
    <mergeCell ref="J40:K40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C45"/>
    <mergeCell ref="E45:F45"/>
    <mergeCell ref="I45:J45"/>
    <mergeCell ref="B46:F46"/>
    <mergeCell ref="I46:J46"/>
    <mergeCell ref="D11:D23"/>
    <mergeCell ref="D24:D26"/>
  </mergeCells>
  <pageMargins left="0.7" right="0.7" top="0.75" bottom="0.75" header="0.3" footer="0.3"/>
  <pageSetup paperSize="9" scale="8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2020-09-29T08:40:38Z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