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康辉文件\字节签证\24年3月\"/>
    </mc:Choice>
  </mc:AlternateContent>
  <xr:revisionPtr revIDLastSave="0" documentId="13_ncr:1_{26E0C267-1E3F-426E-BC93-E6CC8AFB2FE6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heet1" sheetId="1" state="hidden" r:id="rId1"/>
    <sheet name="2024年3月" sheetId="18" r:id="rId2"/>
    <sheet name="3月发票" sheetId="20" r:id="rId3"/>
    <sheet name="Sheet2" sheetId="19" r:id="rId4"/>
  </sheets>
  <calcPr calcId="191029" fullPrecision="0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0" l="1"/>
  <c r="F25" i="20"/>
  <c r="D25" i="20"/>
  <c r="F2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4" i="20"/>
  <c r="K246" i="19"/>
  <c r="J246" i="19"/>
  <c r="I246" i="19"/>
  <c r="O245" i="19"/>
  <c r="M245" i="19"/>
  <c r="N245" i="19" s="1"/>
  <c r="O244" i="19"/>
  <c r="M244" i="19"/>
  <c r="N244" i="19" s="1"/>
  <c r="P243" i="19"/>
  <c r="M243" i="19"/>
  <c r="M242" i="19"/>
  <c r="M241" i="19"/>
  <c r="P240" i="19"/>
  <c r="O240" i="19"/>
  <c r="M240" i="19"/>
  <c r="N240" i="19" s="1"/>
  <c r="P239" i="19"/>
  <c r="M239" i="19"/>
  <c r="M238" i="19"/>
  <c r="O237" i="19"/>
  <c r="M237" i="19"/>
  <c r="N237" i="19" s="1"/>
  <c r="O236" i="19"/>
  <c r="M236" i="19"/>
  <c r="N236" i="19" s="1"/>
  <c r="P235" i="19"/>
  <c r="M235" i="19"/>
  <c r="M234" i="19"/>
  <c r="N234" i="19" s="1"/>
  <c r="M233" i="19"/>
  <c r="P232" i="19"/>
  <c r="O232" i="19"/>
  <c r="Q232" i="19" s="1"/>
  <c r="M232" i="19"/>
  <c r="N232" i="19" s="1"/>
  <c r="M231" i="19"/>
  <c r="M230" i="19"/>
  <c r="N230" i="19" s="1"/>
  <c r="O229" i="19"/>
  <c r="M229" i="19"/>
  <c r="N229" i="19" s="1"/>
  <c r="O228" i="19"/>
  <c r="M228" i="19"/>
  <c r="N228" i="19" s="1"/>
  <c r="P227" i="19"/>
  <c r="M227" i="19"/>
  <c r="M226" i="19"/>
  <c r="M225" i="19"/>
  <c r="O224" i="19"/>
  <c r="M224" i="19"/>
  <c r="N224" i="19" s="1"/>
  <c r="P223" i="19"/>
  <c r="M223" i="19"/>
  <c r="M222" i="19"/>
  <c r="O221" i="19"/>
  <c r="M221" i="19"/>
  <c r="N221" i="19" s="1"/>
  <c r="O220" i="19"/>
  <c r="M220" i="19"/>
  <c r="N220" i="19" s="1"/>
  <c r="P219" i="19"/>
  <c r="M219" i="19"/>
  <c r="M218" i="19"/>
  <c r="N218" i="19" s="1"/>
  <c r="M217" i="19"/>
  <c r="O216" i="19"/>
  <c r="M216" i="19"/>
  <c r="N216" i="19" s="1"/>
  <c r="M215" i="19"/>
  <c r="M214" i="19"/>
  <c r="N214" i="19" s="1"/>
  <c r="O213" i="19"/>
  <c r="M213" i="19"/>
  <c r="N213" i="19" s="1"/>
  <c r="O212" i="19"/>
  <c r="M212" i="19"/>
  <c r="N212" i="19" s="1"/>
  <c r="P211" i="19"/>
  <c r="M211" i="19"/>
  <c r="M210" i="19"/>
  <c r="M209" i="19"/>
  <c r="O208" i="19"/>
  <c r="M208" i="19"/>
  <c r="N208" i="19" s="1"/>
  <c r="P207" i="19"/>
  <c r="M207" i="19"/>
  <c r="M206" i="19"/>
  <c r="O205" i="19"/>
  <c r="M205" i="19"/>
  <c r="N205" i="19" s="1"/>
  <c r="P204" i="19"/>
  <c r="O204" i="19"/>
  <c r="M204" i="19"/>
  <c r="N204" i="19" s="1"/>
  <c r="P203" i="19"/>
  <c r="M203" i="19"/>
  <c r="M202" i="19"/>
  <c r="N202" i="19" s="1"/>
  <c r="M201" i="19"/>
  <c r="M200" i="19"/>
  <c r="N200" i="19" s="1"/>
  <c r="M199" i="19"/>
  <c r="M198" i="19"/>
  <c r="N198" i="19" s="1"/>
  <c r="O197" i="19"/>
  <c r="M197" i="19"/>
  <c r="N197" i="19" s="1"/>
  <c r="P196" i="19"/>
  <c r="O196" i="19"/>
  <c r="Q196" i="19" s="1"/>
  <c r="M196" i="19"/>
  <c r="N196" i="19" s="1"/>
  <c r="M195" i="19"/>
  <c r="P195" i="19" s="1"/>
  <c r="M194" i="19"/>
  <c r="M193" i="19"/>
  <c r="M192" i="19"/>
  <c r="N192" i="19" s="1"/>
  <c r="P191" i="19"/>
  <c r="M191" i="19"/>
  <c r="M190" i="19"/>
  <c r="P189" i="19"/>
  <c r="O189" i="19"/>
  <c r="Q189" i="19" s="1"/>
  <c r="M189" i="19"/>
  <c r="N189" i="19" s="1"/>
  <c r="P188" i="19"/>
  <c r="O188" i="19"/>
  <c r="M188" i="19"/>
  <c r="N188" i="19" s="1"/>
  <c r="M187" i="19"/>
  <c r="P187" i="19" s="1"/>
  <c r="M186" i="19"/>
  <c r="N186" i="19" s="1"/>
  <c r="M185" i="19"/>
  <c r="M184" i="19"/>
  <c r="N184" i="19" s="1"/>
  <c r="M183" i="19"/>
  <c r="M182" i="19"/>
  <c r="N182" i="19" s="1"/>
  <c r="P181" i="19"/>
  <c r="O181" i="19"/>
  <c r="Q181" i="19" s="1"/>
  <c r="M181" i="19"/>
  <c r="N181" i="19" s="1"/>
  <c r="P180" i="19"/>
  <c r="O180" i="19"/>
  <c r="Q180" i="19" s="1"/>
  <c r="M180" i="19"/>
  <c r="N180" i="19" s="1"/>
  <c r="M179" i="19"/>
  <c r="M178" i="19"/>
  <c r="P178" i="19" s="1"/>
  <c r="P177" i="19"/>
  <c r="M177" i="19"/>
  <c r="O177" i="19" s="1"/>
  <c r="Q177" i="19" s="1"/>
  <c r="P176" i="19"/>
  <c r="M176" i="19"/>
  <c r="N176" i="19" s="1"/>
  <c r="P175" i="19"/>
  <c r="Q175" i="19" s="1"/>
  <c r="N175" i="19"/>
  <c r="M175" i="19"/>
  <c r="O175" i="19" s="1"/>
  <c r="M174" i="19"/>
  <c r="M173" i="19"/>
  <c r="M172" i="19"/>
  <c r="N172" i="19" s="1"/>
  <c r="P171" i="19"/>
  <c r="Q171" i="19" s="1"/>
  <c r="M171" i="19"/>
  <c r="O171" i="19" s="1"/>
  <c r="O170" i="19"/>
  <c r="Q170" i="19" s="1"/>
  <c r="N170" i="19"/>
  <c r="M170" i="19"/>
  <c r="P170" i="19" s="1"/>
  <c r="O169" i="19"/>
  <c r="N169" i="19"/>
  <c r="M169" i="19"/>
  <c r="P169" i="19" s="1"/>
  <c r="M168" i="19"/>
  <c r="M167" i="19"/>
  <c r="O167" i="19" s="1"/>
  <c r="O166" i="19"/>
  <c r="Q166" i="19" s="1"/>
  <c r="M166" i="19"/>
  <c r="P166" i="19" s="1"/>
  <c r="P165" i="19"/>
  <c r="O165" i="19"/>
  <c r="Q165" i="19" s="1"/>
  <c r="M165" i="19"/>
  <c r="N165" i="19" s="1"/>
  <c r="P164" i="19"/>
  <c r="O164" i="19"/>
  <c r="Q164" i="19" s="1"/>
  <c r="M164" i="19"/>
  <c r="N164" i="19" s="1"/>
  <c r="M163" i="19"/>
  <c r="M162" i="19"/>
  <c r="O162" i="19" s="1"/>
  <c r="M161" i="19"/>
  <c r="N161" i="19" s="1"/>
  <c r="M160" i="19"/>
  <c r="M159" i="19"/>
  <c r="M158" i="19"/>
  <c r="O158" i="19" s="1"/>
  <c r="M157" i="19"/>
  <c r="N157" i="19" s="1"/>
  <c r="N156" i="19"/>
  <c r="M156" i="19"/>
  <c r="O155" i="19"/>
  <c r="N155" i="19"/>
  <c r="M155" i="19"/>
  <c r="P155" i="19" s="1"/>
  <c r="M154" i="19"/>
  <c r="M153" i="19"/>
  <c r="N153" i="19" s="1"/>
  <c r="M152" i="19"/>
  <c r="N152" i="19" s="1"/>
  <c r="O151" i="19"/>
  <c r="N151" i="19"/>
  <c r="M151" i="19"/>
  <c r="P151" i="19" s="1"/>
  <c r="M150" i="19"/>
  <c r="O150" i="19" s="1"/>
  <c r="M149" i="19"/>
  <c r="N148" i="19"/>
  <c r="M148" i="19"/>
  <c r="P147" i="19"/>
  <c r="O147" i="19"/>
  <c r="Q147" i="19" s="1"/>
  <c r="N147" i="19"/>
  <c r="M147" i="19"/>
  <c r="M146" i="19"/>
  <c r="O146" i="19" s="1"/>
  <c r="N145" i="19"/>
  <c r="M145" i="19"/>
  <c r="M144" i="19"/>
  <c r="P143" i="19"/>
  <c r="O143" i="19"/>
  <c r="Q143" i="19" s="1"/>
  <c r="N143" i="19"/>
  <c r="M143" i="19"/>
  <c r="M142" i="19"/>
  <c r="O142" i="19" s="1"/>
  <c r="M141" i="19"/>
  <c r="N141" i="19" s="1"/>
  <c r="M140" i="19"/>
  <c r="N140" i="19" s="1"/>
  <c r="P139" i="19"/>
  <c r="M139" i="19"/>
  <c r="O139" i="19" s="1"/>
  <c r="Q139" i="19" s="1"/>
  <c r="M138" i="19"/>
  <c r="N137" i="19"/>
  <c r="M137" i="19"/>
  <c r="M136" i="19"/>
  <c r="N136" i="19" s="1"/>
  <c r="P135" i="19"/>
  <c r="M135" i="19"/>
  <c r="O135" i="19" s="1"/>
  <c r="O134" i="19"/>
  <c r="M134" i="19"/>
  <c r="M133" i="19"/>
  <c r="M132" i="19"/>
  <c r="N132" i="19" s="1"/>
  <c r="M131" i="19"/>
  <c r="M130" i="19"/>
  <c r="O130" i="19" s="1"/>
  <c r="M129" i="19"/>
  <c r="N129" i="19" s="1"/>
  <c r="M128" i="19"/>
  <c r="M127" i="19"/>
  <c r="O126" i="19"/>
  <c r="M126" i="19"/>
  <c r="M125" i="19"/>
  <c r="N125" i="19" s="1"/>
  <c r="N124" i="19"/>
  <c r="M124" i="19"/>
  <c r="O123" i="19"/>
  <c r="N123" i="19"/>
  <c r="M123" i="19"/>
  <c r="P123" i="19" s="1"/>
  <c r="M122" i="19"/>
  <c r="M121" i="19"/>
  <c r="N121" i="19" s="1"/>
  <c r="M120" i="19"/>
  <c r="N120" i="19" s="1"/>
  <c r="O119" i="19"/>
  <c r="N119" i="19"/>
  <c r="M119" i="19"/>
  <c r="P119" i="19" s="1"/>
  <c r="M118" i="19"/>
  <c r="O118" i="19" s="1"/>
  <c r="M117" i="19"/>
  <c r="N116" i="19"/>
  <c r="M116" i="19"/>
  <c r="P115" i="19"/>
  <c r="O115" i="19"/>
  <c r="Q115" i="19" s="1"/>
  <c r="N115" i="19"/>
  <c r="M115" i="19"/>
  <c r="M114" i="19"/>
  <c r="O114" i="19" s="1"/>
  <c r="N113" i="19"/>
  <c r="M113" i="19"/>
  <c r="M112" i="19"/>
  <c r="P111" i="19"/>
  <c r="O111" i="19"/>
  <c r="Q111" i="19" s="1"/>
  <c r="N111" i="19"/>
  <c r="M111" i="19"/>
  <c r="M110" i="19"/>
  <c r="O110" i="19" s="1"/>
  <c r="M109" i="19"/>
  <c r="N109" i="19" s="1"/>
  <c r="M108" i="19"/>
  <c r="N108" i="19" s="1"/>
  <c r="P107" i="19"/>
  <c r="M107" i="19"/>
  <c r="O107" i="19" s="1"/>
  <c r="M106" i="19"/>
  <c r="N105" i="19"/>
  <c r="M105" i="19"/>
  <c r="M104" i="19"/>
  <c r="N104" i="19" s="1"/>
  <c r="P103" i="19"/>
  <c r="M103" i="19"/>
  <c r="O103" i="19" s="1"/>
  <c r="Q103" i="19" s="1"/>
  <c r="O102" i="19"/>
  <c r="M102" i="19"/>
  <c r="M101" i="19"/>
  <c r="N101" i="19" s="1"/>
  <c r="M100" i="19"/>
  <c r="N100" i="19" s="1"/>
  <c r="M99" i="19"/>
  <c r="M98" i="19"/>
  <c r="O98" i="19" s="1"/>
  <c r="M97" i="19"/>
  <c r="N97" i="19" s="1"/>
  <c r="M96" i="19"/>
  <c r="N96" i="19" s="1"/>
  <c r="M95" i="19"/>
  <c r="O94" i="19"/>
  <c r="M94" i="19"/>
  <c r="M93" i="19"/>
  <c r="N93" i="19" s="1"/>
  <c r="N92" i="19"/>
  <c r="M92" i="19"/>
  <c r="O91" i="19"/>
  <c r="N91" i="19"/>
  <c r="M91" i="19"/>
  <c r="P91" i="19" s="1"/>
  <c r="M90" i="19"/>
  <c r="O90" i="19" s="1"/>
  <c r="M89" i="19"/>
  <c r="N89" i="19" s="1"/>
  <c r="M88" i="19"/>
  <c r="N88" i="19" s="1"/>
  <c r="O87" i="19"/>
  <c r="N87" i="19"/>
  <c r="M87" i="19"/>
  <c r="P87" i="19" s="1"/>
  <c r="M86" i="19"/>
  <c r="O86" i="19" s="1"/>
  <c r="M85" i="19"/>
  <c r="N85" i="19" s="1"/>
  <c r="N84" i="19"/>
  <c r="M84" i="19"/>
  <c r="P83" i="19"/>
  <c r="O83" i="19"/>
  <c r="Q83" i="19" s="1"/>
  <c r="N83" i="19"/>
  <c r="M83" i="19"/>
  <c r="M82" i="19"/>
  <c r="O82" i="19" s="1"/>
  <c r="N81" i="19"/>
  <c r="M81" i="19"/>
  <c r="M80" i="19"/>
  <c r="N80" i="19" s="1"/>
  <c r="P79" i="19"/>
  <c r="O79" i="19"/>
  <c r="Q79" i="19" s="1"/>
  <c r="M79" i="19"/>
  <c r="N79" i="19" s="1"/>
  <c r="M78" i="19"/>
  <c r="O78" i="19" s="1"/>
  <c r="M77" i="19"/>
  <c r="N77" i="19" s="1"/>
  <c r="M76" i="19"/>
  <c r="N76" i="19" s="1"/>
  <c r="P75" i="19"/>
  <c r="M75" i="19"/>
  <c r="O75" i="19" s="1"/>
  <c r="Q75" i="19" s="1"/>
  <c r="M74" i="19"/>
  <c r="O74" i="19" s="1"/>
  <c r="N73" i="19"/>
  <c r="M73" i="19"/>
  <c r="M72" i="19"/>
  <c r="N72" i="19" s="1"/>
  <c r="P71" i="19"/>
  <c r="M71" i="19"/>
  <c r="O71" i="19" s="1"/>
  <c r="Q71" i="19" s="1"/>
  <c r="P70" i="19"/>
  <c r="M70" i="19"/>
  <c r="N70" i="19" s="1"/>
  <c r="M69" i="19"/>
  <c r="M68" i="19"/>
  <c r="P68" i="19" s="1"/>
  <c r="O67" i="19"/>
  <c r="N67" i="19"/>
  <c r="M67" i="19"/>
  <c r="P67" i="19" s="1"/>
  <c r="M66" i="19"/>
  <c r="N66" i="19" s="1"/>
  <c r="M65" i="19"/>
  <c r="M64" i="19"/>
  <c r="P64" i="19" s="1"/>
  <c r="P63" i="19"/>
  <c r="M63" i="19"/>
  <c r="O63" i="19" s="1"/>
  <c r="Q63" i="19" s="1"/>
  <c r="M62" i="19"/>
  <c r="N62" i="19" s="1"/>
  <c r="M61" i="19"/>
  <c r="O61" i="19" s="1"/>
  <c r="M60" i="19"/>
  <c r="P60" i="19" s="1"/>
  <c r="P59" i="19"/>
  <c r="M59" i="19"/>
  <c r="O59" i="19" s="1"/>
  <c r="P58" i="19"/>
  <c r="O58" i="19"/>
  <c r="M58" i="19"/>
  <c r="N58" i="19" s="1"/>
  <c r="M57" i="19"/>
  <c r="O57" i="19" s="1"/>
  <c r="M56" i="19"/>
  <c r="P56" i="19" s="1"/>
  <c r="M55" i="19"/>
  <c r="P54" i="19"/>
  <c r="M54" i="19"/>
  <c r="N54" i="19" s="1"/>
  <c r="P53" i="19"/>
  <c r="N53" i="19"/>
  <c r="M53" i="19"/>
  <c r="O53" i="19" s="1"/>
  <c r="M52" i="19"/>
  <c r="P52" i="19" s="1"/>
  <c r="P51" i="19"/>
  <c r="O51" i="19"/>
  <c r="Q51" i="19" s="1"/>
  <c r="N51" i="19"/>
  <c r="M51" i="19"/>
  <c r="M50" i="19"/>
  <c r="N50" i="19" s="1"/>
  <c r="M49" i="19"/>
  <c r="O49" i="19" s="1"/>
  <c r="M48" i="19"/>
  <c r="P48" i="19" s="1"/>
  <c r="O47" i="19"/>
  <c r="N47" i="19"/>
  <c r="M47" i="19"/>
  <c r="P47" i="19" s="1"/>
  <c r="M46" i="19"/>
  <c r="N46" i="19" s="1"/>
  <c r="M45" i="19"/>
  <c r="O45" i="19" s="1"/>
  <c r="M44" i="19"/>
  <c r="P44" i="19" s="1"/>
  <c r="M43" i="19"/>
  <c r="M42" i="19"/>
  <c r="N42" i="19" s="1"/>
  <c r="M41" i="19"/>
  <c r="O41" i="19" s="1"/>
  <c r="M40" i="19"/>
  <c r="P40" i="19" s="1"/>
  <c r="P39" i="19"/>
  <c r="M39" i="19"/>
  <c r="O39" i="19" s="1"/>
  <c r="Q39" i="19" s="1"/>
  <c r="M38" i="19"/>
  <c r="N38" i="19" s="1"/>
  <c r="M37" i="19"/>
  <c r="O37" i="19" s="1"/>
  <c r="M36" i="19"/>
  <c r="P36" i="19" s="1"/>
  <c r="P35" i="19"/>
  <c r="O35" i="19"/>
  <c r="Q35" i="19" s="1"/>
  <c r="N35" i="19"/>
  <c r="M35" i="19"/>
  <c r="M34" i="19"/>
  <c r="N34" i="19" s="1"/>
  <c r="M33" i="19"/>
  <c r="O33" i="19" s="1"/>
  <c r="M32" i="19"/>
  <c r="P32" i="19" s="1"/>
  <c r="O31" i="19"/>
  <c r="N31" i="19"/>
  <c r="M31" i="19"/>
  <c r="P31" i="19" s="1"/>
  <c r="M30" i="19"/>
  <c r="N30" i="19" s="1"/>
  <c r="M29" i="19"/>
  <c r="O29" i="19" s="1"/>
  <c r="M28" i="19"/>
  <c r="P28" i="19" s="1"/>
  <c r="M27" i="19"/>
  <c r="M26" i="19"/>
  <c r="N26" i="19" s="1"/>
  <c r="M25" i="19"/>
  <c r="O25" i="19" s="1"/>
  <c r="M24" i="19"/>
  <c r="P24" i="19" s="1"/>
  <c r="P23" i="19"/>
  <c r="M23" i="19"/>
  <c r="O23" i="19" s="1"/>
  <c r="Q23" i="19" s="1"/>
  <c r="M22" i="19"/>
  <c r="N22" i="19" s="1"/>
  <c r="M21" i="19"/>
  <c r="O21" i="19" s="1"/>
  <c r="M20" i="19"/>
  <c r="P20" i="19" s="1"/>
  <c r="P19" i="19"/>
  <c r="O19" i="19"/>
  <c r="Q19" i="19" s="1"/>
  <c r="M19" i="19"/>
  <c r="N19" i="19" s="1"/>
  <c r="M18" i="19"/>
  <c r="N18" i="19" s="1"/>
  <c r="M17" i="19"/>
  <c r="O17" i="19" s="1"/>
  <c r="M16" i="19"/>
  <c r="P16" i="19" s="1"/>
  <c r="O15" i="19"/>
  <c r="N15" i="19"/>
  <c r="M15" i="19"/>
  <c r="P15" i="19" s="1"/>
  <c r="M14" i="19"/>
  <c r="P13" i="19"/>
  <c r="M13" i="19"/>
  <c r="O13" i="19" s="1"/>
  <c r="M12" i="19"/>
  <c r="P12" i="19" s="1"/>
  <c r="P11" i="19"/>
  <c r="M11" i="19"/>
  <c r="O11" i="19" s="1"/>
  <c r="Q11" i="19" s="1"/>
  <c r="P10" i="19"/>
  <c r="M10" i="19"/>
  <c r="N10" i="19" s="1"/>
  <c r="M9" i="19"/>
  <c r="M8" i="19"/>
  <c r="P8" i="19" s="1"/>
  <c r="O7" i="19"/>
  <c r="N7" i="19"/>
  <c r="M7" i="19"/>
  <c r="P7" i="19" s="1"/>
  <c r="M6" i="19"/>
  <c r="M5" i="19"/>
  <c r="O5" i="19" s="1"/>
  <c r="M4" i="19"/>
  <c r="P4" i="19" s="1"/>
  <c r="M3" i="19"/>
  <c r="P3" i="19" s="1"/>
  <c r="P2" i="19"/>
  <c r="M2" i="19"/>
  <c r="O2" i="19" s="1"/>
  <c r="Q2" i="19" s="1"/>
  <c r="K246" i="18"/>
  <c r="J246" i="18"/>
  <c r="I246" i="18"/>
  <c r="M245" i="18"/>
  <c r="N245" i="18" s="1"/>
  <c r="M244" i="18"/>
  <c r="M243" i="18"/>
  <c r="N242" i="18"/>
  <c r="M242" i="18"/>
  <c r="M241" i="18"/>
  <c r="M240" i="18"/>
  <c r="O239" i="18"/>
  <c r="M239" i="18"/>
  <c r="M238" i="18"/>
  <c r="M237" i="18"/>
  <c r="N237" i="18" s="1"/>
  <c r="N236" i="18"/>
  <c r="M236" i="18"/>
  <c r="M235" i="18"/>
  <c r="M234" i="18"/>
  <c r="N234" i="18" s="1"/>
  <c r="M233" i="18"/>
  <c r="M232" i="18"/>
  <c r="O231" i="18"/>
  <c r="M231" i="18"/>
  <c r="M230" i="18"/>
  <c r="N229" i="18"/>
  <c r="M229" i="18"/>
  <c r="O228" i="18"/>
  <c r="Q228" i="18" s="1"/>
  <c r="N228" i="18"/>
  <c r="M228" i="18"/>
  <c r="P228" i="18" s="1"/>
  <c r="M227" i="18"/>
  <c r="N226" i="18"/>
  <c r="M226" i="18"/>
  <c r="M225" i="18"/>
  <c r="O224" i="18"/>
  <c r="Q224" i="18" s="1"/>
  <c r="N224" i="18"/>
  <c r="M224" i="18"/>
  <c r="P224" i="18" s="1"/>
  <c r="M223" i="18"/>
  <c r="O223" i="18" s="1"/>
  <c r="M222" i="18"/>
  <c r="N221" i="18"/>
  <c r="M221" i="18"/>
  <c r="P220" i="18"/>
  <c r="O220" i="18"/>
  <c r="Q220" i="18" s="1"/>
  <c r="N220" i="18"/>
  <c r="M220" i="18"/>
  <c r="M219" i="18"/>
  <c r="N218" i="18"/>
  <c r="M218" i="18"/>
  <c r="M217" i="18"/>
  <c r="P216" i="18"/>
  <c r="O216" i="18"/>
  <c r="Q216" i="18" s="1"/>
  <c r="N216" i="18"/>
  <c r="M216" i="18"/>
  <c r="M215" i="18"/>
  <c r="O215" i="18" s="1"/>
  <c r="M214" i="18"/>
  <c r="M213" i="18"/>
  <c r="P212" i="18"/>
  <c r="O212" i="18"/>
  <c r="N212" i="18"/>
  <c r="M212" i="18"/>
  <c r="M211" i="18"/>
  <c r="M210" i="18"/>
  <c r="N210" i="18" s="1"/>
  <c r="M209" i="18"/>
  <c r="P208" i="18"/>
  <c r="O208" i="18"/>
  <c r="N208" i="18"/>
  <c r="M208" i="18"/>
  <c r="M207" i="18"/>
  <c r="O207" i="18" s="1"/>
  <c r="M206" i="18"/>
  <c r="M205" i="18"/>
  <c r="N205" i="18" s="1"/>
  <c r="M204" i="18"/>
  <c r="M203" i="18"/>
  <c r="O203" i="18" s="1"/>
  <c r="M202" i="18"/>
  <c r="M201" i="18"/>
  <c r="M200" i="18"/>
  <c r="O199" i="18"/>
  <c r="M199" i="18"/>
  <c r="M198" i="18"/>
  <c r="M197" i="18"/>
  <c r="N197" i="18" s="1"/>
  <c r="M196" i="18"/>
  <c r="M195" i="18"/>
  <c r="M194" i="18"/>
  <c r="N194" i="18" s="1"/>
  <c r="M193" i="18"/>
  <c r="P192" i="18"/>
  <c r="O192" i="18"/>
  <c r="M192" i="18"/>
  <c r="N192" i="18" s="1"/>
  <c r="M191" i="18"/>
  <c r="M190" i="18"/>
  <c r="M189" i="18"/>
  <c r="N189" i="18" s="1"/>
  <c r="P188" i="18"/>
  <c r="O188" i="18"/>
  <c r="M188" i="18"/>
  <c r="N188" i="18" s="1"/>
  <c r="M187" i="18"/>
  <c r="N186" i="18"/>
  <c r="M186" i="18"/>
  <c r="M185" i="18"/>
  <c r="P184" i="18"/>
  <c r="O184" i="18"/>
  <c r="M184" i="18"/>
  <c r="N184" i="18" s="1"/>
  <c r="O183" i="18"/>
  <c r="M183" i="18"/>
  <c r="M182" i="18"/>
  <c r="M181" i="18"/>
  <c r="P180" i="18"/>
  <c r="O180" i="18"/>
  <c r="M180" i="18"/>
  <c r="N180" i="18" s="1"/>
  <c r="M179" i="18"/>
  <c r="N178" i="18"/>
  <c r="M178" i="18"/>
  <c r="M177" i="18"/>
  <c r="P176" i="18"/>
  <c r="O176" i="18"/>
  <c r="M176" i="18"/>
  <c r="N176" i="18" s="1"/>
  <c r="M175" i="18"/>
  <c r="O175" i="18" s="1"/>
  <c r="M174" i="18"/>
  <c r="M173" i="18"/>
  <c r="N173" i="18" s="1"/>
  <c r="M172" i="18"/>
  <c r="P172" i="18" s="1"/>
  <c r="M171" i="18"/>
  <c r="M170" i="18"/>
  <c r="M169" i="18"/>
  <c r="P168" i="18"/>
  <c r="O168" i="18"/>
  <c r="M168" i="18"/>
  <c r="N168" i="18" s="1"/>
  <c r="M167" i="18"/>
  <c r="O167" i="18" s="1"/>
  <c r="M166" i="18"/>
  <c r="M165" i="18"/>
  <c r="N165" i="18" s="1"/>
  <c r="M164" i="18"/>
  <c r="P164" i="18" s="1"/>
  <c r="M163" i="18"/>
  <c r="M162" i="18"/>
  <c r="N162" i="18" s="1"/>
  <c r="O161" i="18"/>
  <c r="Q161" i="18" s="1"/>
  <c r="N161" i="18"/>
  <c r="M161" i="18"/>
  <c r="P161" i="18" s="1"/>
  <c r="P160" i="18"/>
  <c r="O160" i="18"/>
  <c r="Q160" i="18" s="1"/>
  <c r="N160" i="18"/>
  <c r="M160" i="18"/>
  <c r="M159" i="18"/>
  <c r="M158" i="18"/>
  <c r="O157" i="18"/>
  <c r="Q157" i="18" s="1"/>
  <c r="M157" i="18"/>
  <c r="P157" i="18" s="1"/>
  <c r="P156" i="18"/>
  <c r="O156" i="18"/>
  <c r="Q156" i="18" s="1"/>
  <c r="M156" i="18"/>
  <c r="N156" i="18" s="1"/>
  <c r="P155" i="18"/>
  <c r="O155" i="18"/>
  <c r="M155" i="18"/>
  <c r="N155" i="18" s="1"/>
  <c r="N154" i="18"/>
  <c r="M154" i="18"/>
  <c r="M153" i="18"/>
  <c r="M152" i="18"/>
  <c r="P151" i="18"/>
  <c r="M151" i="18"/>
  <c r="N151" i="18" s="1"/>
  <c r="P150" i="18"/>
  <c r="Q150" i="18" s="1"/>
  <c r="N150" i="18"/>
  <c r="M150" i="18"/>
  <c r="O150" i="18" s="1"/>
  <c r="M149" i="18"/>
  <c r="N149" i="18" s="1"/>
  <c r="N148" i="18"/>
  <c r="M148" i="18"/>
  <c r="M147" i="18"/>
  <c r="P146" i="18"/>
  <c r="Q146" i="18" s="1"/>
  <c r="M146" i="18"/>
  <c r="O146" i="18" s="1"/>
  <c r="O145" i="18"/>
  <c r="Q145" i="18" s="1"/>
  <c r="N145" i="18"/>
  <c r="M145" i="18"/>
  <c r="P145" i="18" s="1"/>
  <c r="P144" i="18"/>
  <c r="O144" i="18"/>
  <c r="Q144" i="18" s="1"/>
  <c r="N144" i="18"/>
  <c r="M144" i="18"/>
  <c r="O143" i="18"/>
  <c r="M143" i="18"/>
  <c r="M142" i="18"/>
  <c r="O141" i="18"/>
  <c r="Q141" i="18" s="1"/>
  <c r="M141" i="18"/>
  <c r="P141" i="18" s="1"/>
  <c r="P140" i="18"/>
  <c r="O140" i="18"/>
  <c r="Q140" i="18" s="1"/>
  <c r="M140" i="18"/>
  <c r="N140" i="18" s="1"/>
  <c r="P139" i="18"/>
  <c r="O139" i="18"/>
  <c r="M139" i="18"/>
  <c r="N139" i="18" s="1"/>
  <c r="M138" i="18"/>
  <c r="M137" i="18"/>
  <c r="M136" i="18"/>
  <c r="P136" i="18" s="1"/>
  <c r="P135" i="18"/>
  <c r="M135" i="18"/>
  <c r="N135" i="18" s="1"/>
  <c r="P134" i="18"/>
  <c r="Q134" i="18" s="1"/>
  <c r="N134" i="18"/>
  <c r="M134" i="18"/>
  <c r="O134" i="18" s="1"/>
  <c r="M133" i="18"/>
  <c r="M132" i="18"/>
  <c r="M131" i="18"/>
  <c r="P130" i="18"/>
  <c r="Q130" i="18" s="1"/>
  <c r="M130" i="18"/>
  <c r="O130" i="18" s="1"/>
  <c r="O129" i="18"/>
  <c r="Q129" i="18" s="1"/>
  <c r="N129" i="18"/>
  <c r="M129" i="18"/>
  <c r="P129" i="18" s="1"/>
  <c r="P128" i="18"/>
  <c r="O128" i="18"/>
  <c r="Q128" i="18" s="1"/>
  <c r="N128" i="18"/>
  <c r="M128" i="18"/>
  <c r="M127" i="18"/>
  <c r="M126" i="18"/>
  <c r="O125" i="18"/>
  <c r="Q125" i="18" s="1"/>
  <c r="M125" i="18"/>
  <c r="P125" i="18" s="1"/>
  <c r="P124" i="18"/>
  <c r="O124" i="18"/>
  <c r="M124" i="18"/>
  <c r="N124" i="18" s="1"/>
  <c r="P123" i="18"/>
  <c r="O123" i="18"/>
  <c r="M123" i="18"/>
  <c r="N123" i="18" s="1"/>
  <c r="M122" i="18"/>
  <c r="N122" i="18" s="1"/>
  <c r="M121" i="18"/>
  <c r="M120" i="18"/>
  <c r="P119" i="18"/>
  <c r="M119" i="18"/>
  <c r="N119" i="18" s="1"/>
  <c r="P118" i="18"/>
  <c r="Q118" i="18" s="1"/>
  <c r="N118" i="18"/>
  <c r="M118" i="18"/>
  <c r="O118" i="18" s="1"/>
  <c r="N117" i="18"/>
  <c r="M117" i="18"/>
  <c r="M116" i="18"/>
  <c r="N116" i="18" s="1"/>
  <c r="M115" i="18"/>
  <c r="P114" i="18"/>
  <c r="Q114" i="18" s="1"/>
  <c r="M114" i="18"/>
  <c r="O114" i="18" s="1"/>
  <c r="O113" i="18"/>
  <c r="Q113" i="18" s="1"/>
  <c r="N113" i="18"/>
  <c r="M113" i="18"/>
  <c r="P113" i="18" s="1"/>
  <c r="P112" i="18"/>
  <c r="O112" i="18"/>
  <c r="Q112" i="18" s="1"/>
  <c r="N112" i="18"/>
  <c r="M112" i="18"/>
  <c r="M111" i="18"/>
  <c r="O111" i="18" s="1"/>
  <c r="M110" i="18"/>
  <c r="O109" i="18"/>
  <c r="Q109" i="18" s="1"/>
  <c r="M109" i="18"/>
  <c r="P109" i="18" s="1"/>
  <c r="P108" i="18"/>
  <c r="O108" i="18"/>
  <c r="Q108" i="18" s="1"/>
  <c r="M108" i="18"/>
  <c r="N108" i="18" s="1"/>
  <c r="P107" i="18"/>
  <c r="O107" i="18"/>
  <c r="M107" i="18"/>
  <c r="N107" i="18" s="1"/>
  <c r="M106" i="18"/>
  <c r="M105" i="18"/>
  <c r="P104" i="18"/>
  <c r="M104" i="18"/>
  <c r="P103" i="18"/>
  <c r="M103" i="18"/>
  <c r="N103" i="18" s="1"/>
  <c r="P102" i="18"/>
  <c r="Q102" i="18" s="1"/>
  <c r="N102" i="18"/>
  <c r="M102" i="18"/>
  <c r="O102" i="18" s="1"/>
  <c r="M101" i="18"/>
  <c r="M100" i="18"/>
  <c r="M99" i="18"/>
  <c r="P98" i="18"/>
  <c r="Q98" i="18" s="1"/>
  <c r="M98" i="18"/>
  <c r="O98" i="18" s="1"/>
  <c r="O97" i="18"/>
  <c r="Q97" i="18" s="1"/>
  <c r="N97" i="18"/>
  <c r="M97" i="18"/>
  <c r="P97" i="18" s="1"/>
  <c r="P96" i="18"/>
  <c r="O96" i="18"/>
  <c r="Q96" i="18" s="1"/>
  <c r="N96" i="18"/>
  <c r="M96" i="18"/>
  <c r="M95" i="18"/>
  <c r="M94" i="18"/>
  <c r="O93" i="18"/>
  <c r="Q93" i="18" s="1"/>
  <c r="M93" i="18"/>
  <c r="P93" i="18" s="1"/>
  <c r="P92" i="18"/>
  <c r="O92" i="18"/>
  <c r="Q92" i="18" s="1"/>
  <c r="M92" i="18"/>
  <c r="N92" i="18" s="1"/>
  <c r="P91" i="18"/>
  <c r="O91" i="18"/>
  <c r="M91" i="18"/>
  <c r="N91" i="18" s="1"/>
  <c r="N90" i="18"/>
  <c r="M90" i="18"/>
  <c r="M89" i="18"/>
  <c r="M88" i="18"/>
  <c r="P87" i="18"/>
  <c r="M87" i="18"/>
  <c r="N87" i="18" s="1"/>
  <c r="P86" i="18"/>
  <c r="Q86" i="18" s="1"/>
  <c r="N86" i="18"/>
  <c r="M86" i="18"/>
  <c r="O86" i="18" s="1"/>
  <c r="M85" i="18"/>
  <c r="N85" i="18" s="1"/>
  <c r="N84" i="18"/>
  <c r="M84" i="18"/>
  <c r="M83" i="18"/>
  <c r="P82" i="18"/>
  <c r="Q82" i="18" s="1"/>
  <c r="M82" i="18"/>
  <c r="O82" i="18" s="1"/>
  <c r="O81" i="18"/>
  <c r="Q81" i="18" s="1"/>
  <c r="N81" i="18"/>
  <c r="M81" i="18"/>
  <c r="P81" i="18" s="1"/>
  <c r="P80" i="18"/>
  <c r="O80" i="18"/>
  <c r="Q80" i="18" s="1"/>
  <c r="N80" i="18"/>
  <c r="M80" i="18"/>
  <c r="O79" i="18"/>
  <c r="M79" i="18"/>
  <c r="M78" i="18"/>
  <c r="O77" i="18"/>
  <c r="Q77" i="18" s="1"/>
  <c r="M77" i="18"/>
  <c r="P77" i="18" s="1"/>
  <c r="P76" i="18"/>
  <c r="O76" i="18"/>
  <c r="Q76" i="18" s="1"/>
  <c r="M76" i="18"/>
  <c r="N76" i="18" s="1"/>
  <c r="P75" i="18"/>
  <c r="O75" i="18"/>
  <c r="M75" i="18"/>
  <c r="N75" i="18" s="1"/>
  <c r="M74" i="18"/>
  <c r="M73" i="18"/>
  <c r="M72" i="18"/>
  <c r="O72" i="18" s="1"/>
  <c r="M71" i="18"/>
  <c r="P70" i="18"/>
  <c r="Q70" i="18" s="1"/>
  <c r="N70" i="18"/>
  <c r="M70" i="18"/>
  <c r="O70" i="18" s="1"/>
  <c r="M69" i="18"/>
  <c r="P69" i="18" s="1"/>
  <c r="M68" i="18"/>
  <c r="P68" i="18" s="1"/>
  <c r="O67" i="18"/>
  <c r="M67" i="18"/>
  <c r="M66" i="18"/>
  <c r="P66" i="18" s="1"/>
  <c r="O65" i="18"/>
  <c r="Q65" i="18" s="1"/>
  <c r="N65" i="18"/>
  <c r="M65" i="18"/>
  <c r="P65" i="18" s="1"/>
  <c r="P64" i="18"/>
  <c r="O64" i="18"/>
  <c r="Q64" i="18" s="1"/>
  <c r="N64" i="18"/>
  <c r="M64" i="18"/>
  <c r="P63" i="18"/>
  <c r="O63" i="18"/>
  <c r="Q63" i="18" s="1"/>
  <c r="M63" i="18"/>
  <c r="N63" i="18" s="1"/>
  <c r="M62" i="18"/>
  <c r="N62" i="18" s="1"/>
  <c r="O61" i="18"/>
  <c r="M61" i="18"/>
  <c r="M60" i="18"/>
  <c r="N60" i="18" s="1"/>
  <c r="P59" i="18"/>
  <c r="O59" i="18"/>
  <c r="M59" i="18"/>
  <c r="N59" i="18" s="1"/>
  <c r="P58" i="18"/>
  <c r="Q58" i="18" s="1"/>
  <c r="M58" i="18"/>
  <c r="O58" i="18" s="1"/>
  <c r="M57" i="18"/>
  <c r="M56" i="18"/>
  <c r="O56" i="18" s="1"/>
  <c r="P55" i="18"/>
  <c r="M55" i="18"/>
  <c r="P54" i="18"/>
  <c r="Q54" i="18" s="1"/>
  <c r="N54" i="18"/>
  <c r="M54" i="18"/>
  <c r="O54" i="18" s="1"/>
  <c r="M53" i="18"/>
  <c r="P53" i="18" s="1"/>
  <c r="O52" i="18"/>
  <c r="Q52" i="18" s="1"/>
  <c r="M52" i="18"/>
  <c r="P52" i="18" s="1"/>
  <c r="P51" i="18"/>
  <c r="O51" i="18"/>
  <c r="Q51" i="18" s="1"/>
  <c r="M51" i="18"/>
  <c r="N51" i="18" s="1"/>
  <c r="M50" i="18"/>
  <c r="O50" i="18" s="1"/>
  <c r="M49" i="18"/>
  <c r="P49" i="18" s="1"/>
  <c r="P48" i="18"/>
  <c r="M48" i="18"/>
  <c r="O48" i="18" s="1"/>
  <c r="Q48" i="18" s="1"/>
  <c r="P47" i="18"/>
  <c r="M47" i="18"/>
  <c r="N47" i="18" s="1"/>
  <c r="P46" i="18"/>
  <c r="Q46" i="18" s="1"/>
  <c r="N46" i="18"/>
  <c r="M46" i="18"/>
  <c r="O46" i="18" s="1"/>
  <c r="M45" i="18"/>
  <c r="P45" i="18" s="1"/>
  <c r="M44" i="18"/>
  <c r="P44" i="18" s="1"/>
  <c r="M43" i="18"/>
  <c r="N43" i="18" s="1"/>
  <c r="P42" i="18"/>
  <c r="Q42" i="18" s="1"/>
  <c r="M42" i="18"/>
  <c r="O42" i="18" s="1"/>
  <c r="O41" i="18"/>
  <c r="Q41" i="18" s="1"/>
  <c r="N41" i="18"/>
  <c r="M41" i="18"/>
  <c r="P41" i="18" s="1"/>
  <c r="P40" i="18"/>
  <c r="O40" i="18"/>
  <c r="Q40" i="18" s="1"/>
  <c r="N40" i="18"/>
  <c r="M40" i="18"/>
  <c r="M39" i="18"/>
  <c r="N39" i="18" s="1"/>
  <c r="M38" i="18"/>
  <c r="O38" i="18" s="1"/>
  <c r="O37" i="18"/>
  <c r="Q37" i="18" s="1"/>
  <c r="M37" i="18"/>
  <c r="P37" i="18" s="1"/>
  <c r="P36" i="18"/>
  <c r="O36" i="18"/>
  <c r="Q36" i="18" s="1"/>
  <c r="M36" i="18"/>
  <c r="N36" i="18" s="1"/>
  <c r="P35" i="18"/>
  <c r="O35" i="18"/>
  <c r="Q35" i="18" s="1"/>
  <c r="M35" i="18"/>
  <c r="N35" i="18" s="1"/>
  <c r="M34" i="18"/>
  <c r="O34" i="18" s="1"/>
  <c r="M33" i="18"/>
  <c r="P33" i="18" s="1"/>
  <c r="P32" i="18"/>
  <c r="M32" i="18"/>
  <c r="O32" i="18" s="1"/>
  <c r="Q32" i="18" s="1"/>
  <c r="P31" i="18"/>
  <c r="M31" i="18"/>
  <c r="N31" i="18" s="1"/>
  <c r="P30" i="18"/>
  <c r="Q30" i="18" s="1"/>
  <c r="N30" i="18"/>
  <c r="M30" i="18"/>
  <c r="O30" i="18" s="1"/>
  <c r="M29" i="18"/>
  <c r="P29" i="18" s="1"/>
  <c r="M28" i="18"/>
  <c r="P28" i="18" s="1"/>
  <c r="M27" i="18"/>
  <c r="N27" i="18" s="1"/>
  <c r="P26" i="18"/>
  <c r="Q26" i="18" s="1"/>
  <c r="M26" i="18"/>
  <c r="O26" i="18" s="1"/>
  <c r="O25" i="18"/>
  <c r="Q25" i="18" s="1"/>
  <c r="N25" i="18"/>
  <c r="M25" i="18"/>
  <c r="P25" i="18" s="1"/>
  <c r="P24" i="18"/>
  <c r="O24" i="18"/>
  <c r="Q24" i="18" s="1"/>
  <c r="N24" i="18"/>
  <c r="M24" i="18"/>
  <c r="M23" i="18"/>
  <c r="N23" i="18" s="1"/>
  <c r="M22" i="18"/>
  <c r="O22" i="18" s="1"/>
  <c r="O21" i="18"/>
  <c r="Q21" i="18" s="1"/>
  <c r="M21" i="18"/>
  <c r="P21" i="18" s="1"/>
  <c r="P20" i="18"/>
  <c r="O20" i="18"/>
  <c r="Q20" i="18" s="1"/>
  <c r="M20" i="18"/>
  <c r="N20" i="18" s="1"/>
  <c r="P19" i="18"/>
  <c r="O19" i="18"/>
  <c r="Q19" i="18" s="1"/>
  <c r="M19" i="18"/>
  <c r="N19" i="18" s="1"/>
  <c r="M18" i="18"/>
  <c r="O18" i="18" s="1"/>
  <c r="M17" i="18"/>
  <c r="P17" i="18" s="1"/>
  <c r="P16" i="18"/>
  <c r="M16" i="18"/>
  <c r="O16" i="18" s="1"/>
  <c r="Q16" i="18" s="1"/>
  <c r="P15" i="18"/>
  <c r="M15" i="18"/>
  <c r="N15" i="18" s="1"/>
  <c r="P14" i="18"/>
  <c r="Q14" i="18" s="1"/>
  <c r="N14" i="18"/>
  <c r="M14" i="18"/>
  <c r="O14" i="18" s="1"/>
  <c r="M13" i="18"/>
  <c r="P13" i="18" s="1"/>
  <c r="M12" i="18"/>
  <c r="P12" i="18" s="1"/>
  <c r="M11" i="18"/>
  <c r="N11" i="18" s="1"/>
  <c r="P10" i="18"/>
  <c r="Q10" i="18" s="1"/>
  <c r="M10" i="18"/>
  <c r="O10" i="18" s="1"/>
  <c r="P9" i="18"/>
  <c r="O9" i="18"/>
  <c r="Q9" i="18" s="1"/>
  <c r="M9" i="18"/>
  <c r="N9" i="18" s="1"/>
  <c r="M8" i="18"/>
  <c r="O8" i="18" s="1"/>
  <c r="M7" i="18"/>
  <c r="P7" i="18" s="1"/>
  <c r="P6" i="18"/>
  <c r="M6" i="18"/>
  <c r="O6" i="18" s="1"/>
  <c r="Q6" i="18" s="1"/>
  <c r="P5" i="18"/>
  <c r="M5" i="18"/>
  <c r="N5" i="18" s="1"/>
  <c r="P4" i="18"/>
  <c r="Q4" i="18" s="1"/>
  <c r="N4" i="18"/>
  <c r="M4" i="18"/>
  <c r="O4" i="18" s="1"/>
  <c r="M3" i="18"/>
  <c r="P3" i="18" s="1"/>
  <c r="M2" i="18"/>
  <c r="P2" i="18" s="1"/>
  <c r="L4" i="1"/>
  <c r="K4" i="1"/>
  <c r="J4" i="1"/>
  <c r="N3" i="1"/>
  <c r="O3" i="1" s="1"/>
  <c r="N2" i="1"/>
  <c r="P2" i="1" s="1"/>
  <c r="Q61" i="18" l="1"/>
  <c r="Q67" i="18"/>
  <c r="O88" i="18"/>
  <c r="N88" i="18"/>
  <c r="N115" i="18"/>
  <c r="P115" i="18"/>
  <c r="O115" i="18"/>
  <c r="Q115" i="18" s="1"/>
  <c r="P121" i="18"/>
  <c r="O121" i="18"/>
  <c r="Q121" i="18" s="1"/>
  <c r="N121" i="18"/>
  <c r="P132" i="18"/>
  <c r="O132" i="18"/>
  <c r="Q132" i="18" s="1"/>
  <c r="Q143" i="18"/>
  <c r="O196" i="18"/>
  <c r="P196" i="18"/>
  <c r="N196" i="18"/>
  <c r="O244" i="18"/>
  <c r="Q244" i="18" s="1"/>
  <c r="N244" i="18"/>
  <c r="P95" i="19"/>
  <c r="O95" i="19"/>
  <c r="Q95" i="19" s="1"/>
  <c r="N95" i="19"/>
  <c r="P193" i="19"/>
  <c r="O193" i="19"/>
  <c r="Q193" i="19" s="1"/>
  <c r="N193" i="19"/>
  <c r="P3" i="1"/>
  <c r="N3" i="18"/>
  <c r="N13" i="18"/>
  <c r="P244" i="18"/>
  <c r="O9" i="19"/>
  <c r="P9" i="19"/>
  <c r="N14" i="19"/>
  <c r="P14" i="19"/>
  <c r="O14" i="19"/>
  <c r="Q14" i="19" s="1"/>
  <c r="P43" i="19"/>
  <c r="O43" i="19"/>
  <c r="Q43" i="19" s="1"/>
  <c r="N43" i="19"/>
  <c r="P55" i="19"/>
  <c r="O55" i="19"/>
  <c r="Q55" i="19" s="1"/>
  <c r="N55" i="19"/>
  <c r="O69" i="19"/>
  <c r="P69" i="19"/>
  <c r="N69" i="19"/>
  <c r="N168" i="19"/>
  <c r="P168" i="19"/>
  <c r="O168" i="19"/>
  <c r="Q168" i="19" s="1"/>
  <c r="O179" i="19"/>
  <c r="P179" i="19"/>
  <c r="Q179" i="19" s="1"/>
  <c r="N179" i="19"/>
  <c r="P209" i="19"/>
  <c r="O209" i="19"/>
  <c r="Q209" i="19" s="1"/>
  <c r="N209" i="19"/>
  <c r="P217" i="19"/>
  <c r="O217" i="19"/>
  <c r="Q217" i="19" s="1"/>
  <c r="N217" i="19"/>
  <c r="P241" i="19"/>
  <c r="O241" i="19"/>
  <c r="Q241" i="19" s="1"/>
  <c r="N241" i="19"/>
  <c r="N4" i="1"/>
  <c r="O3" i="18"/>
  <c r="Q3" i="18" s="1"/>
  <c r="N6" i="18"/>
  <c r="N7" i="18"/>
  <c r="P8" i="18"/>
  <c r="Q8" i="18" s="1"/>
  <c r="O11" i="18"/>
  <c r="O12" i="18"/>
  <c r="Q12" i="18" s="1"/>
  <c r="O13" i="18"/>
  <c r="Q13" i="18" s="1"/>
  <c r="N16" i="18"/>
  <c r="N17" i="18"/>
  <c r="P18" i="18"/>
  <c r="Q18" i="18" s="1"/>
  <c r="N22" i="18"/>
  <c r="P23" i="18"/>
  <c r="O27" i="18"/>
  <c r="O28" i="18"/>
  <c r="Q28" i="18" s="1"/>
  <c r="O29" i="18"/>
  <c r="Q29" i="18" s="1"/>
  <c r="N32" i="18"/>
  <c r="N33" i="18"/>
  <c r="P34" i="18"/>
  <c r="Q34" i="18" s="1"/>
  <c r="N38" i="18"/>
  <c r="P39" i="18"/>
  <c r="O43" i="18"/>
  <c r="O44" i="18"/>
  <c r="Q44" i="18" s="1"/>
  <c r="O45" i="18"/>
  <c r="Q45" i="18" s="1"/>
  <c r="N48" i="18"/>
  <c r="N49" i="18"/>
  <c r="P50" i="18"/>
  <c r="Q50" i="18" s="1"/>
  <c r="N53" i="18"/>
  <c r="N56" i="18"/>
  <c r="P60" i="18"/>
  <c r="N68" i="18"/>
  <c r="O69" i="18"/>
  <c r="Q69" i="18" s="1"/>
  <c r="N71" i="18"/>
  <c r="O71" i="18"/>
  <c r="P72" i="18"/>
  <c r="Q72" i="18" s="1"/>
  <c r="O78" i="18"/>
  <c r="P78" i="18"/>
  <c r="Q78" i="18" s="1"/>
  <c r="N78" i="18"/>
  <c r="N83" i="18"/>
  <c r="P83" i="18"/>
  <c r="O83" i="18"/>
  <c r="Q83" i="18" s="1"/>
  <c r="P89" i="18"/>
  <c r="O89" i="18"/>
  <c r="Q89" i="18" s="1"/>
  <c r="N89" i="18"/>
  <c r="N95" i="18"/>
  <c r="P95" i="18"/>
  <c r="P100" i="18"/>
  <c r="O100" i="18"/>
  <c r="Q100" i="18" s="1"/>
  <c r="O106" i="18"/>
  <c r="P106" i="18"/>
  <c r="O120" i="18"/>
  <c r="N120" i="18"/>
  <c r="P133" i="18"/>
  <c r="O133" i="18"/>
  <c r="O142" i="18"/>
  <c r="P142" i="18"/>
  <c r="Q142" i="18" s="1"/>
  <c r="N142" i="18"/>
  <c r="N147" i="18"/>
  <c r="P147" i="18"/>
  <c r="O147" i="18"/>
  <c r="Q147" i="18" s="1"/>
  <c r="P153" i="18"/>
  <c r="O153" i="18"/>
  <c r="N153" i="18"/>
  <c r="N159" i="18"/>
  <c r="P159" i="18"/>
  <c r="N200" i="18"/>
  <c r="P200" i="18"/>
  <c r="O200" i="18"/>
  <c r="Q200" i="18" s="1"/>
  <c r="N204" i="18"/>
  <c r="P204" i="18"/>
  <c r="P57" i="18"/>
  <c r="O57" i="18"/>
  <c r="Q57" i="18" s="1"/>
  <c r="O74" i="18"/>
  <c r="P74" i="18"/>
  <c r="P101" i="18"/>
  <c r="O101" i="18"/>
  <c r="Q101" i="18" s="1"/>
  <c r="O110" i="18"/>
  <c r="P110" i="18"/>
  <c r="Q110" i="18" s="1"/>
  <c r="N110" i="18"/>
  <c r="N127" i="18"/>
  <c r="P127" i="18"/>
  <c r="O138" i="18"/>
  <c r="P138" i="18"/>
  <c r="Q138" i="18" s="1"/>
  <c r="O152" i="18"/>
  <c r="Q152" i="18" s="1"/>
  <c r="N152" i="18"/>
  <c r="O3" i="19"/>
  <c r="Q3" i="19" s="1"/>
  <c r="N3" i="19"/>
  <c r="N6" i="19"/>
  <c r="P6" i="19"/>
  <c r="O6" i="19"/>
  <c r="Q6" i="19" s="1"/>
  <c r="P99" i="19"/>
  <c r="O99" i="19"/>
  <c r="Q99" i="19" s="1"/>
  <c r="N99" i="19"/>
  <c r="P174" i="19"/>
  <c r="O174" i="19"/>
  <c r="Q174" i="19" s="1"/>
  <c r="N174" i="19"/>
  <c r="N2" i="18"/>
  <c r="N8" i="18"/>
  <c r="N12" i="18"/>
  <c r="N18" i="18"/>
  <c r="O23" i="18"/>
  <c r="N28" i="18"/>
  <c r="N29" i="18"/>
  <c r="N34" i="18"/>
  <c r="O39" i="18"/>
  <c r="N44" i="18"/>
  <c r="N45" i="18"/>
  <c r="N50" i="18"/>
  <c r="N57" i="18"/>
  <c r="O60" i="18"/>
  <c r="Q60" i="18" s="1"/>
  <c r="O62" i="18"/>
  <c r="P62" i="18"/>
  <c r="Q62" i="18" s="1"/>
  <c r="O66" i="18"/>
  <c r="Q66" i="18" s="1"/>
  <c r="N66" i="18"/>
  <c r="N69" i="18"/>
  <c r="N72" i="18"/>
  <c r="N74" i="18"/>
  <c r="P85" i="18"/>
  <c r="O85" i="18"/>
  <c r="P88" i="18"/>
  <c r="O94" i="18"/>
  <c r="P94" i="18"/>
  <c r="Q94" i="18" s="1"/>
  <c r="N94" i="18"/>
  <c r="N99" i="18"/>
  <c r="P99" i="18"/>
  <c r="O99" i="18"/>
  <c r="Q99" i="18" s="1"/>
  <c r="N101" i="18"/>
  <c r="P105" i="18"/>
  <c r="O105" i="18"/>
  <c r="Q105" i="18" s="1"/>
  <c r="N105" i="18"/>
  <c r="N111" i="18"/>
  <c r="P111" i="18"/>
  <c r="Q111" i="18" s="1"/>
  <c r="P116" i="18"/>
  <c r="O116" i="18"/>
  <c r="Q116" i="18" s="1"/>
  <c r="O122" i="18"/>
  <c r="P122" i="18"/>
  <c r="Q122" i="18" s="1"/>
  <c r="O127" i="18"/>
  <c r="Q127" i="18" s="1"/>
  <c r="N132" i="18"/>
  <c r="O136" i="18"/>
  <c r="Q136" i="18" s="1"/>
  <c r="N136" i="18"/>
  <c r="N138" i="18"/>
  <c r="P149" i="18"/>
  <c r="O149" i="18"/>
  <c r="P152" i="18"/>
  <c r="O158" i="18"/>
  <c r="P158" i="18"/>
  <c r="Q158" i="18" s="1"/>
  <c r="N158" i="18"/>
  <c r="O164" i="18"/>
  <c r="N164" i="18"/>
  <c r="O172" i="18"/>
  <c r="Q172" i="18" s="1"/>
  <c r="N172" i="18"/>
  <c r="O2" i="1"/>
  <c r="O4" i="1" s="1"/>
  <c r="Q3" i="1"/>
  <c r="O2" i="18"/>
  <c r="Q2" i="18" s="1"/>
  <c r="Q2" i="1"/>
  <c r="R2" i="1" s="1"/>
  <c r="O5" i="18"/>
  <c r="Q5" i="18" s="1"/>
  <c r="O7" i="18"/>
  <c r="Q7" i="18" s="1"/>
  <c r="N10" i="18"/>
  <c r="P11" i="18"/>
  <c r="O15" i="18"/>
  <c r="Q15" i="18" s="1"/>
  <c r="O17" i="18"/>
  <c r="Q17" i="18" s="1"/>
  <c r="N21" i="18"/>
  <c r="P22" i="18"/>
  <c r="Q22" i="18" s="1"/>
  <c r="N26" i="18"/>
  <c r="P27" i="18"/>
  <c r="O31" i="18"/>
  <c r="Q31" i="18" s="1"/>
  <c r="O33" i="18"/>
  <c r="Q33" i="18" s="1"/>
  <c r="N37" i="18"/>
  <c r="P38" i="18"/>
  <c r="Q38" i="18" s="1"/>
  <c r="N42" i="18"/>
  <c r="P43" i="18"/>
  <c r="O47" i="18"/>
  <c r="Q47" i="18" s="1"/>
  <c r="O49" i="18"/>
  <c r="Q49" i="18" s="1"/>
  <c r="N52" i="18"/>
  <c r="O53" i="18"/>
  <c r="Q53" i="18" s="1"/>
  <c r="N55" i="18"/>
  <c r="O55" i="18"/>
  <c r="Q55" i="18" s="1"/>
  <c r="P56" i="18"/>
  <c r="Q56" i="18" s="1"/>
  <c r="N58" i="18"/>
  <c r="P61" i="18"/>
  <c r="N61" i="18"/>
  <c r="N67" i="18"/>
  <c r="P67" i="18"/>
  <c r="O68" i="18"/>
  <c r="Q68" i="18" s="1"/>
  <c r="P71" i="18"/>
  <c r="P73" i="18"/>
  <c r="O73" i="18"/>
  <c r="N73" i="18"/>
  <c r="N79" i="18"/>
  <c r="P79" i="18"/>
  <c r="Q79" i="18" s="1"/>
  <c r="P84" i="18"/>
  <c r="O84" i="18"/>
  <c r="Q84" i="18" s="1"/>
  <c r="O90" i="18"/>
  <c r="P90" i="18"/>
  <c r="Q90" i="18" s="1"/>
  <c r="O95" i="18"/>
  <c r="Q95" i="18" s="1"/>
  <c r="N100" i="18"/>
  <c r="O104" i="18"/>
  <c r="Q104" i="18" s="1"/>
  <c r="N104" i="18"/>
  <c r="N106" i="18"/>
  <c r="P117" i="18"/>
  <c r="O117" i="18"/>
  <c r="Q117" i="18" s="1"/>
  <c r="P120" i="18"/>
  <c r="Q124" i="18"/>
  <c r="O126" i="18"/>
  <c r="P126" i="18"/>
  <c r="Q126" i="18" s="1"/>
  <c r="N126" i="18"/>
  <c r="N131" i="18"/>
  <c r="P131" i="18"/>
  <c r="O131" i="18"/>
  <c r="Q131" i="18" s="1"/>
  <c r="N133" i="18"/>
  <c r="P137" i="18"/>
  <c r="O137" i="18"/>
  <c r="Q137" i="18" s="1"/>
  <c r="N137" i="18"/>
  <c r="N143" i="18"/>
  <c r="P143" i="18"/>
  <c r="P148" i="18"/>
  <c r="O148" i="18"/>
  <c r="Q148" i="18" s="1"/>
  <c r="O154" i="18"/>
  <c r="P154" i="18"/>
  <c r="O159" i="18"/>
  <c r="O204" i="18"/>
  <c r="Q204" i="18" s="1"/>
  <c r="P232" i="18"/>
  <c r="O232" i="18"/>
  <c r="O240" i="18"/>
  <c r="N240" i="18"/>
  <c r="P127" i="19"/>
  <c r="O127" i="19"/>
  <c r="N127" i="19"/>
  <c r="P131" i="19"/>
  <c r="O131" i="19"/>
  <c r="Q131" i="19" s="1"/>
  <c r="N131" i="19"/>
  <c r="P225" i="19"/>
  <c r="O225" i="19"/>
  <c r="Q225" i="19" s="1"/>
  <c r="N225" i="19"/>
  <c r="N77" i="18"/>
  <c r="N82" i="18"/>
  <c r="O87" i="18"/>
  <c r="Q87" i="18" s="1"/>
  <c r="N93" i="18"/>
  <c r="N98" i="18"/>
  <c r="O103" i="18"/>
  <c r="Q103" i="18" s="1"/>
  <c r="N109" i="18"/>
  <c r="N114" i="18"/>
  <c r="O119" i="18"/>
  <c r="Q119" i="18" s="1"/>
  <c r="N125" i="18"/>
  <c r="N130" i="18"/>
  <c r="O135" i="18"/>
  <c r="Q135" i="18" s="1"/>
  <c r="N141" i="18"/>
  <c r="N146" i="18"/>
  <c r="O151" i="18"/>
  <c r="Q151" i="18" s="1"/>
  <c r="N157" i="18"/>
  <c r="N232" i="18"/>
  <c r="P236" i="18"/>
  <c r="O236" i="18"/>
  <c r="Q236" i="18" s="1"/>
  <c r="P240" i="18"/>
  <c r="P27" i="19"/>
  <c r="O27" i="19"/>
  <c r="N27" i="19"/>
  <c r="Q59" i="19"/>
  <c r="O65" i="19"/>
  <c r="Q65" i="19" s="1"/>
  <c r="P65" i="19"/>
  <c r="Q107" i="19"/>
  <c r="Q135" i="19"/>
  <c r="P159" i="19"/>
  <c r="O159" i="19"/>
  <c r="N159" i="19"/>
  <c r="O163" i="19"/>
  <c r="P163" i="19"/>
  <c r="Q163" i="19" s="1"/>
  <c r="N163" i="19"/>
  <c r="P173" i="19"/>
  <c r="O173" i="19"/>
  <c r="Q173" i="19" s="1"/>
  <c r="N173" i="19"/>
  <c r="P185" i="19"/>
  <c r="O185" i="19"/>
  <c r="Q185" i="19" s="1"/>
  <c r="N185" i="19"/>
  <c r="Q197" i="19"/>
  <c r="P201" i="19"/>
  <c r="O201" i="19"/>
  <c r="Q201" i="19" s="1"/>
  <c r="N201" i="19"/>
  <c r="Q205" i="19"/>
  <c r="P233" i="19"/>
  <c r="O233" i="19"/>
  <c r="Q233" i="19" s="1"/>
  <c r="N233" i="19"/>
  <c r="Q7" i="19"/>
  <c r="Q15" i="19"/>
  <c r="Q31" i="19"/>
  <c r="Q47" i="19"/>
  <c r="Q67" i="19"/>
  <c r="Q87" i="19"/>
  <c r="Q91" i="19"/>
  <c r="Q119" i="19"/>
  <c r="Q123" i="19"/>
  <c r="Q151" i="19"/>
  <c r="Q155" i="19"/>
  <c r="Q169" i="19"/>
  <c r="P197" i="19"/>
  <c r="P205" i="19"/>
  <c r="P212" i="19"/>
  <c r="Q212" i="19" s="1"/>
  <c r="P213" i="19"/>
  <c r="Q213" i="19" s="1"/>
  <c r="P220" i="19"/>
  <c r="P221" i="19"/>
  <c r="Q221" i="19" s="1"/>
  <c r="P228" i="19"/>
  <c r="Q228" i="19" s="1"/>
  <c r="P229" i="19"/>
  <c r="Q229" i="19" s="1"/>
  <c r="P236" i="19"/>
  <c r="P237" i="19"/>
  <c r="Q237" i="19" s="1"/>
  <c r="P244" i="19"/>
  <c r="Q244" i="19" s="1"/>
  <c r="P245" i="19"/>
  <c r="Q245" i="19" s="1"/>
  <c r="N11" i="19"/>
  <c r="Q13" i="19"/>
  <c r="N23" i="19"/>
  <c r="N39" i="19"/>
  <c r="N59" i="19"/>
  <c r="O60" i="19"/>
  <c r="Q60" i="19" s="1"/>
  <c r="N63" i="19"/>
  <c r="N64" i="19"/>
  <c r="N71" i="19"/>
  <c r="N75" i="19"/>
  <c r="N103" i="19"/>
  <c r="N107" i="19"/>
  <c r="N135" i="19"/>
  <c r="N139" i="19"/>
  <c r="N167" i="19"/>
  <c r="O172" i="19"/>
  <c r="N177" i="19"/>
  <c r="N178" i="19"/>
  <c r="O184" i="19"/>
  <c r="Q184" i="19" s="1"/>
  <c r="O192" i="19"/>
  <c r="O200" i="19"/>
  <c r="Q216" i="19"/>
  <c r="P5" i="19"/>
  <c r="Q5" i="19" s="1"/>
  <c r="O10" i="19"/>
  <c r="Q10" i="19" s="1"/>
  <c r="Q58" i="19"/>
  <c r="O64" i="19"/>
  <c r="Q64" i="19" s="1"/>
  <c r="N166" i="19"/>
  <c r="P167" i="19"/>
  <c r="Q167" i="19" s="1"/>
  <c r="N171" i="19"/>
  <c r="P172" i="19"/>
  <c r="O176" i="19"/>
  <c r="Q176" i="19" s="1"/>
  <c r="O178" i="19"/>
  <c r="Q178" i="19" s="1"/>
  <c r="P184" i="19"/>
  <c r="P192" i="19"/>
  <c r="P200" i="19"/>
  <c r="P208" i="19"/>
  <c r="P216" i="19"/>
  <c r="P224" i="19"/>
  <c r="Q90" i="19"/>
  <c r="Q110" i="19"/>
  <c r="N106" i="19"/>
  <c r="P106" i="19"/>
  <c r="P112" i="19"/>
  <c r="O112" i="19"/>
  <c r="Q112" i="19" s="1"/>
  <c r="O117" i="19"/>
  <c r="P117" i="19"/>
  <c r="N122" i="19"/>
  <c r="P122" i="19"/>
  <c r="P128" i="19"/>
  <c r="O128" i="19"/>
  <c r="Q128" i="19" s="1"/>
  <c r="O133" i="19"/>
  <c r="P133" i="19"/>
  <c r="N138" i="19"/>
  <c r="P138" i="19"/>
  <c r="P144" i="19"/>
  <c r="O144" i="19"/>
  <c r="Q144" i="19" s="1"/>
  <c r="O149" i="19"/>
  <c r="P149" i="19"/>
  <c r="N154" i="19"/>
  <c r="P154" i="19"/>
  <c r="P160" i="19"/>
  <c r="O160" i="19"/>
  <c r="Q160" i="19" s="1"/>
  <c r="M246" i="19"/>
  <c r="O4" i="19"/>
  <c r="Q4" i="19" s="1"/>
  <c r="N5" i="19"/>
  <c r="O8" i="19"/>
  <c r="Q8" i="19" s="1"/>
  <c r="N9" i="19"/>
  <c r="O12" i="19"/>
  <c r="Q12" i="19" s="1"/>
  <c r="N13" i="19"/>
  <c r="O16" i="19"/>
  <c r="Q16" i="19" s="1"/>
  <c r="P17" i="19"/>
  <c r="Q17" i="19" s="1"/>
  <c r="P18" i="19"/>
  <c r="O20" i="19"/>
  <c r="Q20" i="19" s="1"/>
  <c r="P21" i="19"/>
  <c r="P22" i="19"/>
  <c r="O24" i="19"/>
  <c r="Q24" i="19" s="1"/>
  <c r="P25" i="19"/>
  <c r="Q25" i="19" s="1"/>
  <c r="P26" i="19"/>
  <c r="O28" i="19"/>
  <c r="Q28" i="19" s="1"/>
  <c r="P29" i="19"/>
  <c r="Q29" i="19" s="1"/>
  <c r="P30" i="19"/>
  <c r="O32" i="19"/>
  <c r="Q32" i="19" s="1"/>
  <c r="P33" i="19"/>
  <c r="Q33" i="19" s="1"/>
  <c r="P34" i="19"/>
  <c r="O36" i="19"/>
  <c r="Q36" i="19" s="1"/>
  <c r="P37" i="19"/>
  <c r="Q37" i="19" s="1"/>
  <c r="P38" i="19"/>
  <c r="O40" i="19"/>
  <c r="Q40" i="19" s="1"/>
  <c r="P41" i="19"/>
  <c r="Q41" i="19" s="1"/>
  <c r="P42" i="19"/>
  <c r="O44" i="19"/>
  <c r="Q44" i="19" s="1"/>
  <c r="P45" i="19"/>
  <c r="Q45" i="19" s="1"/>
  <c r="P46" i="19"/>
  <c r="O48" i="19"/>
  <c r="Q48" i="19" s="1"/>
  <c r="P49" i="19"/>
  <c r="Q49" i="19" s="1"/>
  <c r="P50" i="19"/>
  <c r="O52" i="19"/>
  <c r="Q52" i="19" s="1"/>
  <c r="N56" i="19"/>
  <c r="P57" i="19"/>
  <c r="Q57" i="19" s="1"/>
  <c r="N61" i="19"/>
  <c r="P62" i="19"/>
  <c r="O66" i="19"/>
  <c r="O68" i="19"/>
  <c r="Q68" i="19" s="1"/>
  <c r="O106" i="19"/>
  <c r="N112" i="19"/>
  <c r="N117" i="19"/>
  <c r="O122" i="19"/>
  <c r="Q122" i="19" s="1"/>
  <c r="N128" i="19"/>
  <c r="N133" i="19"/>
  <c r="O138" i="19"/>
  <c r="N144" i="19"/>
  <c r="N149" i="19"/>
  <c r="O154" i="19"/>
  <c r="N160" i="19"/>
  <c r="Q78" i="19"/>
  <c r="P186" i="19"/>
  <c r="O186" i="19"/>
  <c r="Q186" i="19" s="1"/>
  <c r="P190" i="19"/>
  <c r="O190" i="19"/>
  <c r="N190" i="19"/>
  <c r="P202" i="19"/>
  <c r="O202" i="19"/>
  <c r="P206" i="19"/>
  <c r="O206" i="19"/>
  <c r="Q206" i="19" s="1"/>
  <c r="N206" i="19"/>
  <c r="P218" i="19"/>
  <c r="O218" i="19"/>
  <c r="P222" i="19"/>
  <c r="O222" i="19"/>
  <c r="Q222" i="19" s="1"/>
  <c r="N222" i="19"/>
  <c r="P234" i="19"/>
  <c r="O234" i="19"/>
  <c r="Q234" i="19" s="1"/>
  <c r="P238" i="19"/>
  <c r="O238" i="19"/>
  <c r="N238" i="19"/>
  <c r="N4" i="19"/>
  <c r="N8" i="19"/>
  <c r="N12" i="19"/>
  <c r="N16" i="19"/>
  <c r="N17" i="19"/>
  <c r="O18" i="19"/>
  <c r="N20" i="19"/>
  <c r="N21" i="19"/>
  <c r="O22" i="19"/>
  <c r="N24" i="19"/>
  <c r="N25" i="19"/>
  <c r="O26" i="19"/>
  <c r="N28" i="19"/>
  <c r="N29" i="19"/>
  <c r="O30" i="19"/>
  <c r="N32" i="19"/>
  <c r="N33" i="19"/>
  <c r="O34" i="19"/>
  <c r="N36" i="19"/>
  <c r="N37" i="19"/>
  <c r="O38" i="19"/>
  <c r="N40" i="19"/>
  <c r="N41" i="19"/>
  <c r="O42" i="19"/>
  <c r="N44" i="19"/>
  <c r="N45" i="19"/>
  <c r="O46" i="19"/>
  <c r="N48" i="19"/>
  <c r="N49" i="19"/>
  <c r="O50" i="19"/>
  <c r="N52" i="19"/>
  <c r="N57" i="19"/>
  <c r="O62" i="19"/>
  <c r="N68" i="19"/>
  <c r="P72" i="19"/>
  <c r="O72" i="19"/>
  <c r="N74" i="19"/>
  <c r="P74" i="19"/>
  <c r="Q74" i="19" s="1"/>
  <c r="O77" i="19"/>
  <c r="P77" i="19"/>
  <c r="P80" i="19"/>
  <c r="O80" i="19"/>
  <c r="N82" i="19"/>
  <c r="P82" i="19"/>
  <c r="Q82" i="19" s="1"/>
  <c r="O85" i="19"/>
  <c r="P85" i="19"/>
  <c r="P88" i="19"/>
  <c r="O88" i="19"/>
  <c r="N90" i="19"/>
  <c r="P90" i="19"/>
  <c r="O93" i="19"/>
  <c r="P93" i="19"/>
  <c r="P96" i="19"/>
  <c r="O96" i="19"/>
  <c r="N98" i="19"/>
  <c r="P98" i="19"/>
  <c r="Q98" i="19" s="1"/>
  <c r="O101" i="19"/>
  <c r="P101" i="19"/>
  <c r="P104" i="19"/>
  <c r="O104" i="19"/>
  <c r="O109" i="19"/>
  <c r="P109" i="19"/>
  <c r="N114" i="19"/>
  <c r="P114" i="19"/>
  <c r="Q114" i="19" s="1"/>
  <c r="P120" i="19"/>
  <c r="O120" i="19"/>
  <c r="O125" i="19"/>
  <c r="P125" i="19"/>
  <c r="N130" i="19"/>
  <c r="P130" i="19"/>
  <c r="Q130" i="19" s="1"/>
  <c r="P136" i="19"/>
  <c r="O136" i="19"/>
  <c r="O141" i="19"/>
  <c r="P141" i="19"/>
  <c r="N146" i="19"/>
  <c r="P146" i="19"/>
  <c r="Q146" i="19" s="1"/>
  <c r="P152" i="19"/>
  <c r="O152" i="19"/>
  <c r="O157" i="19"/>
  <c r="P157" i="19"/>
  <c r="N162" i="19"/>
  <c r="P162" i="19"/>
  <c r="Q162" i="19" s="1"/>
  <c r="N2" i="19"/>
  <c r="Q53" i="19"/>
  <c r="O54" i="19"/>
  <c r="Q54" i="19" s="1"/>
  <c r="O56" i="19"/>
  <c r="Q56" i="19" s="1"/>
  <c r="N60" i="19"/>
  <c r="P61" i="19"/>
  <c r="Q61" i="19" s="1"/>
  <c r="N65" i="19"/>
  <c r="P66" i="19"/>
  <c r="Q69" i="19"/>
  <c r="O70" i="19"/>
  <c r="Q70" i="19" s="1"/>
  <c r="O73" i="19"/>
  <c r="P73" i="19"/>
  <c r="P76" i="19"/>
  <c r="O76" i="19"/>
  <c r="N78" i="19"/>
  <c r="P78" i="19"/>
  <c r="O81" i="19"/>
  <c r="P81" i="19"/>
  <c r="P84" i="19"/>
  <c r="O84" i="19"/>
  <c r="N86" i="19"/>
  <c r="P86" i="19"/>
  <c r="Q86" i="19" s="1"/>
  <c r="O89" i="19"/>
  <c r="P89" i="19"/>
  <c r="P92" i="19"/>
  <c r="O92" i="19"/>
  <c r="N94" i="19"/>
  <c r="P94" i="19"/>
  <c r="Q94" i="19" s="1"/>
  <c r="O97" i="19"/>
  <c r="P97" i="19"/>
  <c r="P100" i="19"/>
  <c r="O100" i="19"/>
  <c r="N102" i="19"/>
  <c r="P102" i="19"/>
  <c r="Q102" i="19" s="1"/>
  <c r="O105" i="19"/>
  <c r="P105" i="19"/>
  <c r="P108" i="19"/>
  <c r="O108" i="19"/>
  <c r="N110" i="19"/>
  <c r="P110" i="19"/>
  <c r="O113" i="19"/>
  <c r="P113" i="19"/>
  <c r="P116" i="19"/>
  <c r="O116" i="19"/>
  <c r="N118" i="19"/>
  <c r="P118" i="19"/>
  <c r="Q118" i="19" s="1"/>
  <c r="O121" i="19"/>
  <c r="P121" i="19"/>
  <c r="P124" i="19"/>
  <c r="O124" i="19"/>
  <c r="N126" i="19"/>
  <c r="P126" i="19"/>
  <c r="Q126" i="19" s="1"/>
  <c r="O129" i="19"/>
  <c r="P129" i="19"/>
  <c r="P132" i="19"/>
  <c r="O132" i="19"/>
  <c r="N134" i="19"/>
  <c r="P134" i="19"/>
  <c r="Q134" i="19" s="1"/>
  <c r="O137" i="19"/>
  <c r="P137" i="19"/>
  <c r="P140" i="19"/>
  <c r="O140" i="19"/>
  <c r="N142" i="19"/>
  <c r="P142" i="19"/>
  <c r="Q142" i="19" s="1"/>
  <c r="O145" i="19"/>
  <c r="P145" i="19"/>
  <c r="P148" i="19"/>
  <c r="O148" i="19"/>
  <c r="N150" i="19"/>
  <c r="P150" i="19"/>
  <c r="Q150" i="19" s="1"/>
  <c r="O153" i="19"/>
  <c r="P153" i="19"/>
  <c r="P156" i="19"/>
  <c r="O156" i="19"/>
  <c r="N158" i="19"/>
  <c r="P158" i="19"/>
  <c r="Q158" i="19" s="1"/>
  <c r="O161" i="19"/>
  <c r="P161" i="19"/>
  <c r="P194" i="19"/>
  <c r="O194" i="19"/>
  <c r="N194" i="19"/>
  <c r="P210" i="19"/>
  <c r="O210" i="19"/>
  <c r="N210" i="19"/>
  <c r="P226" i="19"/>
  <c r="O226" i="19"/>
  <c r="N226" i="19"/>
  <c r="P242" i="19"/>
  <c r="O242" i="19"/>
  <c r="Q242" i="19" s="1"/>
  <c r="N242" i="19"/>
  <c r="O183" i="19"/>
  <c r="N183" i="19"/>
  <c r="P183" i="19"/>
  <c r="O191" i="19"/>
  <c r="Q191" i="19" s="1"/>
  <c r="N191" i="19"/>
  <c r="Q192" i="19"/>
  <c r="O195" i="19"/>
  <c r="Q195" i="19" s="1"/>
  <c r="N195" i="19"/>
  <c r="O199" i="19"/>
  <c r="N199" i="19"/>
  <c r="P199" i="19"/>
  <c r="O207" i="19"/>
  <c r="Q207" i="19" s="1"/>
  <c r="N207" i="19"/>
  <c r="Q208" i="19"/>
  <c r="O211" i="19"/>
  <c r="Q211" i="19" s="1"/>
  <c r="N211" i="19"/>
  <c r="O215" i="19"/>
  <c r="N215" i="19"/>
  <c r="P215" i="19"/>
  <c r="O223" i="19"/>
  <c r="Q223" i="19" s="1"/>
  <c r="N223" i="19"/>
  <c r="Q224" i="19"/>
  <c r="O227" i="19"/>
  <c r="Q227" i="19" s="1"/>
  <c r="N227" i="19"/>
  <c r="O231" i="19"/>
  <c r="N231" i="19"/>
  <c r="P231" i="19"/>
  <c r="O239" i="19"/>
  <c r="Q239" i="19" s="1"/>
  <c r="N239" i="19"/>
  <c r="Q240" i="19"/>
  <c r="O243" i="19"/>
  <c r="Q243" i="19" s="1"/>
  <c r="N243" i="19"/>
  <c r="P182" i="19"/>
  <c r="O182" i="19"/>
  <c r="O187" i="19"/>
  <c r="Q187" i="19" s="1"/>
  <c r="N187" i="19"/>
  <c r="Q188" i="19"/>
  <c r="P198" i="19"/>
  <c r="O198" i="19"/>
  <c r="Q198" i="19" s="1"/>
  <c r="O203" i="19"/>
  <c r="Q203" i="19" s="1"/>
  <c r="N203" i="19"/>
  <c r="Q204" i="19"/>
  <c r="P214" i="19"/>
  <c r="O214" i="19"/>
  <c r="O219" i="19"/>
  <c r="Q219" i="19" s="1"/>
  <c r="N219" i="19"/>
  <c r="Q220" i="19"/>
  <c r="P230" i="19"/>
  <c r="O230" i="19"/>
  <c r="O235" i="19"/>
  <c r="Q235" i="19" s="1"/>
  <c r="N235" i="19"/>
  <c r="Q236" i="19"/>
  <c r="O190" i="18"/>
  <c r="P190" i="18"/>
  <c r="N190" i="18"/>
  <c r="P217" i="18"/>
  <c r="O217" i="18"/>
  <c r="N217" i="18"/>
  <c r="N227" i="18"/>
  <c r="P227" i="18"/>
  <c r="O227" i="18"/>
  <c r="O238" i="18"/>
  <c r="P238" i="18"/>
  <c r="N238" i="18"/>
  <c r="P4" i="1"/>
  <c r="Q4" i="1"/>
  <c r="Q183" i="18"/>
  <c r="O214" i="18"/>
  <c r="P214" i="18"/>
  <c r="N214" i="18"/>
  <c r="P177" i="18"/>
  <c r="O177" i="18"/>
  <c r="N177" i="18"/>
  <c r="Q203" i="18"/>
  <c r="N171" i="18"/>
  <c r="P171" i="18"/>
  <c r="O171" i="18"/>
  <c r="O182" i="18"/>
  <c r="P182" i="18"/>
  <c r="N187" i="18"/>
  <c r="P187" i="18"/>
  <c r="O187" i="18"/>
  <c r="Q187" i="18" s="1"/>
  <c r="P201" i="18"/>
  <c r="O201" i="18"/>
  <c r="N201" i="18"/>
  <c r="P225" i="18"/>
  <c r="O225" i="18"/>
  <c r="Q225" i="18" s="1"/>
  <c r="N225" i="18"/>
  <c r="N235" i="18"/>
  <c r="P235" i="18"/>
  <c r="O235" i="18"/>
  <c r="Q235" i="18" s="1"/>
  <c r="P169" i="18"/>
  <c r="O169" i="18"/>
  <c r="Q169" i="18" s="1"/>
  <c r="N169" i="18"/>
  <c r="N182" i="18"/>
  <c r="P193" i="18"/>
  <c r="O193" i="18"/>
  <c r="Q193" i="18" s="1"/>
  <c r="O198" i="18"/>
  <c r="P198" i="18"/>
  <c r="N198" i="18"/>
  <c r="N211" i="18"/>
  <c r="P211" i="18"/>
  <c r="O211" i="18"/>
  <c r="Q211" i="18" s="1"/>
  <c r="O222" i="18"/>
  <c r="P222" i="18"/>
  <c r="N222" i="18"/>
  <c r="P233" i="18"/>
  <c r="O233" i="18"/>
  <c r="N233" i="18"/>
  <c r="N243" i="18"/>
  <c r="P243" i="18"/>
  <c r="O243" i="18"/>
  <c r="Q11" i="18"/>
  <c r="Q27" i="18"/>
  <c r="Q43" i="18"/>
  <c r="Q59" i="18"/>
  <c r="Q75" i="18"/>
  <c r="Q91" i="18"/>
  <c r="Q107" i="18"/>
  <c r="Q123" i="18"/>
  <c r="Q139" i="18"/>
  <c r="Q155" i="18"/>
  <c r="O166" i="18"/>
  <c r="P166" i="18"/>
  <c r="N166" i="18"/>
  <c r="N179" i="18"/>
  <c r="P179" i="18"/>
  <c r="O179" i="18"/>
  <c r="Q179" i="18" s="1"/>
  <c r="N193" i="18"/>
  <c r="N203" i="18"/>
  <c r="P203" i="18"/>
  <c r="P209" i="18"/>
  <c r="O209" i="18"/>
  <c r="N209" i="18"/>
  <c r="N219" i="18"/>
  <c r="P219" i="18"/>
  <c r="O219" i="18"/>
  <c r="Q219" i="18" s="1"/>
  <c r="O230" i="18"/>
  <c r="P230" i="18"/>
  <c r="N230" i="18"/>
  <c r="P241" i="18"/>
  <c r="O241" i="18"/>
  <c r="N241" i="18"/>
  <c r="N163" i="18"/>
  <c r="P163" i="18"/>
  <c r="O163" i="18"/>
  <c r="O174" i="18"/>
  <c r="P174" i="18"/>
  <c r="N174" i="18"/>
  <c r="P185" i="18"/>
  <c r="O185" i="18"/>
  <c r="Q185" i="18" s="1"/>
  <c r="N185" i="18"/>
  <c r="N195" i="18"/>
  <c r="P195" i="18"/>
  <c r="O195" i="18"/>
  <c r="Q195" i="18" s="1"/>
  <c r="O206" i="18"/>
  <c r="P206" i="18"/>
  <c r="N206" i="18"/>
  <c r="P165" i="18"/>
  <c r="O165" i="18"/>
  <c r="Q165" i="18" s="1"/>
  <c r="O170" i="18"/>
  <c r="P170" i="18"/>
  <c r="N170" i="18"/>
  <c r="N175" i="18"/>
  <c r="P175" i="18"/>
  <c r="Q175" i="18" s="1"/>
  <c r="P181" i="18"/>
  <c r="O181" i="18"/>
  <c r="Q181" i="18" s="1"/>
  <c r="N181" i="18"/>
  <c r="O186" i="18"/>
  <c r="P186" i="18"/>
  <c r="N191" i="18"/>
  <c r="P191" i="18"/>
  <c r="O191" i="18"/>
  <c r="P197" i="18"/>
  <c r="O197" i="18"/>
  <c r="Q197" i="18" s="1"/>
  <c r="O202" i="18"/>
  <c r="P202" i="18"/>
  <c r="N202" i="18"/>
  <c r="N207" i="18"/>
  <c r="P207" i="18"/>
  <c r="Q207" i="18" s="1"/>
  <c r="P213" i="18"/>
  <c r="O213" i="18"/>
  <c r="N213" i="18"/>
  <c r="M246" i="18"/>
  <c r="O162" i="18"/>
  <c r="P162" i="18"/>
  <c r="N167" i="18"/>
  <c r="P167" i="18"/>
  <c r="Q167" i="18" s="1"/>
  <c r="P173" i="18"/>
  <c r="O173" i="18"/>
  <c r="O178" i="18"/>
  <c r="P178" i="18"/>
  <c r="N183" i="18"/>
  <c r="P183" i="18"/>
  <c r="P189" i="18"/>
  <c r="O189" i="18"/>
  <c r="Q189" i="18" s="1"/>
  <c r="O194" i="18"/>
  <c r="P194" i="18"/>
  <c r="N199" i="18"/>
  <c r="P199" i="18"/>
  <c r="Q199" i="18" s="1"/>
  <c r="P205" i="18"/>
  <c r="O205" i="18"/>
  <c r="O210" i="18"/>
  <c r="P210" i="18"/>
  <c r="N215" i="18"/>
  <c r="P215" i="18"/>
  <c r="Q215" i="18" s="1"/>
  <c r="O218" i="18"/>
  <c r="P218" i="18"/>
  <c r="P221" i="18"/>
  <c r="O221" i="18"/>
  <c r="N223" i="18"/>
  <c r="P223" i="18"/>
  <c r="Q223" i="18" s="1"/>
  <c r="O226" i="18"/>
  <c r="P226" i="18"/>
  <c r="P229" i="18"/>
  <c r="O229" i="18"/>
  <c r="Q229" i="18" s="1"/>
  <c r="N231" i="18"/>
  <c r="P231" i="18"/>
  <c r="Q231" i="18" s="1"/>
  <c r="O234" i="18"/>
  <c r="P234" i="18"/>
  <c r="P237" i="18"/>
  <c r="O237" i="18"/>
  <c r="N239" i="18"/>
  <c r="P239" i="18"/>
  <c r="Q239" i="18" s="1"/>
  <c r="O242" i="18"/>
  <c r="P242" i="18"/>
  <c r="P245" i="18"/>
  <c r="O245" i="18"/>
  <c r="Q245" i="18" s="1"/>
  <c r="Q164" i="18"/>
  <c r="Q168" i="18"/>
  <c r="Q176" i="18"/>
  <c r="Q180" i="18"/>
  <c r="Q184" i="18"/>
  <c r="Q188" i="18"/>
  <c r="Q192" i="18"/>
  <c r="Q196" i="18"/>
  <c r="Q208" i="18"/>
  <c r="Q212" i="18"/>
  <c r="N246" i="18" l="1"/>
  <c r="Q153" i="19"/>
  <c r="Q105" i="19"/>
  <c r="Q109" i="19"/>
  <c r="Q101" i="19"/>
  <c r="Q85" i="19"/>
  <c r="Q38" i="19"/>
  <c r="Q22" i="19"/>
  <c r="Q154" i="19"/>
  <c r="P246" i="19"/>
  <c r="Q200" i="19"/>
  <c r="Q240" i="18"/>
  <c r="Q159" i="18"/>
  <c r="Q39" i="18"/>
  <c r="Q23" i="18"/>
  <c r="Q120" i="18"/>
  <c r="Q9" i="19"/>
  <c r="R3" i="1"/>
  <c r="Q88" i="18"/>
  <c r="Q202" i="18"/>
  <c r="Q50" i="19"/>
  <c r="Q34" i="19"/>
  <c r="Q18" i="19"/>
  <c r="Q137" i="19"/>
  <c r="Q121" i="19"/>
  <c r="Q89" i="19"/>
  <c r="Q73" i="19"/>
  <c r="Q141" i="19"/>
  <c r="Q237" i="18"/>
  <c r="Q221" i="18"/>
  <c r="Q205" i="18"/>
  <c r="Q173" i="18"/>
  <c r="P246" i="18"/>
  <c r="Q213" i="18"/>
  <c r="Q241" i="18"/>
  <c r="Q233" i="18"/>
  <c r="Q222" i="18"/>
  <c r="Q201" i="18"/>
  <c r="Q214" i="18"/>
  <c r="Q214" i="19"/>
  <c r="Q226" i="19"/>
  <c r="Q156" i="19"/>
  <c r="Q140" i="19"/>
  <c r="Q124" i="19"/>
  <c r="Q108" i="19"/>
  <c r="Q92" i="19"/>
  <c r="Q76" i="19"/>
  <c r="Q136" i="19"/>
  <c r="Q104" i="19"/>
  <c r="Q88" i="19"/>
  <c r="Q72" i="19"/>
  <c r="Q172" i="19"/>
  <c r="Q159" i="19"/>
  <c r="Q27" i="19"/>
  <c r="Q127" i="19"/>
  <c r="Q232" i="18"/>
  <c r="Q154" i="18"/>
  <c r="Q73" i="18"/>
  <c r="R4" i="1"/>
  <c r="Q149" i="18"/>
  <c r="Q85" i="18"/>
  <c r="Q74" i="18"/>
  <c r="Q153" i="18"/>
  <c r="Q133" i="18"/>
  <c r="Q106" i="18"/>
  <c r="Q71" i="18"/>
  <c r="Q161" i="19"/>
  <c r="Q113" i="19"/>
  <c r="Q97" i="19"/>
  <c r="N246" i="19"/>
  <c r="Q93" i="19"/>
  <c r="Q77" i="19"/>
  <c r="Q42" i="19"/>
  <c r="Q26" i="19"/>
  <c r="Q106" i="19"/>
  <c r="Q149" i="19"/>
  <c r="Q117" i="19"/>
  <c r="Q182" i="19"/>
  <c r="Q194" i="19"/>
  <c r="Q148" i="19"/>
  <c r="Q132" i="19"/>
  <c r="Q116" i="19"/>
  <c r="Q100" i="19"/>
  <c r="Q84" i="19"/>
  <c r="Q152" i="19"/>
  <c r="Q120" i="19"/>
  <c r="Q96" i="19"/>
  <c r="Q80" i="19"/>
  <c r="Q46" i="19"/>
  <c r="Q30" i="19"/>
  <c r="Q218" i="19"/>
  <c r="Q190" i="19"/>
  <c r="O246" i="19"/>
  <c r="Q21" i="19"/>
  <c r="Q145" i="19"/>
  <c r="Q129" i="19"/>
  <c r="Q81" i="19"/>
  <c r="Q157" i="19"/>
  <c r="Q125" i="19"/>
  <c r="Q230" i="19"/>
  <c r="Q231" i="19"/>
  <c r="Q215" i="19"/>
  <c r="Q199" i="19"/>
  <c r="Q183" i="19"/>
  <c r="Q210" i="19"/>
  <c r="Q62" i="19"/>
  <c r="Q238" i="19"/>
  <c r="Q202" i="19"/>
  <c r="Q138" i="19"/>
  <c r="Q66" i="19"/>
  <c r="Q133" i="19"/>
  <c r="Q234" i="18"/>
  <c r="Q218" i="18"/>
  <c r="Q166" i="18"/>
  <c r="Q182" i="18"/>
  <c r="Q238" i="18"/>
  <c r="Q210" i="18"/>
  <c r="Q178" i="18"/>
  <c r="Q206" i="18"/>
  <c r="Q230" i="18"/>
  <c r="Q174" i="18"/>
  <c r="O246" i="18"/>
  <c r="Q242" i="18"/>
  <c r="Q226" i="18"/>
  <c r="Q194" i="18"/>
  <c r="Q162" i="18"/>
  <c r="Q191" i="18"/>
  <c r="Q186" i="18"/>
  <c r="Q170" i="18"/>
  <c r="Q163" i="18"/>
  <c r="Q209" i="18"/>
  <c r="Q243" i="18"/>
  <c r="Q198" i="18"/>
  <c r="Q171" i="18"/>
  <c r="Q177" i="18"/>
  <c r="Q227" i="18"/>
  <c r="Q217" i="18"/>
  <c r="Q190" i="18"/>
  <c r="Q246" i="19" l="1"/>
  <c r="Q246" i="18"/>
</calcChain>
</file>

<file path=xl/sharedStrings.xml><?xml version="1.0" encoding="utf-8"?>
<sst xmlns="http://schemas.openxmlformats.org/spreadsheetml/2006/main" count="5966" uniqueCount="608">
  <si>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</si>
  <si>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</si>
  <si>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</si>
  <si>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</si>
  <si>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</si>
  <si>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</si>
  <si>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</si>
  <si>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</si>
  <si>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</si>
  <si>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</si>
  <si>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</si>
  <si>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</si>
  <si>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</si>
  <si>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</si>
  <si>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</si>
  <si>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</si>
  <si>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</si>
  <si>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</si>
  <si>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</si>
  <si>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</si>
  <si>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</si>
  <si>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</si>
  <si>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</si>
  <si>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</si>
  <si>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</si>
  <si>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</si>
  <si>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</si>
  <si>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</si>
  <si>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</si>
  <si>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</si>
  <si>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</si>
  <si>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</si>
  <si>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</si>
  <si>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</si>
  <si>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</si>
  <si>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</si>
  <si>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</si>
  <si>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</si>
  <si>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</si>
  <si>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英国</t>
  </si>
  <si>
    <t>深圳</t>
  </si>
  <si>
    <t>法国</t>
  </si>
  <si>
    <t>翻译</t>
  </si>
  <si>
    <t>翻译费</t>
  </si>
  <si>
    <t>西班牙</t>
  </si>
  <si>
    <t>上海</t>
  </si>
  <si>
    <t>广州</t>
  </si>
  <si>
    <t>荷兰</t>
  </si>
  <si>
    <t>杭州</t>
  </si>
  <si>
    <t>崔海抒</t>
  </si>
  <si>
    <t>吴迪</t>
  </si>
  <si>
    <t>向锐</t>
  </si>
  <si>
    <t>王欣然</t>
  </si>
  <si>
    <t>吴雨果</t>
  </si>
  <si>
    <t>沈阳</t>
  </si>
  <si>
    <t>徐若蓉</t>
  </si>
  <si>
    <t>林杰</t>
  </si>
  <si>
    <t>巴西</t>
  </si>
  <si>
    <t>赵海丽</t>
  </si>
  <si>
    <t>张韵姿</t>
  </si>
  <si>
    <t>快递费18</t>
  </si>
  <si>
    <t>越南</t>
  </si>
  <si>
    <t>蓝青</t>
  </si>
  <si>
    <t>周炎</t>
  </si>
  <si>
    <t>牛聪聪</t>
  </si>
  <si>
    <t>史培操</t>
  </si>
  <si>
    <t>王晓晖</t>
  </si>
  <si>
    <t>郭泰章</t>
  </si>
  <si>
    <t>邹淦升</t>
  </si>
  <si>
    <t>贺颖蓓</t>
  </si>
  <si>
    <t>赵纯</t>
  </si>
  <si>
    <t>王董尔</t>
  </si>
  <si>
    <t>陈俊宏</t>
  </si>
  <si>
    <t>Marcuz Pae</t>
  </si>
  <si>
    <t>陈晨</t>
  </si>
  <si>
    <t>美国EVUS</t>
  </si>
  <si>
    <t>徐亚</t>
  </si>
  <si>
    <t>阮诗卉</t>
  </si>
  <si>
    <t>TV1N1670283602808139776</t>
  </si>
  <si>
    <t>供应商签证费</t>
  </si>
  <si>
    <t>罗闻乐</t>
  </si>
  <si>
    <t>向洁</t>
  </si>
  <si>
    <t>吴莹</t>
  </si>
  <si>
    <t>张晖</t>
  </si>
  <si>
    <t>郑雯轩</t>
  </si>
  <si>
    <t>TV1N1690964740594622464</t>
  </si>
  <si>
    <t>石晋松</t>
  </si>
  <si>
    <t>印尼（落地签）</t>
  </si>
  <si>
    <t>张佳雯</t>
  </si>
  <si>
    <t>杨艳丽</t>
  </si>
  <si>
    <t>公司</t>
  </si>
  <si>
    <t>杭州今日头条科技有限公司</t>
  </si>
  <si>
    <t>秒针滴答（北京）网络技术有限公司</t>
  </si>
  <si>
    <t>杭州巨量引擎网络技术有限公司</t>
  </si>
  <si>
    <t>蜜柚网络科技（上海）有限公司</t>
  </si>
  <si>
    <t>深圳今日头条科技有限公司</t>
  </si>
  <si>
    <t>抖音视界有限公司</t>
  </si>
  <si>
    <t>脸萌技术（深圳）有限公司</t>
  </si>
  <si>
    <t>上海格物致远网络科技有限公司</t>
  </si>
  <si>
    <t>巨量引擎（上海）计算机科技有限公司</t>
  </si>
  <si>
    <t>上海随训通电子科技有限公司</t>
  </si>
  <si>
    <t>北京有竹居网络技术有限公司</t>
  </si>
  <si>
    <t>北京抖音信息服务有限公司</t>
  </si>
  <si>
    <t>北京字跳网络技术有限公司</t>
  </si>
  <si>
    <t>金旭</t>
  </si>
  <si>
    <t>TikTok Pte. Ltd.</t>
  </si>
  <si>
    <t>谢庆</t>
  </si>
  <si>
    <t>珠海聚横易行网络科技有限公司</t>
  </si>
  <si>
    <t>签证主体</t>
  </si>
  <si>
    <t>丁文龙</t>
  </si>
  <si>
    <t>郝岩</t>
  </si>
  <si>
    <t>杨南海</t>
  </si>
  <si>
    <t>李金蔓</t>
  </si>
  <si>
    <t>孙小轩</t>
  </si>
  <si>
    <t>高婧</t>
  </si>
  <si>
    <t>广东今日头条网络技术有限公司</t>
  </si>
  <si>
    <t>丁瑞萍</t>
  </si>
  <si>
    <t>周乾</t>
  </si>
  <si>
    <t>德国</t>
  </si>
  <si>
    <t>秦欣吟</t>
  </si>
  <si>
    <t>崔弦毅</t>
  </si>
  <si>
    <t>何川</t>
  </si>
  <si>
    <t>卢明昊</t>
  </si>
  <si>
    <t>汪瀚滨-王声宇</t>
  </si>
  <si>
    <t>唱丽娜</t>
  </si>
  <si>
    <t>俞奇</t>
  </si>
  <si>
    <t>周楗颢</t>
  </si>
  <si>
    <t>Bytedance (India) Technology Private Limited</t>
  </si>
  <si>
    <t>郭丹阳</t>
  </si>
  <si>
    <t>柴家豪</t>
  </si>
  <si>
    <t>张锦波</t>
  </si>
  <si>
    <t>吴首聪</t>
  </si>
  <si>
    <t>陈丽然</t>
  </si>
  <si>
    <t>宋一诺</t>
  </si>
  <si>
    <t>胡昳</t>
  </si>
  <si>
    <t>Narender Kumar</t>
  </si>
  <si>
    <t>李靖-杨朔</t>
  </si>
  <si>
    <t>Zhipei Zhong-钟智沛</t>
  </si>
  <si>
    <t>瑞典</t>
  </si>
  <si>
    <t>杨吉煌</t>
  </si>
  <si>
    <t>王一飞</t>
  </si>
  <si>
    <t>贺嘉欣 Jessie</t>
  </si>
  <si>
    <t>骆世豪</t>
  </si>
  <si>
    <t>李一诺-李文仪</t>
  </si>
  <si>
    <t>王杰明-王凯</t>
  </si>
  <si>
    <t>杨萧亦</t>
  </si>
  <si>
    <t>TV1N1753309334619787264</t>
  </si>
  <si>
    <t>黄钊</t>
  </si>
  <si>
    <t>澳洲</t>
  </si>
  <si>
    <t>TV1N1761977580915154944</t>
  </si>
  <si>
    <t>意大利</t>
  </si>
  <si>
    <t>陈成-3.19</t>
  </si>
  <si>
    <t>TV1N1750051714001498112</t>
  </si>
  <si>
    <t>（签证中心费78+快递费50+短信费15）</t>
  </si>
  <si>
    <t>桂永强-3.19</t>
  </si>
  <si>
    <t>TV1N1750827479143723008</t>
  </si>
  <si>
    <t>（签证中心费78+快递费50+短信费15）+资料快递费18</t>
  </si>
  <si>
    <t xml:space="preserve">王胤儒-3.12 </t>
  </si>
  <si>
    <t>TV1N1745142487021764608</t>
  </si>
  <si>
    <t>（签证中心费78+快递费50+短信费15）+快递费18</t>
  </si>
  <si>
    <t>高尔泰-3.11</t>
  </si>
  <si>
    <t>TV1N1747406642785054720</t>
  </si>
  <si>
    <t>福州</t>
  </si>
  <si>
    <t>签证中心（其他费用149+快递费71+照片费38+短信费16）+快递费18</t>
  </si>
  <si>
    <t>吴柳津-不需要预约</t>
  </si>
  <si>
    <t>TV1N1748358714443657216</t>
  </si>
  <si>
    <t>（签证中心120+快递费80）+打印费10</t>
  </si>
  <si>
    <t>陈骏-5年</t>
  </si>
  <si>
    <t>TV1N1763395922808836096</t>
  </si>
  <si>
    <t>日本</t>
  </si>
  <si>
    <t xml:space="preserve">张辰宇 </t>
  </si>
  <si>
    <t>TV1N1760862926318956544</t>
  </si>
  <si>
    <t>借护照575+快递费92</t>
  </si>
  <si>
    <t>姚旻卉-不需要预约</t>
  </si>
  <si>
    <t>TV1N1760158646087720960</t>
  </si>
  <si>
    <t>（签证中心费120+快递费80）</t>
  </si>
  <si>
    <t>裴心铭</t>
  </si>
  <si>
    <t>TV1N1763504832085602304</t>
  </si>
  <si>
    <t>手续费</t>
  </si>
  <si>
    <t>林扬-陈华胄</t>
  </si>
  <si>
    <t>TV1N1762009927064633344</t>
  </si>
  <si>
    <t>杜政璋</t>
  </si>
  <si>
    <t>TV1N1747568805688487936</t>
  </si>
  <si>
    <t>TV1N1765963806005395456</t>
  </si>
  <si>
    <t>TV1N1765735108874375168</t>
  </si>
  <si>
    <t>郝岩-3.11</t>
  </si>
  <si>
    <t>TV1N1766857755654029312</t>
  </si>
  <si>
    <t>TV1N1765732428965896192</t>
  </si>
  <si>
    <t>及然</t>
  </si>
  <si>
    <t>TV1N1765977649490313216</t>
  </si>
  <si>
    <t>TV1N1767032787466227712</t>
  </si>
  <si>
    <t>郑泽伟</t>
  </si>
  <si>
    <t>TV1N1765612407862149120</t>
  </si>
  <si>
    <t>李阳-不需要预约</t>
  </si>
  <si>
    <t>TV1N1760596636312354816</t>
  </si>
  <si>
    <t>洪帆</t>
  </si>
  <si>
    <t>TV1N1767028932573753344</t>
  </si>
  <si>
    <t>TV1N1767058526974545920</t>
  </si>
  <si>
    <t>靳苗</t>
  </si>
  <si>
    <t>TV1N1777888500799852544</t>
  </si>
  <si>
    <t>5工加急4752</t>
  </si>
  <si>
    <t>TV1N1766715112793923584</t>
  </si>
  <si>
    <t>TV1N1767045184612540416</t>
  </si>
  <si>
    <t>TV1N1767122308576968704</t>
  </si>
  <si>
    <t>李凯云</t>
  </si>
  <si>
    <t>TV1N1762713848993091584</t>
  </si>
  <si>
    <t>快递费92</t>
  </si>
  <si>
    <t>TV1N1765673326172549120</t>
  </si>
  <si>
    <t>李立 Lex</t>
  </si>
  <si>
    <t>TV1N1762378369529634816</t>
  </si>
  <si>
    <t>李林峰</t>
  </si>
  <si>
    <t>TV1N1766051584676397056</t>
  </si>
  <si>
    <t>TV1N1767184741811236864</t>
  </si>
  <si>
    <t>魏嘉斌</t>
  </si>
  <si>
    <t>TV1N1767078951016345600</t>
  </si>
  <si>
    <t>徐文韬</t>
  </si>
  <si>
    <t>TV1N1765950855064190976</t>
  </si>
  <si>
    <t>TV1N1767010590110654464</t>
  </si>
  <si>
    <t>潘扬洋</t>
  </si>
  <si>
    <t>TV1N1767386401560965120</t>
  </si>
  <si>
    <t>TV1N1767069711287595008</t>
  </si>
  <si>
    <t>TV1N1767402811796307968</t>
  </si>
  <si>
    <t>TV1N1767389093377277952</t>
  </si>
  <si>
    <t>陈虹静</t>
  </si>
  <si>
    <t>TV1N1767387509687738368</t>
  </si>
  <si>
    <t>TV1N1767741872725626880</t>
  </si>
  <si>
    <t>TV1N1767099752574763008</t>
  </si>
  <si>
    <t>TV1N1767452647836950528</t>
  </si>
  <si>
    <t>江鑫</t>
  </si>
  <si>
    <t>TV1N1767756948077604864</t>
  </si>
  <si>
    <t>何钦钦</t>
  </si>
  <si>
    <t>TV1N1765216794234519552</t>
  </si>
  <si>
    <t>宋忠磊</t>
  </si>
  <si>
    <t>TV1N1739533165410951168</t>
  </si>
  <si>
    <t>广东今日头条科技有限公司</t>
  </si>
  <si>
    <t>TV1N1767550162565472256</t>
  </si>
  <si>
    <t>李桑-李付</t>
  </si>
  <si>
    <t>TV1N1768191832390778880</t>
  </si>
  <si>
    <t>陈越 单次</t>
  </si>
  <si>
    <t>TV1N1763420163906244608</t>
  </si>
  <si>
    <t>TV1N1767939360359297024</t>
  </si>
  <si>
    <t>李伟</t>
  </si>
  <si>
    <t>TV1N1767828857842667520</t>
  </si>
  <si>
    <t>施楚</t>
  </si>
  <si>
    <t>TV1N1767735767278612480</t>
  </si>
  <si>
    <t>杨泽华  1年多次签证</t>
  </si>
  <si>
    <t>TV1N1759486718502948864</t>
  </si>
  <si>
    <t>吴烨</t>
  </si>
  <si>
    <t>TV1N1767059854970908672</t>
  </si>
  <si>
    <t>TV1N1768142222070923264</t>
  </si>
  <si>
    <t>张献峰</t>
  </si>
  <si>
    <t>TV1N1767897384058417152</t>
  </si>
  <si>
    <t>TV1N1767854013449281536</t>
  </si>
  <si>
    <t>TV1N1767456044908683264</t>
  </si>
  <si>
    <t>TV1N1768192718269841408</t>
  </si>
  <si>
    <t>TV1N1768155313525383168</t>
  </si>
  <si>
    <t>季银</t>
  </si>
  <si>
    <t>TV1N1768252022138150912</t>
  </si>
  <si>
    <t>TV1N1768470006458728448</t>
  </si>
  <si>
    <t xml:space="preserve">余颖雯 </t>
  </si>
  <si>
    <t>TV1N1767540511195160576</t>
  </si>
  <si>
    <t>TV1N1767458922796818432</t>
  </si>
  <si>
    <t>高岩-付志天</t>
  </si>
  <si>
    <t>TV1N1767410709733711872</t>
  </si>
  <si>
    <t xml:space="preserve">张友亮 </t>
  </si>
  <si>
    <t>TV1N1767108353490006016</t>
  </si>
  <si>
    <t>TV1N1767873578719911936</t>
  </si>
  <si>
    <t>TV1N1768509511974801408</t>
  </si>
  <si>
    <t>高婧丹</t>
  </si>
  <si>
    <t>TV1N1768169194201284608</t>
  </si>
  <si>
    <t>TV1N1768509571127054336</t>
  </si>
  <si>
    <t>董国楷-5年</t>
  </si>
  <si>
    <t>TV1N1767818259914383360</t>
  </si>
  <si>
    <t>TV1N1768521912182960128</t>
  </si>
  <si>
    <t>李茜茜</t>
  </si>
  <si>
    <t>TV1N1768522660748791808</t>
  </si>
  <si>
    <t>王进</t>
  </si>
  <si>
    <t>TV1N1768470027803553792</t>
  </si>
  <si>
    <t>姜宁-二次申请</t>
  </si>
  <si>
    <t>TV1N1767733394153967616</t>
  </si>
  <si>
    <t>TV1N1767811782302654464</t>
  </si>
  <si>
    <t>TV1N1767450404144394240</t>
  </si>
  <si>
    <t>TV1N1768155269426446336</t>
  </si>
  <si>
    <t>TV1N1768812054110007296</t>
  </si>
  <si>
    <t>葛凡</t>
  </si>
  <si>
    <t>TV1N1767121098197315584</t>
  </si>
  <si>
    <t>李海鹏</t>
  </si>
  <si>
    <t>TV1N1768927296550924288</t>
  </si>
  <si>
    <t>王喆琪</t>
  </si>
  <si>
    <t>TV1N1768271028173705216</t>
  </si>
  <si>
    <t>吴汇杰</t>
  </si>
  <si>
    <t>TV1N1768946654803177472</t>
  </si>
  <si>
    <t>杨志华</t>
  </si>
  <si>
    <t>TV1N1769012644664598528</t>
  </si>
  <si>
    <t>TV1N1768162472552316928</t>
  </si>
  <si>
    <t>陈曦-不需要预约</t>
  </si>
  <si>
    <t>TV1N1760166806781501440</t>
  </si>
  <si>
    <t>赵纯-3.18</t>
  </si>
  <si>
    <t>TV1N1769307435587670016</t>
  </si>
  <si>
    <t>TV1N1768577573826596864</t>
  </si>
  <si>
    <t>潮洛蒙-3.18</t>
  </si>
  <si>
    <t>TV1N1769556489781452800</t>
  </si>
  <si>
    <t>刘思吟-不需要预约</t>
  </si>
  <si>
    <t>TV1N1760262033403842560</t>
  </si>
  <si>
    <t>（签证中心费120+短信服务费18+快递费2）+护照快递18</t>
  </si>
  <si>
    <t>赵宗锐</t>
  </si>
  <si>
    <t>TV1N1769571148198621184</t>
  </si>
  <si>
    <t>朱天顺-3.21</t>
  </si>
  <si>
    <t>TV1N1765968578733293568</t>
  </si>
  <si>
    <t>挪威</t>
  </si>
  <si>
    <t>（签证中心费51+快递费80+照片45+打印6+短信费18）</t>
  </si>
  <si>
    <t>王艾 Amy-3.19</t>
  </si>
  <si>
    <t>TV1N1769292583704010752</t>
  </si>
  <si>
    <t>刘珺</t>
  </si>
  <si>
    <t>TV1N1768831834208620544</t>
  </si>
  <si>
    <t>孙梦冰</t>
  </si>
  <si>
    <t>TV1N1768865559835312128</t>
  </si>
  <si>
    <t>宋佳红-3.19</t>
  </si>
  <si>
    <t>TV1N1769274381590630400</t>
  </si>
  <si>
    <t>TV1N1714839525676380160</t>
  </si>
  <si>
    <t>签证费用2500+快递费13</t>
  </si>
  <si>
    <t>Aislinn(陈亚)</t>
  </si>
  <si>
    <t>TV1N1767747112296353792</t>
  </si>
  <si>
    <t>24小时加急9529+快递92</t>
  </si>
  <si>
    <t>戚家平  一年多次</t>
  </si>
  <si>
    <t>TV1N1767760337024974848</t>
  </si>
  <si>
    <t>张伟-3.27</t>
  </si>
  <si>
    <t>TV1N1767840408007958528</t>
  </si>
  <si>
    <t>（签证中心费78+快递费50）</t>
  </si>
  <si>
    <t>TV1N1768543707602616320</t>
  </si>
  <si>
    <t>高婧-3.20</t>
  </si>
  <si>
    <t>TV1N1770378289750720512</t>
  </si>
  <si>
    <t>刘一佳</t>
  </si>
  <si>
    <t>TV1N1769707364965437440</t>
  </si>
  <si>
    <t>胡亚茸</t>
  </si>
  <si>
    <t>TV1N1767371678979338240</t>
  </si>
  <si>
    <t>王辉</t>
  </si>
  <si>
    <t>TV1N1770067004991471616</t>
  </si>
  <si>
    <t>卢明昊-3.21</t>
  </si>
  <si>
    <t>TV1N1770405965257527296</t>
  </si>
  <si>
    <t>刘澳赋</t>
  </si>
  <si>
    <t>TV1N1770691423468298240</t>
  </si>
  <si>
    <t>马晨-邮寄我们</t>
  </si>
  <si>
    <t>TV1N1762029683738046464</t>
  </si>
  <si>
    <t>（签证中心费120+快递费80）+照片35</t>
  </si>
  <si>
    <t>张梦璐 单次</t>
  </si>
  <si>
    <t>TV1N1768251518741942272</t>
  </si>
  <si>
    <t>黄玲玲 单次</t>
  </si>
  <si>
    <t>TV1N1768494805402841088</t>
  </si>
  <si>
    <t>孙艺萌 一年多次</t>
  </si>
  <si>
    <t>TV1N1767388717324210176</t>
  </si>
  <si>
    <t>张晓旭 单次</t>
  </si>
  <si>
    <t>TV1N1763938217182404608</t>
  </si>
  <si>
    <t>郑垄钢 Logan 1年多次</t>
  </si>
  <si>
    <t>TV1N1763205627068649472</t>
  </si>
  <si>
    <t>盖婷 Peggy</t>
  </si>
  <si>
    <t>TV1N1769266214597017600</t>
  </si>
  <si>
    <t>TV1N1770646912008458240</t>
  </si>
  <si>
    <t>夏博</t>
  </si>
  <si>
    <t>TV1N1771036188609155072</t>
  </si>
  <si>
    <t>李帅-3.28</t>
  </si>
  <si>
    <t>TV1N1769192033427648512</t>
  </si>
  <si>
    <t>（签证中心费120+快递费80）+资料快递费18</t>
  </si>
  <si>
    <t>张岚-4.1</t>
  </si>
  <si>
    <t>TV1N1769625202652139520</t>
  </si>
  <si>
    <t>（签证中心费116+快递60+短信费20+照片35+优选号350）</t>
  </si>
  <si>
    <t>黄冬蕾</t>
  </si>
  <si>
    <t>TV1N1771023447404052480</t>
  </si>
  <si>
    <t>TV1N1770864545475571712</t>
  </si>
  <si>
    <t>谭榕</t>
  </si>
  <si>
    <t>TV1N1771083031044964352</t>
  </si>
  <si>
    <t>林楚-董敏敏</t>
  </si>
  <si>
    <t>TV1N1771090792172486656</t>
  </si>
  <si>
    <t>mayank sharma</t>
  </si>
  <si>
    <t>TV1N1772168111716831232</t>
  </si>
  <si>
    <t>TV1N1771383444000542720</t>
  </si>
  <si>
    <t>Shinan Li-李诗男</t>
  </si>
  <si>
    <t>TV1N1772152587805020160</t>
  </si>
  <si>
    <t>孙华Damon</t>
  </si>
  <si>
    <t>TV1N1772164636090040320</t>
  </si>
  <si>
    <t>余思烨</t>
  </si>
  <si>
    <t>TV1N1772199246115213312</t>
  </si>
  <si>
    <t>Omer Iqbal  1年多次</t>
  </si>
  <si>
    <t>TV1N1771090242487955456</t>
  </si>
  <si>
    <t>张珊</t>
  </si>
  <si>
    <t>TV1N1769957220833292288</t>
  </si>
  <si>
    <t>Yiwei Wang-王以维</t>
  </si>
  <si>
    <t>TV1N1771026886628511744</t>
  </si>
  <si>
    <t>TV1N1770818092535484416</t>
  </si>
  <si>
    <t>柴淞 1年多次</t>
  </si>
  <si>
    <t>TV1N1769700306127966208</t>
  </si>
  <si>
    <t>Charlie Cheng 1年多次</t>
  </si>
  <si>
    <t>TV1N1765620264632475648</t>
  </si>
  <si>
    <t>潮洛蒙  单次-3.27</t>
  </si>
  <si>
    <t>TV1N1767420354359603200</t>
  </si>
  <si>
    <t>张宁宁Nydia 1年多次</t>
  </si>
  <si>
    <t>TV1N1765994123579723776</t>
  </si>
  <si>
    <t>周仕成 1年多次</t>
  </si>
  <si>
    <t>TV1N1767178440360263680</t>
  </si>
  <si>
    <t>TV1N1772834384297607168</t>
  </si>
  <si>
    <t>李娜</t>
  </si>
  <si>
    <t>TV1N1772826337080815616</t>
  </si>
  <si>
    <t>陈墨 1年多次</t>
  </si>
  <si>
    <t>TV1N1770085787562975232</t>
  </si>
  <si>
    <t>胡塞因 Frank 1年多次</t>
  </si>
  <si>
    <t>TV1N1769637787308957696</t>
  </si>
  <si>
    <t>姜恺 1年多次</t>
  </si>
  <si>
    <t>TV1N1770615966093905920</t>
  </si>
  <si>
    <t>潘凌云 1年多次</t>
  </si>
  <si>
    <t>TV1N1770252148209594368</t>
  </si>
  <si>
    <t>汤笑雯 单次</t>
  </si>
  <si>
    <t>TV1N1767545476131102720</t>
  </si>
  <si>
    <t>陈小青 一年多次</t>
  </si>
  <si>
    <t>TV1N1764958195792896000</t>
  </si>
  <si>
    <t>Jason Nam</t>
  </si>
  <si>
    <t>TV1N1772849999234265088</t>
  </si>
  <si>
    <t>黄秋月</t>
  </si>
  <si>
    <t>TV1N1772578599256698880</t>
  </si>
  <si>
    <t>张家铭</t>
  </si>
  <si>
    <t>TV1N1754174313224912896</t>
  </si>
  <si>
    <t>Fion 一年多次JIANGJIAQING</t>
  </si>
  <si>
    <t>TV1N1769771269150470144</t>
  </si>
  <si>
    <t>赵可心</t>
  </si>
  <si>
    <t>TV1N1768147757453279232</t>
  </si>
  <si>
    <t>TV1N1772811582903488512</t>
  </si>
  <si>
    <t>TV1N1772921563585728512</t>
  </si>
  <si>
    <t>张佳瑜</t>
  </si>
  <si>
    <t>TV1N1772881613809012736</t>
  </si>
  <si>
    <t>焦彦晨-4.8</t>
  </si>
  <si>
    <t>TV1N1769604180947300352</t>
  </si>
  <si>
    <t>（签证中心费116+快递费60+照片35）</t>
  </si>
  <si>
    <t>余婧</t>
  </si>
  <si>
    <t>TV1N172291852773920768</t>
  </si>
  <si>
    <t>（签证中心费196）+快递费18</t>
  </si>
  <si>
    <t>TV1N1769993607292952576</t>
  </si>
  <si>
    <t>王冠</t>
  </si>
  <si>
    <t>TV1N1768006977765900288</t>
  </si>
  <si>
    <t>孙昊天</t>
  </si>
  <si>
    <t>TV1N1774630452886806528</t>
  </si>
  <si>
    <t>（签证中心费196++打印费3）+快递费13</t>
  </si>
  <si>
    <t>周笑</t>
  </si>
  <si>
    <t>TV1N1774982824561819648</t>
  </si>
  <si>
    <t>（签证中心费196++打印费5）+快递费18</t>
  </si>
  <si>
    <t>苏瑞-王梦楠-4.9</t>
  </si>
  <si>
    <t>TV1N1770436880373456896</t>
  </si>
  <si>
    <t>陈奕飞-4.9</t>
  </si>
  <si>
    <t>TV1N1774777896174022656</t>
  </si>
  <si>
    <t>邓千雪</t>
  </si>
  <si>
    <t>TV1N1774767527439413248</t>
  </si>
  <si>
    <t>（签证中心费196++快递费60）</t>
  </si>
  <si>
    <t>方奕康-4.8</t>
  </si>
  <si>
    <t>TV1N1772473428665151488</t>
  </si>
  <si>
    <t>吴伟哲</t>
  </si>
  <si>
    <t>TV1N1775044309149216768</t>
  </si>
  <si>
    <t>Bytedance Pte. Ltd.</t>
  </si>
  <si>
    <t>易坤 一年多次</t>
  </si>
  <si>
    <t>TV1N1772532369524826112</t>
  </si>
  <si>
    <t>张文来  单次</t>
  </si>
  <si>
    <t>TV1N1772157380682354688</t>
  </si>
  <si>
    <t>高冉 一年多次</t>
  </si>
  <si>
    <t>TV1N1767157370345320448</t>
  </si>
  <si>
    <t>马丽娜</t>
  </si>
  <si>
    <t>TV1N1771113440533307392</t>
  </si>
  <si>
    <t>TV1N1774701476424904704</t>
  </si>
  <si>
    <t>杨菀之 (护照名：宋阳忆)</t>
  </si>
  <si>
    <t>TV1N1753637398218276864</t>
  </si>
  <si>
    <t>庞柯</t>
  </si>
  <si>
    <t>TV1N1773590187489169408</t>
  </si>
  <si>
    <t>24小时加急9464</t>
  </si>
  <si>
    <t>赵炯</t>
  </si>
  <si>
    <t>TV1N1774995416281751552</t>
  </si>
  <si>
    <t>TV1N1775471162158804992</t>
  </si>
  <si>
    <t>吕定顺</t>
  </si>
  <si>
    <t>TV1N1774993686605254656</t>
  </si>
  <si>
    <t xml:space="preserve">陈子豪 </t>
  </si>
  <si>
    <t>TV1N1775444924379607040</t>
  </si>
  <si>
    <t>JENNET GOROSPE</t>
  </si>
  <si>
    <t>TV1N1671845496539021312</t>
  </si>
  <si>
    <t>ByteDance Philippines Inc.</t>
  </si>
  <si>
    <t>Cai Wenya</t>
  </si>
  <si>
    <t>Yuli Zhan-詹宇立</t>
  </si>
  <si>
    <t>TV1N1775088906047016960</t>
  </si>
  <si>
    <t>蔡 文雅(Agatha)</t>
  </si>
  <si>
    <t>TV1N1775356856738070528</t>
  </si>
  <si>
    <t>Bytedance株式会社</t>
  </si>
  <si>
    <t>陈祖志</t>
  </si>
  <si>
    <t>TV1N1770717746387558400</t>
  </si>
  <si>
    <t>（签证中心费310+快递费90）</t>
  </si>
  <si>
    <t>张璐洋-4.10</t>
  </si>
  <si>
    <t>TV1N1764554552400818176</t>
  </si>
  <si>
    <t>签证中心费196</t>
  </si>
  <si>
    <t>珠海青鸟昆仑网络科技有限公司</t>
  </si>
  <si>
    <t>TV1N1775461942000570368</t>
  </si>
  <si>
    <t>林楷鑫</t>
  </si>
  <si>
    <t>TV1N1775086269859819520</t>
  </si>
  <si>
    <t>胡天易</t>
  </si>
  <si>
    <t>TV1N1775044227234484224</t>
  </si>
  <si>
    <t>Yuting Fan-范雨亭</t>
  </si>
  <si>
    <t>TV1N1775374236788768768</t>
  </si>
  <si>
    <t>Tatiana Mikhailova</t>
  </si>
  <si>
    <t>TV1N1775374202500239360</t>
  </si>
  <si>
    <t>陈恒</t>
  </si>
  <si>
    <t>TV1N1775160910255173632</t>
  </si>
  <si>
    <t>张健</t>
  </si>
  <si>
    <t>TV1N1774734556137226240</t>
  </si>
  <si>
    <t>TV1N1775507811383070720</t>
  </si>
  <si>
    <t>TV1N1773554789543153664</t>
  </si>
  <si>
    <t>Ricky. Li（李毅）</t>
  </si>
  <si>
    <t>TV1N1774751228235558912</t>
  </si>
  <si>
    <t>张云翔</t>
  </si>
  <si>
    <t>TV1N1776852422370344960</t>
  </si>
  <si>
    <t>洪康杰</t>
  </si>
  <si>
    <t>TV1N1776810195895906304</t>
  </si>
  <si>
    <t>杨光伟</t>
  </si>
  <si>
    <t>TV1N1775498278782849024</t>
  </si>
  <si>
    <t>胡芙蓉</t>
  </si>
  <si>
    <t>TV1N1769931310159605760</t>
  </si>
  <si>
    <t>金丹丹</t>
  </si>
  <si>
    <t>TV1N1776808970261549056</t>
  </si>
  <si>
    <t>赵汝军</t>
  </si>
  <si>
    <t>TV1N1776884264943153152</t>
  </si>
  <si>
    <t>刘若曦</t>
  </si>
  <si>
    <t>TV1N1776807856619356160</t>
  </si>
  <si>
    <t>梁淑媚</t>
  </si>
  <si>
    <t>TV1N1776130870263599104</t>
  </si>
  <si>
    <t>宋佳红</t>
  </si>
  <si>
    <t>程一航</t>
  </si>
  <si>
    <t>TV1N1772183399644512256</t>
  </si>
  <si>
    <t>沈博文</t>
  </si>
  <si>
    <t>TV1N1776916442733293568</t>
  </si>
  <si>
    <t>陈小辰</t>
  </si>
  <si>
    <t>TV1N1776992069889007616</t>
  </si>
  <si>
    <t>郑思瑶</t>
  </si>
  <si>
    <t>TV1N1774813789794643968</t>
  </si>
  <si>
    <t>胡小琦</t>
  </si>
  <si>
    <t>TV1N1775747239510769664</t>
  </si>
  <si>
    <t>张舒扬</t>
  </si>
  <si>
    <t>TV1N1774670721158193152</t>
  </si>
  <si>
    <t>TV1N1777989897892937728</t>
  </si>
  <si>
    <t>涂凡</t>
  </si>
  <si>
    <t>TV1N1778078346050740224</t>
  </si>
  <si>
    <t>TV1N1777997963414294528</t>
  </si>
  <si>
    <t>李禹潼</t>
  </si>
  <si>
    <t>TV1N1777213026410921984</t>
  </si>
  <si>
    <t>TV1N1776817652923936768</t>
  </si>
  <si>
    <t>TV1N1778294341541642240</t>
  </si>
  <si>
    <t>方赢</t>
  </si>
  <si>
    <t>TV1N1776807836264493056</t>
  </si>
  <si>
    <t>TV1N1778312565247111168</t>
  </si>
  <si>
    <t>荀彧-陈帅</t>
  </si>
  <si>
    <t>TV1N1776866862666797056</t>
  </si>
  <si>
    <t>TV1N1778004248675291136</t>
  </si>
  <si>
    <t>万海龙</t>
  </si>
  <si>
    <t>TV1N1777746668661026816</t>
  </si>
  <si>
    <t>李一诺</t>
  </si>
  <si>
    <t>TV1N1777681407111135232</t>
  </si>
  <si>
    <t>TV1N1778352818230198272</t>
  </si>
  <si>
    <t>TV1N1778294897899184128</t>
  </si>
  <si>
    <t>杨宁</t>
  </si>
  <si>
    <t>TV1N1777282336907034624</t>
  </si>
  <si>
    <t>王艾 Amy</t>
  </si>
  <si>
    <t>TV1N1778603327037845504</t>
  </si>
  <si>
    <t>许广瑞-4.11</t>
  </si>
  <si>
    <t>TV1N1774619303860539392</t>
  </si>
  <si>
    <t>签证中心费196+快递费18</t>
  </si>
  <si>
    <t>艾雷-4.11</t>
  </si>
  <si>
    <t>TV1N1775110274952146944</t>
  </si>
  <si>
    <t>张会云</t>
  </si>
  <si>
    <t>TV1N1775448854903963648</t>
  </si>
  <si>
    <t>TV1N1774637286884478976</t>
  </si>
  <si>
    <t>梁鑫晟</t>
  </si>
  <si>
    <t>TV1N1776968479093248000</t>
  </si>
  <si>
    <t>吴尚</t>
  </si>
  <si>
    <t>TV1N1776810374837481472</t>
  </si>
  <si>
    <t>高梁</t>
  </si>
  <si>
    <t>TV1N1777545152822448128</t>
  </si>
  <si>
    <t>TV1N1777444582442332160</t>
  </si>
  <si>
    <t>丁磊</t>
  </si>
  <si>
    <t>TV1N1776902611005128704</t>
  </si>
  <si>
    <t>TV1N1777688633569771520</t>
  </si>
  <si>
    <t>戴超</t>
  </si>
  <si>
    <t>TV1N1774072932489306112</t>
  </si>
  <si>
    <t>李梦文</t>
  </si>
  <si>
    <t>TV1N1777792594687619072</t>
  </si>
  <si>
    <t>TV1N1777686241486917632</t>
  </si>
  <si>
    <t>胡文昊</t>
  </si>
  <si>
    <t>TV1N1774713771012194304</t>
  </si>
  <si>
    <t>Nikki-李禹潼</t>
  </si>
  <si>
    <t>TV1N1777976047529930752</t>
  </si>
  <si>
    <t>汤静宇</t>
  </si>
  <si>
    <t>TV1N1778669976403361792</t>
  </si>
  <si>
    <t>潘雨阳</t>
  </si>
  <si>
    <t>TV1N1778397197443497984</t>
  </si>
  <si>
    <t>蒋韡平</t>
  </si>
  <si>
    <t>TV1N1778395448443871232</t>
  </si>
  <si>
    <t>黄澜</t>
  </si>
  <si>
    <t>TV1N1778080335459463168</t>
  </si>
  <si>
    <t>李汝琪</t>
  </si>
  <si>
    <t>TV1N1778291904315441152</t>
  </si>
  <si>
    <t>行标签</t>
  </si>
  <si>
    <t>(空白)</t>
  </si>
  <si>
    <t>总计</t>
  </si>
  <si>
    <t>求和项:总金额（含税）
（签证费用+[{签证服务费+其他杂费含服务费}含税6%]）</t>
  </si>
  <si>
    <t>求和项:政府费用+签证中心费用合计
（以信用卡刷卡人民币记录为准）</t>
  </si>
  <si>
    <t>总金额</t>
    <phoneticPr fontId="43" type="noConversion"/>
  </si>
  <si>
    <t>免税</t>
    <phoneticPr fontId="43" type="noConversion"/>
  </si>
  <si>
    <t>专票</t>
    <phoneticPr fontId="43" type="noConversion"/>
  </si>
  <si>
    <t>3月发票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</si>
</sst>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10.5"/>
      <color rgb="FF1F2329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DC9B04"/>
      </patternFill>
    </fill>
    <fill>
      <patternFill patternType="solid">
        <fgColor rgb="FFF76964"/>
      </patternFill>
    </fill>
    <fill>
      <patternFill patternType="solid">
        <fgColor rgb="FF686767"/>
      </patternFill>
    </fill>
    <fill>
      <patternFill patternType="solid">
        <fgColor rgb="FF7EDAFB"/>
      </patternFill>
    </fill>
    <fill>
      <patternFill patternType="solid">
        <fgColor rgb="FF049FD7"/>
      </patternFill>
    </fill>
    <fill>
      <patternFill patternType="solid">
        <fgColor rgb="FF8EE085"/>
      </patternFill>
    </fill>
    <fill>
      <patternFill patternType="solid">
        <fgColor rgb="FF186010"/>
      </patternFill>
    </fill>
    <fill>
      <patternFill patternType="solid">
        <fgColor rgb="FFDE7802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DE7802"/>
      </patternFill>
    </fill>
    <fill>
      <patternFill patternType="solid">
        <fgColor rgb="FF686767"/>
      </patternFill>
    </fill>
    <fill>
      <patternFill patternType="solid">
        <fgColor rgb="FF186010"/>
      </patternFill>
    </fill>
    <fill>
      <patternFill patternType="solid">
        <fgColor rgb="FF049FD7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DE7802"/>
      </patternFill>
    </fill>
    <fill>
      <patternFill patternType="solid">
        <fgColor rgb="FFDC9B04"/>
      </patternFill>
    </fill>
    <fill>
      <patternFill patternType="solid">
        <fgColor rgb="FF686767"/>
      </patternFill>
    </fill>
    <fill>
      <patternFill patternType="solid">
        <fgColor rgb="FF7EDAFB"/>
      </patternFill>
    </fill>
    <fill>
      <patternFill patternType="solid">
        <fgColor rgb="FF6C6B66"/>
      </patternFill>
    </fill>
    <fill>
      <patternFill patternType="solid">
        <fgColor rgb="FFFFF258"/>
      </patternFill>
    </fill>
    <fill>
      <patternFill patternType="solid">
        <fgColor rgb="FF8EE085"/>
      </patternFill>
    </fill>
    <fill>
      <patternFill patternType="solid">
        <fgColor rgb="FF686767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4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/>
    </xf>
    <xf numFmtId="2" fontId="18" fillId="12" borderId="18" xfId="0" applyNumberFormat="1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20" fillId="13" borderId="20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2" fontId="25" fillId="0" borderId="25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2" fontId="28" fillId="17" borderId="28" xfId="0" applyNumberFormat="1" applyFont="1" applyFill="1" applyBorder="1" applyAlignment="1">
      <alignment horizontal="center" vertical="center" wrapText="1"/>
    </xf>
    <xf numFmtId="0" fontId="29" fillId="18" borderId="29" xfId="0" applyFont="1" applyFill="1" applyBorder="1" applyAlignment="1">
      <alignment horizontal="center" vertical="center" wrapText="1"/>
    </xf>
    <xf numFmtId="0" fontId="30" fillId="19" borderId="30" xfId="0" applyFont="1" applyFill="1" applyBorder="1" applyAlignment="1">
      <alignment horizontal="center" vertical="center" wrapText="1"/>
    </xf>
    <xf numFmtId="0" fontId="31" fillId="20" borderId="31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left" vertical="center"/>
    </xf>
    <xf numFmtId="2" fontId="33" fillId="21" borderId="33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2" fontId="35" fillId="22" borderId="35" xfId="0" applyNumberFormat="1" applyFont="1" applyFill="1" applyBorder="1" applyAlignment="1">
      <alignment horizontal="center" vertical="center" wrapText="1"/>
    </xf>
    <xf numFmtId="0" fontId="37" fillId="0" borderId="37" xfId="0" applyFont="1" applyBorder="1" applyAlignment="1">
      <alignment vertical="center" wrapText="1"/>
    </xf>
    <xf numFmtId="0" fontId="38" fillId="24" borderId="38" xfId="0" applyFont="1" applyFill="1" applyBorder="1" applyAlignment="1">
      <alignment vertical="center"/>
    </xf>
    <xf numFmtId="0" fontId="39" fillId="25" borderId="39" xfId="0" applyFont="1" applyFill="1" applyBorder="1" applyAlignment="1">
      <alignment horizontal="left" vertical="center" wrapText="1"/>
    </xf>
    <xf numFmtId="2" fontId="40" fillId="26" borderId="40" xfId="0" applyNumberFormat="1" applyFont="1" applyFill="1" applyBorder="1" applyAlignment="1">
      <alignment horizontal="left" vertical="center"/>
    </xf>
    <xf numFmtId="0" fontId="17" fillId="11" borderId="17" xfId="0" applyFont="1" applyFill="1" applyBorder="1" applyAlignment="1">
      <alignment horizontal="right" vertical="center"/>
    </xf>
    <xf numFmtId="0" fontId="36" fillId="23" borderId="36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44" fillId="27" borderId="0" xfId="0" applyFont="1" applyFill="1" applyAlignment="1">
      <alignment vertical="center"/>
    </xf>
    <xf numFmtId="0" fontId="44" fillId="27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何方玉" id="{4551DE3E-717D-425A-8AAE-D44BD6CB619D}" userId="S::::13f25d81-1d42-48a1-8927-9f015d594ce5" providerId="AD"/>
  <person displayName="刘英珩" id="{451E2073-A1CE-4B7B-885A-FD5090F462F0}" userId="S::liuyingheng@bytedance.com::16997024-1799-4919-87e7-3c292aa0e5c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6134" refreshedDate="45411.423005787037" createdVersion="8" refreshedVersion="8" minRefreshableVersion="3" recordCount="245" xr:uid="{A36D6091-7027-41F4-B05B-C2DC628E150E}">
  <cacheSource type="worksheet">
    <worksheetSource ref="A1:U246" sheet="Sheet2"/>
  </cacheSource>
  <cacheFields count="21">
    <cacheField name="序号" numFmtId="0">
      <sharedItems containsMixedTypes="1" containsNumber="1" containsInteger="1" minValue="1" maxValue="244"/>
    </cacheField>
    <cacheField name="姓名" numFmtId="0">
      <sharedItems containsBlank="1"/>
    </cacheField>
    <cacheField name="case编号" numFmtId="0">
      <sharedItems containsBlank="1"/>
    </cacheField>
    <cacheField name="出发地" numFmtId="0">
      <sharedItems containsBlank="1"/>
    </cacheField>
    <cacheField name="领区" numFmtId="0">
      <sharedItems containsBlank="1"/>
    </cacheField>
    <cacheField name="签证国家" numFmtId="0">
      <sharedItems containsBlank="1"/>
    </cacheField>
    <cacheField name="签证类型" numFmtId="0">
      <sharedItems containsBlank="1"/>
    </cacheField>
    <cacheField name="签证状态" numFmtId="0">
      <sharedItems containsBlank="1"/>
    </cacheField>
    <cacheField name="政府费用+签证中心费用合计_x000a_（以信用卡刷卡人民币记录为准）" numFmtId="0">
      <sharedItems containsSemiMixedTypes="0" containsString="0" containsNumber="1" minValue="0" maxValue="106813.16"/>
    </cacheField>
    <cacheField name="供应商服务费_x000a_（签证）" numFmtId="2">
      <sharedItems containsSemiMixedTypes="0" containsString="0" containsNumber="1" containsInteger="1" minValue="0" maxValue="37400"/>
    </cacheField>
    <cacheField name="其他杂费_x000a_（康辉代付or字节报销杂费）" numFmtId="0">
      <sharedItems containsSemiMixedTypes="0" containsString="0" containsNumber="1" minValue="0" maxValue="43847.38"/>
    </cacheField>
    <cacheField name="其他杂费说明_x000a_（包含翻译/洗照片/打车/快递/加急费/护照借出费等）" numFmtId="0">
      <sharedItems containsBlank="1"/>
    </cacheField>
    <cacheField name="其他杂费含服务费_x000a_*1.06" numFmtId="2">
      <sharedItems containsSemiMixedTypes="0" containsString="0" containsNumber="1" minValue="0" maxValue="46478.21"/>
    </cacheField>
    <cacheField name="总金额（不含税 ）_x000a_（签证费用+签证服务费+其他杂费含服务费）" numFmtId="2">
      <sharedItems containsSemiMixedTypes="0" containsString="0" containsNumber="1" minValue="100" maxValue="190691.29"/>
    </cacheField>
    <cacheField name="总金额（含税）_x000a_（签证费用+[{签证服务费+其他杂费含服务费}含税6%]）" numFmtId="2">
      <sharedItems containsSemiMixedTypes="0" containsString="0" containsNumber="1" minValue="106" maxValue="195723.96"/>
    </cacheField>
    <cacheField name="可抵扣税额_x000a_（开专票的情况下，票面的税额）" numFmtId="2">
      <sharedItems containsSemiMixedTypes="0" containsString="0" containsNumber="1" minValue="6" maxValue="5032.67"/>
    </cacheField>
    <cacheField name="不可抵扣金额_x000a_（总金额-可抵扣税额）" numFmtId="2">
      <sharedItems containsSemiMixedTypes="0" containsString="0" containsNumber="1" minValue="100" maxValue="190691.29"/>
    </cacheField>
    <cacheField name="费用描述" numFmtId="2">
      <sharedItems/>
    </cacheField>
    <cacheField name="币种" numFmtId="0">
      <sharedItems/>
    </cacheField>
    <cacheField name="签证主体" numFmtId="0">
      <sharedItems containsBlank="1"/>
    </cacheField>
    <cacheField name="公司" numFmtId="0">
      <sharedItems containsBlank="1" count="21">
        <s v="上海随训通电子科技有限公司"/>
        <s v="上海格物致远网络科技有限公司"/>
        <s v="广东今日头条网络技术有限公司"/>
        <s v="珠海聚横易行网络科技有限公司"/>
        <s v="蜜柚网络科技（上海）有限公司"/>
        <s v="秒针滴答（北京）网络技术有限公司"/>
        <s v="北京有竹居网络技术有限公司"/>
        <s v="北京字跳网络技术有限公司"/>
        <s v="杭州巨量引擎网络技术有限公司"/>
        <s v="深圳今日头条科技有限公司"/>
        <s v="抖音视界有限公司"/>
        <s v="TikTok Pte. Ltd."/>
        <s v="广东今日头条科技有限公司"/>
        <s v="脸萌技术（深圳）有限公司"/>
        <s v="巨量引擎（上海）计算机科技有限公司"/>
        <s v="杭州今日头条科技有限公司"/>
        <s v="北京抖音信息服务有限公司"/>
        <s v="Bytedance Pte. Ltd."/>
        <s v="Bytedance株式会社"/>
        <s v="珠海青鸟昆仑网络科技有限公司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5">
  <r>
    <n v="1"/>
    <s v="陈成-3.19"/>
    <s v="TV1N1750051714001498112"/>
    <s v="中国"/>
    <s v="上海"/>
    <s v="意大利"/>
    <s v="商务"/>
    <s v="已出签"/>
    <n v="621"/>
    <n v="400"/>
    <n v="143"/>
    <s v="（签证中心费78+快递费50+短信费15）"/>
    <n v="151.58000000000001"/>
    <n v="1172.58"/>
    <n v="1205.67"/>
    <n v="33.090000000000003"/>
    <n v="1172.58"/>
    <s v="签证费"/>
    <s v="CNY"/>
    <s v="上海随训通电子科技有限公司"/>
    <x v="0"/>
  </r>
  <r>
    <n v="2"/>
    <s v="桂永强-3.19"/>
    <s v="TV1N1750827479143723008"/>
    <s v="中国"/>
    <s v="上海"/>
    <s v="意大利"/>
    <s v="商务"/>
    <s v="已出签"/>
    <n v="621"/>
    <n v="400"/>
    <n v="161"/>
    <s v="（签证中心费78+快递费50+短信费15）+资料快递费18"/>
    <n v="170.66"/>
    <n v="1191.6600000000001"/>
    <n v="1225.9000000000001"/>
    <n v="34.24"/>
    <n v="1191.6600000000001"/>
    <s v="签证费"/>
    <s v="CNY"/>
    <s v="上海格物致远网络科技有限公司"/>
    <x v="1"/>
  </r>
  <r>
    <n v="3"/>
    <s v="王胤儒-3.12 "/>
    <s v="TV1N1745142487021764608"/>
    <s v="中国"/>
    <s v="深圳"/>
    <s v="意大利"/>
    <s v="商务"/>
    <s v="已出签"/>
    <n v="621"/>
    <n v="400"/>
    <n v="161"/>
    <s v="（签证中心费78+快递费50+短信费15）+快递费18"/>
    <n v="170.66"/>
    <n v="1191.6600000000001"/>
    <n v="1225.9000000000001"/>
    <n v="34.24"/>
    <n v="1191.6600000000001"/>
    <s v="签证费"/>
    <s v="CNY"/>
    <s v="广东今日头条网络技术有限公司"/>
    <x v="2"/>
  </r>
  <r>
    <n v="4"/>
    <s v="高尔泰-3.11"/>
    <s v="TV1N1747406642785054720"/>
    <s v="中国"/>
    <s v="福州"/>
    <s v="德国"/>
    <s v="商务"/>
    <s v="已出签"/>
    <n v="625"/>
    <n v="400"/>
    <n v="292"/>
    <s v="签证中心（其他费用149+快递费71+照片费38+短信费16）+快递费18"/>
    <n v="309.52"/>
    <n v="1334.52"/>
    <n v="1377.09"/>
    <n v="42.57"/>
    <n v="1334.52"/>
    <s v="签证费"/>
    <s v="CNY"/>
    <s v="珠海聚横易行网络科技有限公司"/>
    <x v="3"/>
  </r>
  <r>
    <n v="5"/>
    <s v="吴柳津-不需要预约"/>
    <s v="TV1N1748358714443657216"/>
    <s v="中国"/>
    <s v="上海"/>
    <s v="瑞典"/>
    <s v="商务"/>
    <s v="已出签"/>
    <n v="625"/>
    <n v="400"/>
    <n v="210"/>
    <s v="（签证中心120+快递费80）+打印费10"/>
    <n v="222.6"/>
    <n v="1247.5999999999999"/>
    <n v="1284.96"/>
    <n v="37.36"/>
    <n v="1247.5999999999999"/>
    <s v="签证费"/>
    <s v="CNY"/>
    <s v="蜜柚网络科技（上海）有限公司"/>
    <x v="4"/>
  </r>
  <r>
    <n v="6"/>
    <s v="陈骏-5年"/>
    <s v="TV1N1763395922808836096"/>
    <s v="中国"/>
    <s v="北京"/>
    <s v="日本"/>
    <s v="商务"/>
    <s v="已出签"/>
    <n v="0"/>
    <n v="200"/>
    <n v="350"/>
    <s v="供应商签证费"/>
    <n v="371"/>
    <n v="571"/>
    <n v="605.26"/>
    <n v="34.26"/>
    <n v="571"/>
    <s v="签证费"/>
    <s v="CNY"/>
    <s v="秒针滴答（北京）网络技术有限公司"/>
    <x v="5"/>
  </r>
  <r>
    <n v="7"/>
    <s v="张辰宇 "/>
    <s v="TV1N1760862926318956544"/>
    <s v="中国"/>
    <s v="北京"/>
    <s v="英国"/>
    <s v="商务"/>
    <s v="已出签"/>
    <n v="1091"/>
    <n v="400"/>
    <n v="667"/>
    <s v="借护照575+快递费92"/>
    <n v="707.02"/>
    <n v="2198.02"/>
    <n v="2264.44"/>
    <n v="66.42"/>
    <n v="2198.02"/>
    <s v="签证费"/>
    <s v="CNY"/>
    <s v="秒针滴答（北京）网络技术有限公司"/>
    <x v="5"/>
  </r>
  <r>
    <n v="8"/>
    <s v="姚旻卉-不需要预约"/>
    <s v="TV1N1760158646087720960"/>
    <s v="中国"/>
    <s v="上海"/>
    <s v="瑞典"/>
    <s v="商务"/>
    <s v="已出签"/>
    <n v="625"/>
    <n v="400"/>
    <n v="200"/>
    <s v="（签证中心费120+快递费80）"/>
    <n v="212"/>
    <n v="1237"/>
    <n v="1273.72"/>
    <n v="36.72"/>
    <n v="1237"/>
    <s v="签证费"/>
    <s v="CNY"/>
    <s v="蜜柚网络科技（上海）有限公司"/>
    <x v="4"/>
  </r>
  <r>
    <n v="9"/>
    <s v="裴心铭"/>
    <s v="TV1N1763504832085602304"/>
    <s v="中国"/>
    <s v="北京"/>
    <s v="印尼（落地签）"/>
    <s v="商务"/>
    <s v="已出签"/>
    <n v="230.33"/>
    <n v="100"/>
    <n v="8.98"/>
    <s v="手续费"/>
    <n v="9.52"/>
    <n v="339.85"/>
    <n v="346.42"/>
    <n v="6.57"/>
    <n v="339.85"/>
    <s v="签证费"/>
    <s v="CNY"/>
    <s v="北京有竹居网络技术有限公司"/>
    <x v="6"/>
  </r>
  <r>
    <n v="10"/>
    <s v="林扬-陈华胄"/>
    <s v="TV1N1762009927064633344"/>
    <s v="中国"/>
    <s v="北京"/>
    <s v="澳洲"/>
    <s v="商务"/>
    <s v="已出签"/>
    <n v="909.53"/>
    <n v="300"/>
    <n v="12.73"/>
    <s v="手续费"/>
    <n v="13.49"/>
    <n v="1223.02"/>
    <n v="1241.83"/>
    <n v="18.809999999999999"/>
    <n v="1223.02"/>
    <s v="签证费"/>
    <s v="CNY"/>
    <s v="北京字跳网络技术有限公司"/>
    <x v="7"/>
  </r>
  <r>
    <n v="11"/>
    <s v="杜政璋"/>
    <s v="TV1N1747568805688487936"/>
    <s v="中国"/>
    <s v="北京"/>
    <s v="翻译"/>
    <s v="商务"/>
    <s v="已出签"/>
    <n v="0"/>
    <n v="0"/>
    <n v="450"/>
    <s v="翻译费"/>
    <n v="477"/>
    <n v="477"/>
    <n v="505.62"/>
    <n v="28.62"/>
    <n v="477"/>
    <s v="签证费"/>
    <s v="CNY"/>
    <s v="杭州巨量引擎网络技术有限公司"/>
    <x v="8"/>
  </r>
  <r>
    <n v="12"/>
    <s v="丁文龙"/>
    <s v="TV1N1765963806005395456"/>
    <s v="中国"/>
    <s v="北京"/>
    <s v="印尼（落地签）"/>
    <s v="商务"/>
    <s v="已出签"/>
    <n v="230.33"/>
    <n v="100"/>
    <n v="8.98"/>
    <s v="手续费"/>
    <n v="9.52"/>
    <n v="339.85"/>
    <n v="346.42"/>
    <n v="6.57"/>
    <n v="339.85"/>
    <s v="签证费"/>
    <s v="CNY"/>
    <s v="珠海聚横易行网络科技有限公司"/>
    <x v="3"/>
  </r>
  <r>
    <n v="13"/>
    <s v="陈晨"/>
    <s v="TV1N1765735108874375168"/>
    <s v="中国"/>
    <s v="北京"/>
    <s v="印尼（落地签）"/>
    <s v="商务"/>
    <s v="已出签"/>
    <n v="230.33"/>
    <n v="100"/>
    <n v="8.98"/>
    <s v="手续费"/>
    <n v="9.52"/>
    <n v="339.85"/>
    <n v="346.42"/>
    <n v="6.57"/>
    <n v="339.85"/>
    <s v="签证费"/>
    <s v="CNY"/>
    <s v="蜜柚网络科技（上海）有限公司"/>
    <x v="4"/>
  </r>
  <r>
    <n v="14"/>
    <s v="郝岩-3.11"/>
    <s v="TV1N1766857755654029312"/>
    <s v="中国"/>
    <s v="北京"/>
    <s v="印尼（落地签）"/>
    <s v="商务"/>
    <s v="已出签"/>
    <n v="230.33"/>
    <n v="100"/>
    <n v="8.98"/>
    <s v="手续费"/>
    <n v="9.52"/>
    <n v="339.85"/>
    <n v="346.42"/>
    <n v="6.57"/>
    <n v="339.85"/>
    <s v="签证费"/>
    <s v="CNY"/>
    <s v="深圳今日头条科技有限公司"/>
    <x v="9"/>
  </r>
  <r>
    <n v="15"/>
    <s v="何川"/>
    <s v="TV1N1765732428965896192"/>
    <s v="中国"/>
    <s v="北京"/>
    <s v="印尼（落地签）"/>
    <s v="商务"/>
    <s v="已出签"/>
    <n v="230.33"/>
    <n v="100"/>
    <n v="8.98"/>
    <s v="手续费"/>
    <n v="9.52"/>
    <n v="339.77"/>
    <n v="346.34"/>
    <n v="6.57"/>
    <n v="339.77"/>
    <s v="签证费"/>
    <s v="CNY"/>
    <s v="珠海聚横易行网络科技有限公司"/>
    <x v="3"/>
  </r>
  <r>
    <n v="16"/>
    <s v="及然"/>
    <s v="TV1N1765977649490313216"/>
    <s v="中国"/>
    <s v="北京"/>
    <s v="印尼（落地签）"/>
    <s v="商务"/>
    <s v="已出签"/>
    <n v="230.25"/>
    <n v="100"/>
    <n v="8.98"/>
    <s v="手续费"/>
    <n v="9.52"/>
    <n v="339.77"/>
    <n v="346.34"/>
    <n v="6.57"/>
    <n v="339.77"/>
    <s v="签证费"/>
    <s v="CNY"/>
    <s v="北京有竹居网络技术有限公司"/>
    <x v="6"/>
  </r>
  <r>
    <n v="17"/>
    <s v="周乾"/>
    <s v="TV1N1767032787466227712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珠海聚横易行网络科技有限公司"/>
    <x v="3"/>
  </r>
  <r>
    <n v="18"/>
    <s v="郑泽伟"/>
    <s v="TV1N1765612407862149120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珠海聚横易行网络科技有限公司"/>
    <x v="3"/>
  </r>
  <r>
    <n v="19"/>
    <s v="李阳-不需要预约"/>
    <s v="TV1N1760596636312354816"/>
    <s v="中国"/>
    <s v="上海"/>
    <s v="瑞典"/>
    <s v="商务"/>
    <s v="已出签"/>
    <n v="625"/>
    <n v="400"/>
    <n v="200"/>
    <s v="（签证中心费120+快递费80）"/>
    <n v="212"/>
    <n v="1237"/>
    <n v="1273.72"/>
    <n v="36.72"/>
    <n v="1237"/>
    <s v="签证费"/>
    <s v="CNY"/>
    <s v="蜜柚网络科技（上海）有限公司"/>
    <x v="4"/>
  </r>
  <r>
    <n v="20"/>
    <s v="洪帆"/>
    <s v="TV1N1767028932573753344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珠海聚横易行网络科技有限公司"/>
    <x v="3"/>
  </r>
  <r>
    <n v="21"/>
    <s v="杨艳丽"/>
    <s v="TV1N1767058526974545920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抖音视界有限公司"/>
    <x v="10"/>
  </r>
  <r>
    <n v="22"/>
    <s v="靳苗"/>
    <s v="TV1N1777888500799852544"/>
    <s v="中国"/>
    <s v="北京"/>
    <s v="英国"/>
    <s v="商务"/>
    <s v="已出签"/>
    <n v="1093"/>
    <n v="400"/>
    <n v="4752"/>
    <s v="5工加急4752"/>
    <n v="5037.12"/>
    <n v="6530.12"/>
    <n v="6856.35"/>
    <n v="326.23"/>
    <n v="6530.12"/>
    <s v="签证费"/>
    <s v="CNY"/>
    <s v="秒针滴答（北京）网络技术有限公司"/>
    <x v="5"/>
  </r>
  <r>
    <n v="23"/>
    <s v="Narender Kumar"/>
    <s v="TV1N1766715112793923584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Bytedance (India) Technology Private Limited"/>
    <x v="11"/>
  </r>
  <r>
    <n v="24"/>
    <s v="谢庆"/>
    <s v="TV1N1767045184612540416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珠海聚横易行网络科技有限公司"/>
    <x v="3"/>
  </r>
  <r>
    <n v="25"/>
    <s v="金旭"/>
    <s v="TV1N1767122308576968704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抖音视界有限公司"/>
    <x v="10"/>
  </r>
  <r>
    <n v="26"/>
    <s v="李凯云"/>
    <s v="TV1N1762713848993091584"/>
    <s v="中国"/>
    <s v="北京"/>
    <s v="英国"/>
    <s v="商务"/>
    <s v="已出签"/>
    <n v="1091"/>
    <n v="400"/>
    <n v="92"/>
    <s v="快递费92"/>
    <n v="97.52"/>
    <n v="1588.52"/>
    <n v="1618.37"/>
    <n v="29.85"/>
    <n v="1588.52"/>
    <s v="签证费"/>
    <s v="CNY"/>
    <s v="秒针滴答（北京）网络技术有限公司"/>
    <x v="5"/>
  </r>
  <r>
    <n v="27"/>
    <s v="史培操"/>
    <s v="TV1N1765673326172549120"/>
    <s v="中国"/>
    <s v="北京"/>
    <s v="印尼（落地签）"/>
    <s v="商务"/>
    <s v="已出签"/>
    <n v="230.98"/>
    <n v="100"/>
    <n v="8.98"/>
    <s v="手续费"/>
    <n v="9.52"/>
    <n v="340.5"/>
    <n v="347.07"/>
    <n v="6.57"/>
    <n v="340.5"/>
    <s v="签证费"/>
    <s v="CNY"/>
    <s v="杭州巨量引擎网络技术有限公司"/>
    <x v="8"/>
  </r>
  <r>
    <n v="28"/>
    <s v="李立 Lex"/>
    <s v="TV1N1762378369529634816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上海格物致远网络科技有限公司"/>
    <x v="1"/>
  </r>
  <r>
    <n v="29"/>
    <s v="李林峰"/>
    <s v="TV1N1766051584676397056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蜜柚网络科技（上海）有限公司"/>
    <x v="4"/>
  </r>
  <r>
    <n v="30"/>
    <s v="石晋松"/>
    <s v="TV1N1767184741811236864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蜜柚网络科技（上海）有限公司"/>
    <x v="4"/>
  </r>
  <r>
    <n v="31"/>
    <s v="魏嘉斌"/>
    <s v="TV1N1767078951016345600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珠海聚横易行网络科技有限公司"/>
    <x v="3"/>
  </r>
  <r>
    <n v="32"/>
    <s v="徐文韬"/>
    <s v="TV1N1765950855064190976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蜜柚网络科技（上海）有限公司"/>
    <x v="4"/>
  </r>
  <r>
    <n v="33"/>
    <s v="秦欣吟"/>
    <s v="TV1N1767010590110654464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TikTok Pte. Ltd."/>
    <x v="11"/>
  </r>
  <r>
    <n v="34"/>
    <s v="潘扬洋"/>
    <s v="TV1N1767386401560965120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蜜柚网络科技（上海）有限公司"/>
    <x v="4"/>
  </r>
  <r>
    <n v="35"/>
    <s v="丁瑞萍"/>
    <s v="TV1N1767069711287595008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上海随训通电子科技有限公司"/>
    <x v="0"/>
  </r>
  <r>
    <n v="36"/>
    <s v="唱丽娜"/>
    <s v="TV1N1767402811796307968"/>
    <s v="中国"/>
    <s v="北京"/>
    <s v="印尼（落地签）"/>
    <s v="商务"/>
    <s v="已出签"/>
    <n v="231.13"/>
    <n v="100"/>
    <n v="8.98"/>
    <s v="手续费"/>
    <n v="9.52"/>
    <n v="340.65"/>
    <n v="347.22"/>
    <n v="6.57"/>
    <n v="340.65"/>
    <s v="签证费"/>
    <s v="CNY"/>
    <s v="抖音视界有限公司"/>
    <x v="10"/>
  </r>
  <r>
    <n v="37"/>
    <s v="崔海抒"/>
    <s v="TV1N176738909337727795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珠海聚横易行网络科技有限公司"/>
    <x v="3"/>
  </r>
  <r>
    <n v="38"/>
    <s v="陈虹静"/>
    <s v="TV1N1767387509687738368"/>
    <s v="中国"/>
    <s v="北京"/>
    <s v="印尼（落地签）"/>
    <s v="商务"/>
    <s v="已出签"/>
    <n v="231.27"/>
    <n v="100"/>
    <n v="8.98"/>
    <s v="手续费"/>
    <n v="9.52"/>
    <n v="340.79"/>
    <n v="347.36"/>
    <n v="6.57"/>
    <n v="340.79"/>
    <s v="签证费"/>
    <s v="CNY"/>
    <s v="蜜柚网络科技（上海）有限公司"/>
    <x v="4"/>
  </r>
  <r>
    <n v="39"/>
    <s v="郭泰章"/>
    <s v="TV1N1767741872725626880"/>
    <s v="中国"/>
    <s v="北京"/>
    <s v="印尼（落地签）"/>
    <s v="商务"/>
    <s v="已出签"/>
    <n v="231.27"/>
    <n v="100"/>
    <n v="8.98"/>
    <s v="手续费"/>
    <n v="9.52"/>
    <n v="340.79"/>
    <n v="347.36"/>
    <n v="6.57"/>
    <n v="340.79"/>
    <s v="签证费"/>
    <s v="CNY"/>
    <s v="深圳今日头条科技有限公司"/>
    <x v="9"/>
  </r>
  <r>
    <n v="40"/>
    <s v="徐若蓉"/>
    <s v="TV1N1767099752574763008"/>
    <s v="中国"/>
    <s v="北京"/>
    <s v="印尼（落地签）"/>
    <s v="商务"/>
    <s v="已出签"/>
    <n v="231.27"/>
    <n v="100"/>
    <n v="8.98"/>
    <s v="手续费"/>
    <n v="9.52"/>
    <n v="340.79"/>
    <n v="347.36"/>
    <n v="6.57"/>
    <n v="340.79"/>
    <s v="签证费"/>
    <s v="CNY"/>
    <s v="上海格物致远网络科技有限公司"/>
    <x v="1"/>
  </r>
  <r>
    <n v="41"/>
    <s v="Zhipei Zhong-钟智沛"/>
    <s v="TV1N1767452647836950528"/>
    <s v="中国"/>
    <s v="北京"/>
    <s v="印尼（落地签）"/>
    <s v="商务"/>
    <s v="已出签"/>
    <n v="231.27"/>
    <n v="100"/>
    <n v="8.98"/>
    <s v="手续费"/>
    <n v="9.52"/>
    <n v="340.79"/>
    <n v="347.36"/>
    <n v="6.57"/>
    <n v="340.79"/>
    <s v="签证费"/>
    <s v="CNY"/>
    <s v="TikTok Pte. Ltd."/>
    <x v="11"/>
  </r>
  <r>
    <n v="42"/>
    <s v="江鑫"/>
    <s v="TV1N1767756948077604864"/>
    <s v="中国"/>
    <s v="北京"/>
    <s v="印尼（落地签）"/>
    <s v="商务"/>
    <s v="已出签"/>
    <n v="231.27"/>
    <n v="100"/>
    <n v="8.98"/>
    <s v="手续费"/>
    <n v="9.52"/>
    <n v="340.79"/>
    <n v="347.36"/>
    <n v="6.57"/>
    <n v="340.79"/>
    <s v="签证费"/>
    <s v="CNY"/>
    <s v="珠海聚横易行网络科技有限公司"/>
    <x v="3"/>
  </r>
  <r>
    <n v="43"/>
    <s v="何钦钦"/>
    <s v="TV1N1765216794234519552"/>
    <s v="中国"/>
    <s v="北京"/>
    <s v="澳洲"/>
    <s v="商务"/>
    <s v="已出签"/>
    <n v="903.89"/>
    <n v="300"/>
    <n v="12.65"/>
    <s v="手续费"/>
    <n v="13.41"/>
    <n v="1217.3"/>
    <n v="1236.0999999999999"/>
    <n v="18.8"/>
    <n v="1217.3"/>
    <s v="签证费"/>
    <s v="CNY"/>
    <s v="抖音视界有限公司"/>
    <x v="10"/>
  </r>
  <r>
    <n v="44"/>
    <s v="宋忠磊"/>
    <s v="TV1N1739533165410951168"/>
    <s v="中国"/>
    <s v="北京"/>
    <s v="澳洲"/>
    <s v="商务"/>
    <s v="已出签"/>
    <n v="901.84"/>
    <n v="300"/>
    <n v="12.62"/>
    <s v="手续费"/>
    <n v="13.38"/>
    <n v="1215.22"/>
    <n v="1234.02"/>
    <n v="18.8"/>
    <n v="1215.22"/>
    <s v="签证费"/>
    <s v="CNY"/>
    <s v="蜜柚网络科技（上海）有限公司"/>
    <x v="4"/>
  </r>
  <r>
    <n v="45"/>
    <s v="阮诗卉"/>
    <s v="TV1N1670283602808139776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广东今日头条科技有限公司"/>
    <x v="12"/>
  </r>
  <r>
    <n v="46"/>
    <s v="吴莹"/>
    <s v="TV1N1767550162565472256"/>
    <s v="中国"/>
    <s v="北京"/>
    <s v="印尼（落地签）"/>
    <s v="商务"/>
    <s v="已出签"/>
    <n v="231.27"/>
    <n v="100"/>
    <n v="8.98"/>
    <s v="手续费"/>
    <n v="9.52"/>
    <n v="340.79"/>
    <n v="347.36"/>
    <n v="6.57"/>
    <n v="340.79"/>
    <s v="签证费"/>
    <s v="CNY"/>
    <s v="秒针滴答（北京）网络技术有限公司"/>
    <x v="5"/>
  </r>
  <r>
    <n v="47"/>
    <s v="李桑-李付"/>
    <s v="TV1N1768191832390778880"/>
    <s v="中国"/>
    <s v="北京"/>
    <s v="澳洲"/>
    <s v="商务"/>
    <s v="已出签"/>
    <n v="903.89"/>
    <n v="300"/>
    <n v="12.65"/>
    <s v="手续费"/>
    <n v="13.41"/>
    <n v="1217.3"/>
    <n v="1236.0999999999999"/>
    <n v="18.8"/>
    <n v="1217.3"/>
    <s v="签证费"/>
    <s v="CNY"/>
    <s v="北京字跳网络技术有限公司"/>
    <x v="7"/>
  </r>
  <r>
    <n v="48"/>
    <s v="陈越 单次"/>
    <s v="TV1N1763420163906244608"/>
    <s v="中国"/>
    <s v="北京"/>
    <s v="印尼（落地签）"/>
    <s v="商务"/>
    <s v="已出签"/>
    <n v="926.41"/>
    <n v="100"/>
    <n v="15.28"/>
    <s v="手续费"/>
    <n v="16.2"/>
    <n v="1042.6099999999999"/>
    <n v="1049.58"/>
    <n v="6.97"/>
    <n v="1042.6099999999999"/>
    <s v="签证费"/>
    <s v="CNY"/>
    <s v="蜜柚网络科技（上海）有限公司"/>
    <x v="4"/>
  </r>
  <r>
    <n v="49"/>
    <s v="赵海丽"/>
    <s v="TV1N1767939360359297024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抖音视界有限公司"/>
    <x v="10"/>
  </r>
  <r>
    <n v="50"/>
    <s v="李伟"/>
    <s v="TV1N1767828857842667520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蜜柚网络科技（上海）有限公司"/>
    <x v="4"/>
  </r>
  <r>
    <n v="51"/>
    <s v="施楚"/>
    <s v="TV1N1767735767278612480"/>
    <s v="中国"/>
    <s v="北京"/>
    <s v="越南"/>
    <s v="商务"/>
    <s v="已出签"/>
    <n v="372.68"/>
    <n v="200"/>
    <n v="0"/>
    <m/>
    <n v="0"/>
    <n v="572.67999999999995"/>
    <n v="584.67999999999995"/>
    <n v="12"/>
    <n v="572.67999999999995"/>
    <s v="签证费"/>
    <s v="CNY"/>
    <s v="北京字跳网络技术有限公司"/>
    <x v="7"/>
  </r>
  <r>
    <n v="52"/>
    <s v="杨泽华  1年多次签证"/>
    <s v="TV1N1759486718502948864"/>
    <s v="中国"/>
    <s v="北京"/>
    <s v="印尼（落地签）"/>
    <s v="商务"/>
    <s v="已出签"/>
    <n v="1390.57"/>
    <n v="100"/>
    <n v="19.45"/>
    <s v="手续费"/>
    <n v="20.62"/>
    <n v="1511.19"/>
    <n v="1518.43"/>
    <n v="7.24"/>
    <n v="1511.19"/>
    <s v="签证费"/>
    <s v="CNY"/>
    <s v="秒针滴答（北京）网络技术有限公司"/>
    <x v="5"/>
  </r>
  <r>
    <n v="53"/>
    <s v="吴烨"/>
    <s v="TV1N1767059854970908672"/>
    <s v="中国"/>
    <s v="北京"/>
    <s v="澳洲"/>
    <s v="商务"/>
    <s v="已出签"/>
    <n v="901.36"/>
    <n v="300"/>
    <n v="12.62"/>
    <s v="手续费"/>
    <n v="13.38"/>
    <n v="1214.74"/>
    <n v="1233.54"/>
    <n v="18.8"/>
    <n v="1214.74"/>
    <s v="签证费"/>
    <s v="CNY"/>
    <s v="脸萌技术（深圳）有限公司"/>
    <x v="13"/>
  </r>
  <r>
    <n v="54"/>
    <s v="吴首聪"/>
    <s v="TV1N1768142222070923264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秒针滴答（北京）网络技术有限公司"/>
    <x v="5"/>
  </r>
  <r>
    <n v="55"/>
    <s v="张献峰"/>
    <s v="TV1N1767897384058417152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脸萌技术（深圳）有限公司"/>
    <x v="13"/>
  </r>
  <r>
    <n v="56"/>
    <s v="陈俊宏"/>
    <s v="TV1N1767854013449281536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蜜柚网络科技（上海）有限公司"/>
    <x v="4"/>
  </r>
  <r>
    <n v="57"/>
    <s v="王董尔"/>
    <s v="TV1N1767456044908683264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蜜柚网络科技（上海）有限公司"/>
    <x v="4"/>
  </r>
  <r>
    <n v="58"/>
    <s v="贺嘉欣 Jessie"/>
    <s v="TV1N1768192718269841408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上海格物致远网络科技有限公司"/>
    <x v="1"/>
  </r>
  <r>
    <n v="59"/>
    <s v="张锦波"/>
    <s v="TV1N1768155313525383168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北京字跳网络技术有限公司"/>
    <x v="7"/>
  </r>
  <r>
    <n v="60"/>
    <s v="季银"/>
    <s v="TV1N1768252022138150912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TikTok Pte. Ltd."/>
    <x v="11"/>
  </r>
  <r>
    <n v="61"/>
    <s v="俞奇"/>
    <s v="TV1N1768470006458728448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蜜柚网络科技（上海）有限公司"/>
    <x v="4"/>
  </r>
  <r>
    <n v="62"/>
    <s v="余颖雯 "/>
    <s v="TV1N1767540511195160576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巨量引擎（上海）计算机科技有限公司"/>
    <x v="14"/>
  </r>
  <r>
    <n v="63"/>
    <s v="柴家豪"/>
    <s v="TV1N1767458922796818432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杭州巨量引擎网络技术有限公司"/>
    <x v="8"/>
  </r>
  <r>
    <n v="64"/>
    <s v="高岩-付志天"/>
    <s v="TV1N1767410709733711872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杭州巨量引擎网络技术有限公司"/>
    <x v="8"/>
  </r>
  <r>
    <n v="65"/>
    <s v="张友亮 "/>
    <s v="TV1N1767108353490006016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杭州今日头条科技有限公司"/>
    <x v="15"/>
  </r>
  <r>
    <n v="66"/>
    <s v="邹淦升"/>
    <s v="TV1N1767873578719911936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广东今日头条网络技术有限公司"/>
    <x v="2"/>
  </r>
  <r>
    <n v="67"/>
    <s v="张佳雯"/>
    <s v="TV1N1768509511974801408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蜜柚网络科技（上海）有限公司"/>
    <x v="4"/>
  </r>
  <r>
    <n v="68"/>
    <s v="高婧丹"/>
    <s v="TV1N1768169194201284608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秒针滴答（北京）网络技术有限公司"/>
    <x v="5"/>
  </r>
  <r>
    <n v="69"/>
    <s v="周炎"/>
    <s v="TV1N1768509571127054336"/>
    <s v="中国"/>
    <s v="北京"/>
    <s v="印尼（落地签）"/>
    <s v="商务"/>
    <s v="已出签"/>
    <n v="231.82"/>
    <n v="100"/>
    <n v="8.98"/>
    <s v="手续费"/>
    <n v="9.52"/>
    <n v="341.34"/>
    <n v="347.91"/>
    <n v="6.57"/>
    <n v="341.34"/>
    <s v="签证费"/>
    <s v="CNY"/>
    <s v="脸萌技术（深圳）有限公司"/>
    <x v="13"/>
  </r>
  <r>
    <n v="70"/>
    <s v="董国楷-5年"/>
    <s v="TV1N1767818259914383360"/>
    <s v="中国"/>
    <s v="北京"/>
    <s v="日本"/>
    <s v="商务"/>
    <s v="已出签"/>
    <n v="0"/>
    <n v="200"/>
    <n v="350"/>
    <s v="供应商签证费"/>
    <n v="371"/>
    <n v="571"/>
    <n v="605.26"/>
    <n v="34.26"/>
    <n v="571"/>
    <s v="签证费"/>
    <s v="CNY"/>
    <s v="北京字跳网络技术有限公司"/>
    <x v="7"/>
  </r>
  <r>
    <n v="71"/>
    <s v="陈丽然"/>
    <s v="TV1N1768521912182960128"/>
    <s v="中国"/>
    <s v="北京"/>
    <s v="印尼（落地签）"/>
    <s v="商务"/>
    <s v="已出签"/>
    <n v="231.25"/>
    <n v="100"/>
    <n v="8.98"/>
    <s v="手续费"/>
    <n v="9.52"/>
    <n v="340.77"/>
    <n v="347.34"/>
    <n v="6.57"/>
    <n v="340.77"/>
    <s v="签证费"/>
    <s v="CNY"/>
    <s v="蜜柚网络科技（上海）有限公司"/>
    <x v="4"/>
  </r>
  <r>
    <n v="72"/>
    <s v="李茜茜"/>
    <s v="TV1N1768522660748791808"/>
    <s v="中国"/>
    <s v="北京"/>
    <s v="印尼（落地签）"/>
    <s v="商务"/>
    <s v="已出签"/>
    <n v="231.69"/>
    <n v="100"/>
    <n v="8.98"/>
    <s v="手续费"/>
    <n v="9.52"/>
    <n v="341.21"/>
    <n v="347.78"/>
    <n v="6.57"/>
    <n v="341.21"/>
    <s v="签证费"/>
    <s v="CNY"/>
    <s v="蜜柚网络科技（上海）有限公司"/>
    <x v="4"/>
  </r>
  <r>
    <n v="73"/>
    <s v="王进"/>
    <s v="TV1N1768470027803553792"/>
    <s v="中国"/>
    <s v="北京"/>
    <s v="印尼（落地签）"/>
    <s v="商务"/>
    <s v="已出签"/>
    <n v="231.69"/>
    <n v="100"/>
    <n v="8.98"/>
    <s v="手续费"/>
    <n v="9.52"/>
    <n v="341.21"/>
    <n v="347.78"/>
    <n v="6.57"/>
    <n v="341.21"/>
    <s v="签证费"/>
    <s v="CNY"/>
    <s v="蜜柚网络科技（上海）有限公司"/>
    <x v="4"/>
  </r>
  <r>
    <n v="74"/>
    <s v="姜宁-二次申请"/>
    <s v="TV1N1761977580915154944"/>
    <s v="中国"/>
    <s v="北京"/>
    <s v="越南"/>
    <s v="商务"/>
    <s v="已出签"/>
    <n v="185.68"/>
    <n v="200"/>
    <n v="0"/>
    <m/>
    <n v="0"/>
    <n v="385.68"/>
    <n v="397.68"/>
    <n v="12"/>
    <n v="385.68"/>
    <s v="签证费"/>
    <s v="CNY"/>
    <s v="北京字跳网络技术有限公司"/>
    <x v="7"/>
  </r>
  <r>
    <n v="75"/>
    <s v="张晖"/>
    <s v="TV1N1767733394153967616"/>
    <s v="中国"/>
    <s v="北京"/>
    <s v="印尼（落地签）"/>
    <s v="商务"/>
    <s v="已出签"/>
    <n v="231.69"/>
    <n v="100"/>
    <n v="8.98"/>
    <s v="手续费"/>
    <n v="9.52"/>
    <n v="341.21"/>
    <n v="347.78"/>
    <n v="6.57"/>
    <n v="341.21"/>
    <s v="签证费"/>
    <s v="CNY"/>
    <s v="蜜柚网络科技（上海）有限公司"/>
    <x v="4"/>
  </r>
  <r>
    <n v="76"/>
    <s v="贺颖蓓"/>
    <s v="TV1N1767811782302654464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广东今日头条网络技术有限公司"/>
    <x v="2"/>
  </r>
  <r>
    <n v="77"/>
    <s v="周楗颢"/>
    <s v="TV1N1767450404144394240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78"/>
    <s v="向洁"/>
    <s v="TV1N1768155269426446336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杭州巨量引擎网络技术有限公司"/>
    <x v="8"/>
  </r>
  <r>
    <n v="79"/>
    <s v="王一飞"/>
    <s v="TV1N1768812054110007296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80"/>
    <s v="葛凡"/>
    <s v="TV1N1767121098197315584"/>
    <s v="中国"/>
    <s v="广州"/>
    <s v="澳洲"/>
    <s v="商务"/>
    <s v="已出签"/>
    <n v="908.57"/>
    <n v="300"/>
    <n v="12.71"/>
    <s v="手续费"/>
    <n v="13.47"/>
    <n v="1222.04"/>
    <n v="1240.8499999999999"/>
    <n v="18.809999999999999"/>
    <n v="1222.04"/>
    <s v="签证费"/>
    <s v="CNY"/>
    <s v="蜜柚网络科技（上海）有限公司"/>
    <x v="4"/>
  </r>
  <r>
    <n v="81"/>
    <s v="李海鹏"/>
    <s v="TV1N1768927296550924288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珠海聚横易行网络科技有限公司"/>
    <x v="3"/>
  </r>
  <r>
    <n v="82"/>
    <s v="王喆琪"/>
    <s v="TV1N1768271028173705216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83"/>
    <s v="吴汇杰"/>
    <s v="TV1N1768946654803177472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脸萌技术（深圳）有限公司"/>
    <x v="13"/>
  </r>
  <r>
    <n v="84"/>
    <s v="杨志华"/>
    <s v="TV1N1769012644664598528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珠海聚横易行网络科技有限公司"/>
    <x v="3"/>
  </r>
  <r>
    <n v="85"/>
    <s v="汪瀚滨-王声宇"/>
    <s v="TV1N1768162472552316928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86"/>
    <s v="陈曦-不需要预约"/>
    <s v="TV1N1760166806781501440"/>
    <s v="中国"/>
    <s v="上海"/>
    <s v="瑞典"/>
    <s v="商务"/>
    <s v="已出签"/>
    <n v="625"/>
    <n v="400"/>
    <n v="200"/>
    <s v="（签证中心费120+快递费80）"/>
    <n v="212"/>
    <n v="1237"/>
    <n v="1273.72"/>
    <n v="36.72"/>
    <n v="1237"/>
    <s v="签证费"/>
    <s v="CNY"/>
    <s v="蜜柚网络科技（上海）有限公司"/>
    <x v="4"/>
  </r>
  <r>
    <n v="87"/>
    <s v="赵纯-3.18"/>
    <s v="TV1N1769307435587670016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88"/>
    <s v="杨吉煌"/>
    <s v="TV1N1768577573826596864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89"/>
    <s v="潮洛蒙-3.18"/>
    <s v="TV1N1769556489781452800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秒针滴答（北京）网络技术有限公司"/>
    <x v="5"/>
  </r>
  <r>
    <n v="90"/>
    <s v="刘思吟-不需要预约"/>
    <s v="TV1N1760262033403842560"/>
    <s v="中国"/>
    <s v="北京"/>
    <s v="瑞典"/>
    <s v="商务"/>
    <s v="已出签"/>
    <n v="625"/>
    <n v="300"/>
    <n v="158"/>
    <s v="（签证中心费120+短信服务费18+快递费2）+护照快递18"/>
    <n v="167.48"/>
    <n v="1092.48"/>
    <n v="1120.53"/>
    <n v="28.05"/>
    <n v="1092.48"/>
    <s v="签证费"/>
    <s v="CNY"/>
    <s v="脸萌技术（深圳）有限公司"/>
    <x v="13"/>
  </r>
  <r>
    <n v="91"/>
    <s v="赵宗锐"/>
    <s v="TV1N1769571148198621184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蜜柚网络科技（上海）有限公司"/>
    <x v="4"/>
  </r>
  <r>
    <n v="92"/>
    <s v="朱天顺-3.21"/>
    <s v="TV1N1765968578733293568"/>
    <s v="中国"/>
    <s v="杭州"/>
    <s v="挪威"/>
    <s v="商务"/>
    <s v="已出签"/>
    <n v="628.76"/>
    <n v="400"/>
    <n v="200"/>
    <s v="（签证中心费51+快递费80+照片45+打印6+短信费18）"/>
    <n v="212"/>
    <n v="1240.76"/>
    <n v="1277.48"/>
    <n v="36.72"/>
    <n v="1240.76"/>
    <s v="签证费"/>
    <s v="CNY"/>
    <s v="杭州巨量引擎网络技术有限公司"/>
    <x v="8"/>
  </r>
  <r>
    <n v="93"/>
    <s v="王艾 Amy-3.19"/>
    <s v="TV1N1769292583704010752"/>
    <s v="中国"/>
    <s v="北京"/>
    <s v="印尼（落地签）"/>
    <s v="商务"/>
    <s v="已出签"/>
    <n v="231.19"/>
    <n v="100"/>
    <n v="8.98"/>
    <s v="手续费"/>
    <n v="9.52"/>
    <n v="340.71"/>
    <n v="347.28"/>
    <n v="6.57"/>
    <n v="340.71"/>
    <s v="签证费"/>
    <s v="CNY"/>
    <s v="北京字跳网络技术有限公司"/>
    <x v="7"/>
  </r>
  <r>
    <n v="94"/>
    <s v="刘珺"/>
    <s v="TV1N1768831834208620544"/>
    <s v="中国"/>
    <s v="北京"/>
    <s v="印尼（落地签）"/>
    <s v="商务"/>
    <s v="已出签"/>
    <n v="229.61"/>
    <n v="100"/>
    <n v="8.98"/>
    <s v="手续费"/>
    <n v="9.52"/>
    <n v="339.13"/>
    <n v="345.7"/>
    <n v="6.57"/>
    <n v="339.13"/>
    <s v="签证费"/>
    <s v="CNY"/>
    <s v="上海格物致远网络科技有限公司"/>
    <x v="1"/>
  </r>
  <r>
    <n v="95"/>
    <s v="孙梦冰"/>
    <s v="TV1N1768865559835312128"/>
    <s v="中国"/>
    <s v="北京"/>
    <s v="印尼（落地签）"/>
    <s v="商务"/>
    <s v="已出签"/>
    <n v="230.4"/>
    <n v="100"/>
    <n v="8.98"/>
    <s v="手续费"/>
    <n v="9.52"/>
    <n v="339.92"/>
    <n v="346.49"/>
    <n v="6.57"/>
    <n v="339.92"/>
    <s v="签证费"/>
    <s v="CNY"/>
    <s v="巨量引擎（上海）计算机科技有限公司"/>
    <x v="14"/>
  </r>
  <r>
    <n v="96"/>
    <s v="宋佳红-3.19"/>
    <s v="TV1N1769274381590630400"/>
    <s v="中国"/>
    <s v="北京"/>
    <s v="印尼（落地签）"/>
    <s v="商务"/>
    <s v="已出签"/>
    <n v="231.12"/>
    <n v="100"/>
    <n v="8.98"/>
    <s v="手续费"/>
    <n v="9.52"/>
    <n v="340.64"/>
    <n v="347.21"/>
    <n v="6.57"/>
    <n v="340.64"/>
    <s v="签证费"/>
    <s v="CNY"/>
    <s v="抖音视界有限公司"/>
    <x v="10"/>
  </r>
  <r>
    <n v="97"/>
    <s v="林杰"/>
    <s v="TV1N1714839525676380160"/>
    <s v="中国"/>
    <s v="北京"/>
    <s v="巴西"/>
    <s v="商务"/>
    <s v="已出签"/>
    <n v="0"/>
    <n v="400"/>
    <n v="2513"/>
    <s v="签证费用2500+快递费13"/>
    <n v="2663.78"/>
    <n v="3063.78"/>
    <n v="3247.61"/>
    <n v="183.83"/>
    <n v="3063.78"/>
    <s v="签证费"/>
    <s v="CNY"/>
    <s v="抖音视界有限公司"/>
    <x v="10"/>
  </r>
  <r>
    <n v="98"/>
    <s v="Aislinn(陈亚)"/>
    <s v="TV1N1767747112296353792"/>
    <s v="中国"/>
    <s v="北京"/>
    <s v="英国"/>
    <s v="商务"/>
    <s v="已出签"/>
    <n v="1096"/>
    <n v="400"/>
    <n v="9621"/>
    <s v="24小时加急9529+快递92"/>
    <n v="10198.26"/>
    <n v="11694.26"/>
    <n v="12330.16"/>
    <n v="635.9"/>
    <n v="11694.26"/>
    <s v="签证费"/>
    <s v="CNY"/>
    <s v="TikTok Pte. Ltd."/>
    <x v="11"/>
  </r>
  <r>
    <n v="99"/>
    <s v="戚家平  一年多次"/>
    <s v="TV1N1767760337024974848"/>
    <s v="中国"/>
    <s v="北京"/>
    <s v="印尼（落地签）"/>
    <s v="商务"/>
    <s v="已出签"/>
    <n v="1380.91"/>
    <n v="100"/>
    <n v="19.45"/>
    <s v="手续费"/>
    <n v="20.62"/>
    <n v="1501.53"/>
    <n v="1508.77"/>
    <n v="7.24"/>
    <n v="1501.53"/>
    <s v="签证费"/>
    <s v="CNY"/>
    <s v="蜜柚网络科技（上海）有限公司"/>
    <x v="4"/>
  </r>
  <r>
    <n v="100"/>
    <s v="张伟-3.27"/>
    <s v="TV1N1767840408007958528"/>
    <s v="中国"/>
    <s v="深圳"/>
    <s v="意大利"/>
    <s v="商务"/>
    <s v="已出签"/>
    <n v="625"/>
    <n v="400"/>
    <n v="128"/>
    <s v="（签证中心费78+快递费50）"/>
    <n v="135.68"/>
    <n v="1160.68"/>
    <n v="1192.82"/>
    <n v="32.14"/>
    <n v="1160.68"/>
    <s v="签证费"/>
    <s v="CNY"/>
    <s v="深圳今日头条科技有限公司"/>
    <x v="9"/>
  </r>
  <r>
    <n v="101"/>
    <s v="向锐"/>
    <s v="TV1N1768543707602616320"/>
    <s v="中国"/>
    <s v="北京"/>
    <s v="巴西"/>
    <s v="商务"/>
    <s v="已出签"/>
    <n v="0"/>
    <n v="400"/>
    <n v="2513"/>
    <s v="签证费用2500+快递费13"/>
    <n v="2663.78"/>
    <n v="3063.78"/>
    <n v="3247.61"/>
    <n v="183.83"/>
    <n v="3063.78"/>
    <s v="签证费"/>
    <s v="CNY"/>
    <s v="北京字跳网络技术有限公司"/>
    <x v="7"/>
  </r>
  <r>
    <n v="102"/>
    <s v="高婧-3.20"/>
    <s v="TV1N1770378289750720512"/>
    <s v="中国"/>
    <s v="北京"/>
    <s v="印尼（落地签）"/>
    <s v="商务"/>
    <s v="已出签"/>
    <n v="230.3"/>
    <n v="100"/>
    <n v="8.98"/>
    <s v="手续费"/>
    <n v="9.52"/>
    <n v="339.82"/>
    <n v="346.39"/>
    <n v="6.57"/>
    <n v="339.82"/>
    <s v="签证费"/>
    <s v="CNY"/>
    <s v="珠海聚横易行网络科技有限公司"/>
    <x v="3"/>
  </r>
  <r>
    <n v="103"/>
    <s v="刘一佳"/>
    <s v="TV1N1769707364965437440"/>
    <s v="中国"/>
    <s v="北京"/>
    <s v="印尼（落地签）"/>
    <s v="商务"/>
    <s v="已出签"/>
    <n v="231.09"/>
    <n v="100"/>
    <n v="8.98"/>
    <s v="手续费"/>
    <n v="9.52"/>
    <n v="340.61"/>
    <n v="347.18"/>
    <n v="6.57"/>
    <n v="340.61"/>
    <s v="签证费"/>
    <s v="CNY"/>
    <s v="TikTok Pte. Ltd."/>
    <x v="11"/>
  </r>
  <r>
    <n v="104"/>
    <s v="胡亚茸"/>
    <s v="TV1N1767371678979338240"/>
    <s v="中国"/>
    <s v="北京"/>
    <s v="英国"/>
    <s v="商务"/>
    <s v="已出签"/>
    <n v="1096"/>
    <n v="400"/>
    <n v="0"/>
    <m/>
    <n v="0"/>
    <n v="1496"/>
    <n v="1520"/>
    <n v="24"/>
    <n v="1496"/>
    <s v="签证费"/>
    <s v="CNY"/>
    <s v="北京字跳网络技术有限公司"/>
    <x v="7"/>
  </r>
  <r>
    <n v="105"/>
    <s v="王辉"/>
    <s v="TV1N1770067004991471616"/>
    <s v="中国"/>
    <s v="北京"/>
    <s v="印尼（落地签）"/>
    <s v="商务"/>
    <s v="已出签"/>
    <n v="231.09"/>
    <n v="100"/>
    <n v="8.98"/>
    <s v="手续费"/>
    <n v="9.52"/>
    <n v="340.61"/>
    <n v="347.18"/>
    <n v="6.57"/>
    <n v="340.61"/>
    <s v="签证费"/>
    <s v="CNY"/>
    <s v="脸萌技术（深圳）有限公司"/>
    <x v="13"/>
  </r>
  <r>
    <n v="106"/>
    <s v="卢明昊-3.21"/>
    <s v="TV1N1770405965257527296"/>
    <s v="中国"/>
    <s v="北京"/>
    <s v="印尼（落地签）"/>
    <s v="商务"/>
    <s v="已出签"/>
    <n v="230.69"/>
    <n v="100"/>
    <n v="8.98"/>
    <s v="手续费"/>
    <n v="9.52"/>
    <n v="340.21"/>
    <n v="346.78"/>
    <n v="6.57"/>
    <n v="340.21"/>
    <s v="签证费"/>
    <s v="CNY"/>
    <s v="上海随训通电子科技有限公司"/>
    <x v="0"/>
  </r>
  <r>
    <n v="107"/>
    <s v="刘澳赋"/>
    <s v="TV1N1770691423468298240"/>
    <s v="中国"/>
    <s v="北京"/>
    <s v="印尼（落地签）"/>
    <s v="商务"/>
    <s v="已出签"/>
    <n v="230.69"/>
    <n v="100"/>
    <n v="8.98"/>
    <s v="手续费"/>
    <n v="9.52"/>
    <n v="340.21"/>
    <n v="346.78"/>
    <n v="6.57"/>
    <n v="340.21"/>
    <s v="签证费"/>
    <s v="CNY"/>
    <s v="上海随训通电子科技有限公司"/>
    <x v="0"/>
  </r>
  <r>
    <n v="108"/>
    <s v="马晨-邮寄我们"/>
    <s v="TV1N1762029683738046464"/>
    <s v="中国"/>
    <s v="上海"/>
    <s v="瑞典"/>
    <s v="商务"/>
    <s v="已出签"/>
    <n v="625"/>
    <n v="400"/>
    <n v="235"/>
    <s v="（签证中心费120+快递费80）+照片35"/>
    <n v="249.1"/>
    <n v="1274.0999999999999"/>
    <n v="1313.05"/>
    <n v="38.950000000000003"/>
    <n v="1274.0999999999999"/>
    <s v="签证费"/>
    <s v="CNY"/>
    <s v="上海随训通电子科技有限公司"/>
    <x v="0"/>
  </r>
  <r>
    <n v="109"/>
    <s v="张梦璐 单次"/>
    <s v="TV1N1768251518741942272"/>
    <s v="中国"/>
    <s v="北京"/>
    <s v="印尼（落地签）"/>
    <s v="商务"/>
    <s v="已出签"/>
    <n v="926.41"/>
    <n v="100"/>
    <n v="15.28"/>
    <s v="手续费"/>
    <n v="16.2"/>
    <n v="1042.6099999999999"/>
    <n v="1049.58"/>
    <n v="6.97"/>
    <n v="1042.6099999999999"/>
    <s v="签证费"/>
    <s v="CNY"/>
    <s v="杭州巨量引擎网络技术有限公司"/>
    <x v="8"/>
  </r>
  <r>
    <n v="110"/>
    <s v="黄玲玲 单次"/>
    <s v="TV1N1768494805402841088"/>
    <s v="中国"/>
    <s v="北京"/>
    <s v="印尼（落地签）"/>
    <s v="商务"/>
    <s v="已出签"/>
    <n v="926.41"/>
    <n v="100"/>
    <n v="15.28"/>
    <s v="手续费"/>
    <n v="16.2"/>
    <n v="1042.6099999999999"/>
    <n v="1049.58"/>
    <n v="6.97"/>
    <n v="1042.6099999999999"/>
    <s v="签证费"/>
    <s v="CNY"/>
    <s v="上海格物致远网络科技有限公司"/>
    <x v="1"/>
  </r>
  <r>
    <n v="111"/>
    <s v="孙艺萌 一年多次"/>
    <s v="TV1N1767388717324210176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秒针滴答（北京）网络技术有限公司"/>
    <x v="5"/>
  </r>
  <r>
    <n v="112"/>
    <s v="张晓旭 单次"/>
    <s v="TV1N1763938217182404608"/>
    <s v="中国"/>
    <s v="北京"/>
    <s v="印尼（落地签）"/>
    <s v="商务"/>
    <s v="已出签"/>
    <n v="926.41"/>
    <n v="100"/>
    <n v="15.28"/>
    <s v="手续费"/>
    <n v="16.2"/>
    <n v="1042.6099999999999"/>
    <n v="1049.58"/>
    <n v="6.97"/>
    <n v="1042.6099999999999"/>
    <s v="签证费"/>
    <s v="CNY"/>
    <s v="秒针滴答（北京）网络技术有限公司"/>
    <x v="5"/>
  </r>
  <r>
    <n v="113"/>
    <s v="郑垄钢 Logan 1年多次"/>
    <s v="TV1N1763205627068649472"/>
    <s v="中国"/>
    <s v="北京"/>
    <s v="印尼（落地签）"/>
    <s v="商务"/>
    <s v="已出签"/>
    <n v="1380.69"/>
    <n v="100"/>
    <n v="19.45"/>
    <s v="手续费"/>
    <n v="20.62"/>
    <n v="1501.31"/>
    <n v="1508.55"/>
    <n v="7.24"/>
    <n v="1501.31"/>
    <s v="签证费"/>
    <s v="CNY"/>
    <s v="蜜柚网络科技（上海）有限公司"/>
    <x v="4"/>
  </r>
  <r>
    <n v="114"/>
    <s v="盖婷 Peggy"/>
    <s v="TV1N1769266214597017600"/>
    <s v="中国"/>
    <s v="北京"/>
    <s v="印尼（落地签）"/>
    <s v="商务"/>
    <s v="已出签"/>
    <n v="230.69"/>
    <n v="100"/>
    <n v="8.98"/>
    <s v="手续费"/>
    <n v="9.52"/>
    <n v="340.21"/>
    <n v="346.78"/>
    <n v="6.57"/>
    <n v="340.21"/>
    <s v="签证费"/>
    <s v="CNY"/>
    <s v="北京字跳网络技术有限公司"/>
    <x v="7"/>
  </r>
  <r>
    <n v="115"/>
    <s v="罗闻乐"/>
    <s v="TV1N1770646912008458240"/>
    <s v="中国"/>
    <s v="北京"/>
    <s v="印尼（落地签）"/>
    <s v="商务"/>
    <s v="已出签"/>
    <n v="230.69"/>
    <n v="100"/>
    <n v="8.98"/>
    <s v="手续费"/>
    <n v="9.52"/>
    <n v="340.21"/>
    <n v="346.78"/>
    <n v="6.57"/>
    <n v="340.21"/>
    <s v="签证费"/>
    <s v="CNY"/>
    <s v="上海格物致远网络科技有限公司"/>
    <x v="1"/>
  </r>
  <r>
    <n v="116"/>
    <s v="夏博"/>
    <s v="TV1N177103618860915507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蜜柚网络科技（上海）有限公司"/>
    <x v="4"/>
  </r>
  <r>
    <n v="117"/>
    <s v="李帅-3.28"/>
    <s v="TV1N1769192033427648512"/>
    <s v="中国"/>
    <s v="上海"/>
    <s v="瑞典"/>
    <s v="商务"/>
    <s v="已出签"/>
    <n v="625"/>
    <n v="400"/>
    <n v="218"/>
    <s v="（签证中心费120+快递费80）+资料快递费18"/>
    <n v="231.08"/>
    <n v="1256.08"/>
    <n v="1293.94"/>
    <n v="37.86"/>
    <n v="1256.08"/>
    <s v="签证费"/>
    <s v="CNY"/>
    <s v="蜜柚网络科技（上海）有限公司"/>
    <x v="4"/>
  </r>
  <r>
    <n v="118"/>
    <s v="张岚-4.1"/>
    <s v="TV1N1769625202652139520"/>
    <s v="中国"/>
    <s v="深圳"/>
    <s v="西班牙"/>
    <s v="商务"/>
    <s v="已出签"/>
    <n v="622"/>
    <n v="400"/>
    <n v="581"/>
    <s v="（签证中心费116+快递60+短信费20+照片35+优选号350）"/>
    <n v="615.86"/>
    <n v="1637.86"/>
    <n v="1698.81"/>
    <n v="60.95"/>
    <n v="1637.86"/>
    <s v="签证费"/>
    <s v="CNY"/>
    <s v="深圳今日头条科技有限公司"/>
    <x v="9"/>
  </r>
  <r>
    <n v="119"/>
    <s v="黄冬蕾"/>
    <s v="TV1N1771023447404052480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上海随训通电子科技有限公司"/>
    <x v="0"/>
  </r>
  <r>
    <n v="120"/>
    <s v="李金蔓"/>
    <s v="TV1N177086454547557171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巨量引擎（上海）计算机科技有限公司"/>
    <x v="14"/>
  </r>
  <r>
    <n v="121"/>
    <s v="谭榕"/>
    <s v="TV1N177108303104496435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秒针滴答（北京）网络技术有限公司"/>
    <x v="5"/>
  </r>
  <r>
    <n v="122"/>
    <s v="林楚-董敏敏"/>
    <s v="TV1N1771090792172486656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蜜柚网络科技（上海）有限公司"/>
    <x v="4"/>
  </r>
  <r>
    <n v="123"/>
    <s v="mayank sharma"/>
    <s v="TV1N177216811171683123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24"/>
    <s v="杨南海"/>
    <s v="TV1N1771383444000542720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蜜柚网络科技（上海）有限公司"/>
    <x v="4"/>
  </r>
  <r>
    <n v="125"/>
    <s v="Shinan Li-李诗男"/>
    <s v="TV1N1772152587805020160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26"/>
    <s v="孙华Damon"/>
    <s v="TV1N1772164636090040320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蜜柚网络科技（上海）有限公司"/>
    <x v="4"/>
  </r>
  <r>
    <n v="127"/>
    <s v="余思烨"/>
    <s v="TV1N177219924611521331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28"/>
    <s v="Omer Iqbal  1年多次"/>
    <s v="TV1N1771090242487955456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TikTok Pte. Ltd."/>
    <x v="11"/>
  </r>
  <r>
    <n v="129"/>
    <s v="张珊"/>
    <s v="TV1N1769957220833292288"/>
    <s v="中国"/>
    <s v="北京"/>
    <s v="英国"/>
    <s v="商务"/>
    <s v="已出签"/>
    <n v="1096"/>
    <n v="400"/>
    <n v="92"/>
    <s v="快递费92"/>
    <n v="97.52"/>
    <n v="1593.52"/>
    <n v="1623.37"/>
    <n v="29.85"/>
    <n v="1593.52"/>
    <s v="签证费"/>
    <s v="CNY"/>
    <s v="北京字跳网络技术有限公司"/>
    <x v="7"/>
  </r>
  <r>
    <n v="130"/>
    <s v="Yiwei Wang-王以维"/>
    <s v="TV1N1771026886628511744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31"/>
    <s v="吴迪"/>
    <s v="TV1N1770818092535484416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秒针滴答（北京）网络技术有限公司"/>
    <x v="5"/>
  </r>
  <r>
    <n v="132"/>
    <s v="柴淞 1年多次"/>
    <s v="TV1N1769700306127966208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珠海聚横易行网络科技有限公司"/>
    <x v="3"/>
  </r>
  <r>
    <n v="133"/>
    <s v="Charlie Cheng 1年多次"/>
    <s v="TV1N1765620264632475648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TikTok Pte. Ltd."/>
    <x v="11"/>
  </r>
  <r>
    <n v="134"/>
    <s v="潮洛蒙  单次-3.27"/>
    <s v="TV1N1767420354359603200"/>
    <s v="中国"/>
    <s v="北京"/>
    <s v="印尼（落地签）"/>
    <s v="商务"/>
    <s v="已出签"/>
    <n v="926.41"/>
    <n v="100"/>
    <n v="15.28"/>
    <s v="手续费"/>
    <n v="16.2"/>
    <n v="1042.6099999999999"/>
    <n v="1049.58"/>
    <n v="6.97"/>
    <n v="1042.6099999999999"/>
    <s v="签证费"/>
    <s v="CNY"/>
    <s v="秒针滴答（北京）网络技术有限公司"/>
    <x v="5"/>
  </r>
  <r>
    <n v="135"/>
    <s v="张宁宁Nydia 1年多次"/>
    <s v="TV1N1765994123579723776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上海随训通电子科技有限公司"/>
    <x v="0"/>
  </r>
  <r>
    <n v="136"/>
    <s v="周仕成 1年多次"/>
    <s v="TV1N1767178440360263680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蜜柚网络科技（上海）有限公司"/>
    <x v="4"/>
  </r>
  <r>
    <n v="137"/>
    <s v="Marcuz Pae"/>
    <s v="TV1N1772834384297607168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38"/>
    <s v="李娜"/>
    <s v="TV1N1772826337080815616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39"/>
    <s v="陈墨 1年多次"/>
    <s v="TV1N1770085787562975232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珠海聚横易行网络科技有限公司"/>
    <x v="3"/>
  </r>
  <r>
    <n v="140"/>
    <s v="胡塞因 Frank 1年多次"/>
    <s v="TV1N1769637787308957696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深圳今日头条科技有限公司"/>
    <x v="9"/>
  </r>
  <r>
    <n v="141"/>
    <s v="姜恺 1年多次"/>
    <s v="TV1N1770615966093905920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TikTok Pte. Ltd."/>
    <x v="11"/>
  </r>
  <r>
    <n v="142"/>
    <s v="潘凌云 1年多次"/>
    <s v="TV1N1770252148209594368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上海格物致远网络科技有限公司"/>
    <x v="1"/>
  </r>
  <r>
    <n v="143"/>
    <s v="汤笑雯 单次"/>
    <s v="TV1N1767545476131102720"/>
    <s v="中国"/>
    <s v="北京"/>
    <s v="印尼（落地签）"/>
    <s v="商务"/>
    <s v="已出签"/>
    <n v="926.41"/>
    <n v="100"/>
    <n v="15.28"/>
    <s v="手续费"/>
    <n v="16.2"/>
    <n v="1042.6099999999999"/>
    <n v="1049.58"/>
    <n v="6.97"/>
    <n v="1042.6099999999999"/>
    <s v="签证费"/>
    <s v="CNY"/>
    <s v="蜜柚网络科技（上海）有限公司"/>
    <x v="4"/>
  </r>
  <r>
    <n v="144"/>
    <s v="陈小青 一年多次"/>
    <s v="TV1N1764958195792896000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上海格物致远网络科技有限公司"/>
    <x v="1"/>
  </r>
  <r>
    <n v="145"/>
    <s v="Jason Nam"/>
    <s v="TV1N1772849999234265088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TikTok Pte. Ltd."/>
    <x v="11"/>
  </r>
  <r>
    <n v="146"/>
    <s v="黄秋月"/>
    <s v="TV1N1772578599256698880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上海随训通电子科技有限公司"/>
    <x v="0"/>
  </r>
  <r>
    <n v="147"/>
    <s v="张家铭"/>
    <s v="TV1N1754174313224912896"/>
    <s v="中国"/>
    <s v="北京"/>
    <s v="英国"/>
    <s v="商务"/>
    <s v="已出签"/>
    <n v="1088"/>
    <n v="400"/>
    <n v="667"/>
    <s v="借护照575+快递费92"/>
    <n v="707.02"/>
    <n v="2195.02"/>
    <n v="2261.44"/>
    <n v="66.42"/>
    <n v="2195.02"/>
    <s v="签证费"/>
    <s v="CNY"/>
    <s v="北京字跳网络技术有限公司"/>
    <x v="7"/>
  </r>
  <r>
    <n v="148"/>
    <s v="Fion 一年多次JIANGJIAQING"/>
    <s v="TV1N1769771269150470144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蜜柚网络科技（上海）有限公司"/>
    <x v="4"/>
  </r>
  <r>
    <n v="149"/>
    <s v="赵可心"/>
    <s v="TV1N1768147757453279232"/>
    <s v="中国"/>
    <s v="北京"/>
    <s v="印尼（落地签）"/>
    <s v="商务"/>
    <s v="已出签"/>
    <n v="1389.68"/>
    <n v="100"/>
    <n v="19.45"/>
    <s v="手续费"/>
    <n v="20.62"/>
    <n v="1510.3"/>
    <n v="1517.54"/>
    <n v="7.24"/>
    <n v="1510.3"/>
    <s v="签证费"/>
    <s v="CNY"/>
    <s v="蜜柚网络科技（上海）有限公司"/>
    <x v="4"/>
  </r>
  <r>
    <n v="150"/>
    <s v="李靖-杨朔"/>
    <s v="TV1N177281158290348851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蜜柚网络科技（上海）有限公司"/>
    <x v="4"/>
  </r>
  <r>
    <n v="151"/>
    <s v="张韵姿"/>
    <s v="TV1N1772921563585728512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珠海聚横易行网络科技有限公司"/>
    <x v="3"/>
  </r>
  <r>
    <n v="152"/>
    <s v="张佳瑜"/>
    <s v="TV1N1772881613809012736"/>
    <s v="中国"/>
    <s v="北京"/>
    <s v="印尼（落地签）"/>
    <s v="商务"/>
    <s v="已出签"/>
    <n v="231.63"/>
    <n v="100"/>
    <n v="8.98"/>
    <s v="手续费"/>
    <n v="9.52"/>
    <n v="341.15"/>
    <n v="347.72"/>
    <n v="6.57"/>
    <n v="341.15"/>
    <s v="签证费"/>
    <s v="CNY"/>
    <s v="珠海聚横易行网络科技有限公司"/>
    <x v="3"/>
  </r>
  <r>
    <n v="153"/>
    <s v="焦彦晨-4.8"/>
    <s v="TV1N1769604180947300352"/>
    <s v="中国"/>
    <s v="北京"/>
    <s v="西班牙"/>
    <s v="商务"/>
    <s v="已出签"/>
    <n v="622"/>
    <n v="300"/>
    <n v="211"/>
    <s v="（签证中心费116+快递费60+照片35）"/>
    <n v="223.66"/>
    <n v="1145.6600000000001"/>
    <n v="1177.08"/>
    <n v="31.42"/>
    <n v="1145.6600000000001"/>
    <s v="签证费"/>
    <s v="CNY"/>
    <s v="北京抖音信息服务有限公司"/>
    <x v="16"/>
  </r>
  <r>
    <n v="154"/>
    <s v="余婧"/>
    <s v="TV1N172291852773920768"/>
    <s v="中国"/>
    <s v="北京"/>
    <s v="法国"/>
    <s v="商务"/>
    <s v="已出签"/>
    <n v="626"/>
    <n v="300"/>
    <n v="214"/>
    <s v="（签证中心费196）+快递费18"/>
    <n v="226.84"/>
    <n v="1152.8399999999999"/>
    <n v="1184.45"/>
    <n v="31.61"/>
    <n v="1152.8399999999999"/>
    <s v="签证费"/>
    <s v="CNY"/>
    <s v="上海格物致远网络科技有限公司"/>
    <x v="1"/>
  </r>
  <r>
    <n v="155"/>
    <s v="蓝青"/>
    <s v="TV1N1769993607292952576"/>
    <s v="中国"/>
    <s v="北京"/>
    <s v="法国"/>
    <s v="商务"/>
    <s v="已出签"/>
    <n v="626"/>
    <n v="300"/>
    <n v="214"/>
    <s v="（签证中心费196）+快递费18"/>
    <n v="226.84"/>
    <n v="1152.8399999999999"/>
    <n v="1184.45"/>
    <n v="31.61"/>
    <n v="1152.8399999999999"/>
    <s v="签证费"/>
    <s v="CNY"/>
    <s v="北京有竹居网络技术有限公司"/>
    <x v="6"/>
  </r>
  <r>
    <n v="156"/>
    <s v="王冠"/>
    <s v="TV1N1768006977765900288"/>
    <s v="中国"/>
    <s v="北京"/>
    <s v="法国"/>
    <s v="商务"/>
    <s v="已出签"/>
    <n v="626"/>
    <n v="300"/>
    <n v="214"/>
    <s v="（签证中心费196）+快递费18"/>
    <n v="226.84"/>
    <n v="1152.8399999999999"/>
    <n v="1184.45"/>
    <n v="31.61"/>
    <n v="1152.8399999999999"/>
    <s v="签证费"/>
    <s v="CNY"/>
    <s v="蜜柚网络科技（上海）有限公司"/>
    <x v="4"/>
  </r>
  <r>
    <n v="157"/>
    <s v="孙昊天"/>
    <s v="TV1N1774630452886806528"/>
    <s v="中国"/>
    <s v="北京"/>
    <s v="法国"/>
    <s v="商务"/>
    <s v="已出签"/>
    <n v="626"/>
    <n v="300"/>
    <n v="212"/>
    <s v="（签证中心费196++打印费3）+快递费13"/>
    <n v="224.72"/>
    <n v="1150.72"/>
    <n v="1182.2"/>
    <n v="31.48"/>
    <n v="1150.72"/>
    <s v="签证费"/>
    <s v="CNY"/>
    <s v="北京字跳网络技术有限公司"/>
    <x v="7"/>
  </r>
  <r>
    <n v="158"/>
    <s v="周笑"/>
    <s v="TV1N1774982824561819648"/>
    <s v="中国"/>
    <s v="北京"/>
    <s v="法国"/>
    <s v="商务"/>
    <s v="已出签"/>
    <n v="626"/>
    <n v="300"/>
    <n v="219"/>
    <s v="（签证中心费196++打印费5）+快递费18"/>
    <n v="232.14"/>
    <n v="1158.1400000000001"/>
    <n v="1190.07"/>
    <n v="31.93"/>
    <n v="1158.1400000000001"/>
    <s v="签证费"/>
    <s v="CNY"/>
    <s v="珠海聚横易行网络科技有限公司"/>
    <x v="3"/>
  </r>
  <r>
    <n v="159"/>
    <s v="苏瑞-王梦楠-4.9"/>
    <s v="TV1N1770436880373456896"/>
    <s v="中国"/>
    <s v="北京"/>
    <s v="法国"/>
    <s v="商务"/>
    <s v="已出签"/>
    <n v="626"/>
    <n v="300"/>
    <n v="214"/>
    <s v="（签证中心费196）+快递费18"/>
    <n v="226.84"/>
    <n v="1152.8399999999999"/>
    <n v="1184.45"/>
    <n v="31.61"/>
    <n v="1152.8399999999999"/>
    <s v="签证费"/>
    <s v="CNY"/>
    <s v="北京字跳网络技术有限公司"/>
    <x v="7"/>
  </r>
  <r>
    <n v="160"/>
    <s v="陈奕飞-4.9"/>
    <s v="TV1N1774777896174022656"/>
    <s v="中国"/>
    <s v="北京"/>
    <s v="法国"/>
    <s v="商务"/>
    <s v="已出签"/>
    <n v="626"/>
    <n v="300"/>
    <n v="214"/>
    <s v="（签证中心费196）+快递费18"/>
    <n v="226.84"/>
    <n v="1152.8399999999999"/>
    <n v="1184.45"/>
    <n v="31.61"/>
    <n v="1152.8399999999999"/>
    <s v="签证费"/>
    <s v="CNY"/>
    <s v="蜜柚网络科技（上海）有限公司"/>
    <x v="4"/>
  </r>
  <r>
    <n v="161"/>
    <s v="邓千雪"/>
    <s v="TV1N1774767527439413248"/>
    <s v="中国"/>
    <s v="北京"/>
    <s v="法国"/>
    <s v="商务"/>
    <s v="已出签"/>
    <n v="626"/>
    <n v="300"/>
    <n v="256"/>
    <s v="（签证中心费196++快递费60）"/>
    <n v="271.36"/>
    <n v="1197.3599999999999"/>
    <n v="1231.6400000000001"/>
    <n v="34.28"/>
    <n v="1197.3599999999999"/>
    <s v="签证费"/>
    <s v="CNY"/>
    <s v="上海随训通电子科技有限公司"/>
    <x v="0"/>
  </r>
  <r>
    <n v="162"/>
    <s v="方奕康-4.8"/>
    <s v="TV1N1772473428665151488"/>
    <s v="中国"/>
    <s v="北京"/>
    <s v="法国"/>
    <s v="商务"/>
    <s v="已出签"/>
    <n v="626"/>
    <n v="300"/>
    <n v="256"/>
    <s v="（签证中心费196++快递费60）"/>
    <n v="271.36"/>
    <n v="1197.3599999999999"/>
    <n v="1231.6400000000001"/>
    <n v="34.28"/>
    <n v="1197.3599999999999"/>
    <s v="签证费"/>
    <s v="CNY"/>
    <s v="抖音视界有限公司"/>
    <x v="10"/>
  </r>
  <r>
    <n v="163"/>
    <s v="吴伟哲"/>
    <s v="TV1N177504430914921676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Bytedance Pte. Ltd."/>
    <x v="17"/>
  </r>
  <r>
    <n v="164"/>
    <s v="易坤 一年多次"/>
    <s v="TV1N1772532369524826112"/>
    <s v="中国"/>
    <s v="北京"/>
    <s v="印尼（落地签）"/>
    <s v="商务"/>
    <s v="已出签"/>
    <n v="1365.78"/>
    <n v="100"/>
    <n v="49.12"/>
    <s v="手续费"/>
    <n v="52.07"/>
    <n v="1517.85"/>
    <n v="1526.97"/>
    <n v="9.1199999999999992"/>
    <n v="1517.85"/>
    <s v="签证费"/>
    <s v="CNY"/>
    <s v="蜜柚网络科技（上海）有限公司"/>
    <x v="4"/>
  </r>
  <r>
    <n v="165"/>
    <s v="张文来  单次"/>
    <s v="TV1N1772157380682354688"/>
    <s v="中国"/>
    <s v="北京"/>
    <s v="印尼（落地签）"/>
    <s v="商务"/>
    <s v="已出签"/>
    <n v="910.73"/>
    <n v="100"/>
    <n v="21.9"/>
    <s v="手续费"/>
    <n v="23.21"/>
    <n v="1033.94"/>
    <n v="1041.33"/>
    <n v="7.39"/>
    <n v="1033.94"/>
    <s v="签证费"/>
    <s v="CNY"/>
    <s v="蜜柚网络科技（上海）有限公司"/>
    <x v="4"/>
  </r>
  <r>
    <n v="166"/>
    <s v="高冉 一年多次"/>
    <s v="TV1N1767157370345320448"/>
    <s v="中国"/>
    <s v="北京"/>
    <s v="印尼（落地签）"/>
    <s v="商务"/>
    <s v="已出签"/>
    <n v="1388.9"/>
    <n v="100"/>
    <n v="50.12"/>
    <s v="手续费"/>
    <n v="53.13"/>
    <n v="1542.03"/>
    <n v="1551.22"/>
    <n v="9.19"/>
    <n v="1542.03"/>
    <s v="签证费"/>
    <s v="CNY"/>
    <s v="秒针滴答（北京）网络技术有限公司"/>
    <x v="5"/>
  </r>
  <r>
    <n v="167"/>
    <s v="马丽娜"/>
    <s v="TV1N1771113440533307392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上海格物致远网络科技有限公司"/>
    <x v="1"/>
  </r>
  <r>
    <n v="168"/>
    <s v="骆世豪"/>
    <s v="TV1N1774701476424904704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杭州巨量引擎网络技术有限公司"/>
    <x v="8"/>
  </r>
  <r>
    <n v="169"/>
    <s v="杨菀之 (护照名：宋阳忆)"/>
    <s v="TV1N1753637398218276864"/>
    <s v="中国"/>
    <s v="北京"/>
    <s v="英国"/>
    <s v="商务"/>
    <s v="已出签"/>
    <n v="1088"/>
    <n v="400"/>
    <n v="92"/>
    <s v="快递费92"/>
    <n v="97.52"/>
    <n v="1585.52"/>
    <n v="1615.37"/>
    <n v="29.85"/>
    <n v="1585.52"/>
    <s v="签证费"/>
    <s v="CNY"/>
    <s v="秒针滴答（北京）网络技术有限公司"/>
    <x v="5"/>
  </r>
  <r>
    <n v="170"/>
    <s v="庞柯"/>
    <s v="TV1N1773590187489169408"/>
    <s v="中国"/>
    <s v="北京"/>
    <s v="英国"/>
    <s v="商务"/>
    <s v="已出签"/>
    <n v="1088"/>
    <n v="400"/>
    <n v="9464"/>
    <s v="24小时加急9464"/>
    <n v="10031.84"/>
    <n v="11519.84"/>
    <n v="12145.75"/>
    <n v="625.91"/>
    <n v="11519.84"/>
    <s v="签证费"/>
    <s v="CNY"/>
    <s v="秒针滴答（北京）网络技术有限公司"/>
    <x v="5"/>
  </r>
  <r>
    <n v="171"/>
    <s v="赵炯"/>
    <s v="TV1N1774995416281751552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珠海聚横易行网络科技有限公司"/>
    <x v="3"/>
  </r>
  <r>
    <n v="172"/>
    <s v="王晓晖"/>
    <s v="TV1N1775471162158804992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蜜柚网络科技（上海）有限公司"/>
    <x v="4"/>
  </r>
  <r>
    <n v="173"/>
    <s v="吕定顺"/>
    <s v="TV1N1774993686605254656"/>
    <s v="中国"/>
    <s v="北京"/>
    <s v="英国"/>
    <s v="商务"/>
    <s v="已出签"/>
    <n v="1089"/>
    <n v="400"/>
    <n v="92"/>
    <s v="快递费92"/>
    <n v="97.52"/>
    <n v="1586.52"/>
    <n v="1616.37"/>
    <n v="29.85"/>
    <n v="1586.52"/>
    <s v="签证费"/>
    <s v="CNY"/>
    <s v="北京有竹居网络技术有限公司"/>
    <x v="6"/>
  </r>
  <r>
    <n v="174"/>
    <s v="陈子豪 "/>
    <s v="TV1N1775444924379607040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北京有竹居网络技术有限公司"/>
    <x v="6"/>
  </r>
  <r>
    <n v="175"/>
    <s v="JENNET GOROSPE"/>
    <s v="TV1N1671845496539021312"/>
    <s v="中国"/>
    <s v="北京"/>
    <s v="翻译"/>
    <s v="商务"/>
    <s v="已出签"/>
    <n v="0"/>
    <n v="0"/>
    <n v="300"/>
    <s v="翻译费"/>
    <n v="318"/>
    <n v="318"/>
    <n v="337.08"/>
    <n v="19.079999999999998"/>
    <n v="318"/>
    <s v="签证费"/>
    <s v="CNY"/>
    <s v="ByteDance Philippines Inc."/>
    <x v="11"/>
  </r>
  <r>
    <n v="176"/>
    <s v="Cai Wenya"/>
    <s v="TV1N1671845496539021312"/>
    <s v="中国"/>
    <s v="北京"/>
    <s v="翻译"/>
    <s v="商务"/>
    <s v="已出签"/>
    <n v="0"/>
    <n v="0"/>
    <n v="450"/>
    <s v="翻译费"/>
    <n v="477"/>
    <n v="477"/>
    <n v="505.62"/>
    <n v="28.62"/>
    <n v="477"/>
    <s v="签证费"/>
    <s v="CNY"/>
    <s v="ByteDance Philippines Inc."/>
    <x v="11"/>
  </r>
  <r>
    <n v="177"/>
    <s v="Yuli Zhan-詹宇立"/>
    <s v="TV1N1775088906047016960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Bytedance Pte. Ltd."/>
    <x v="17"/>
  </r>
  <r>
    <n v="178"/>
    <s v="蔡 文雅(Agatha)"/>
    <s v="TV1N1775356856738070528"/>
    <s v="中国"/>
    <s v="北京"/>
    <s v="翻译"/>
    <s v="商务"/>
    <s v="已出签"/>
    <n v="0"/>
    <n v="0"/>
    <n v="700"/>
    <s v="翻译费"/>
    <n v="742"/>
    <n v="742"/>
    <n v="786.52"/>
    <n v="44.52"/>
    <n v="742"/>
    <s v="签证费"/>
    <s v="CNY"/>
    <s v="Bytedance株式会社"/>
    <x v="18"/>
  </r>
  <r>
    <n v="179"/>
    <s v="陈祖志"/>
    <s v="TV1N1770717746387558400"/>
    <s v="中国"/>
    <s v="沈阳"/>
    <s v="荷兰"/>
    <s v="商务"/>
    <s v="已出签"/>
    <n v="625"/>
    <n v="400"/>
    <n v="400"/>
    <s v="（签证中心费310+快递费90）"/>
    <n v="424"/>
    <n v="1449"/>
    <n v="1498.44"/>
    <n v="49.44"/>
    <n v="1449"/>
    <s v="签证费"/>
    <s v="CNY"/>
    <s v="上海随训通电子科技有限公司"/>
    <x v="0"/>
  </r>
  <r>
    <n v="180"/>
    <s v="张璐洋-4.10"/>
    <s v="TV1N1764554552400818176"/>
    <s v="中国"/>
    <s v="北京"/>
    <s v="法国"/>
    <s v="商务"/>
    <s v="已出签"/>
    <n v="626"/>
    <n v="300"/>
    <n v="196"/>
    <s v="签证中心费196"/>
    <n v="207.76"/>
    <n v="1133.76"/>
    <n v="1164.23"/>
    <n v="30.47"/>
    <n v="1133.76"/>
    <s v="签证费"/>
    <s v="CNY"/>
    <s v="珠海青鸟昆仑网络科技有限公司"/>
    <x v="19"/>
  </r>
  <r>
    <n v="181"/>
    <s v="郑雯轩"/>
    <s v="TV1N1690964740594622464"/>
    <s v="中国"/>
    <s v="北京"/>
    <s v="美国EVUS"/>
    <s v="商务"/>
    <s v="已出签"/>
    <n v="0"/>
    <n v="100"/>
    <n v="18"/>
    <s v="快递费18"/>
    <n v="19.079999999999998"/>
    <n v="119.08"/>
    <n v="126.22"/>
    <n v="7.14"/>
    <n v="119.08"/>
    <s v="签证费"/>
    <s v="CNY"/>
    <s v="上海随训通电子科技有限公司"/>
    <x v="0"/>
  </r>
  <r>
    <n v="182"/>
    <s v="黄钊"/>
    <s v="TV1N1775461942000570368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上海格物致远网络科技有限公司"/>
    <x v="1"/>
  </r>
  <r>
    <n v="183"/>
    <s v="林楷鑫"/>
    <s v="TV1N1775086269859819520"/>
    <s v="中国"/>
    <s v="北京"/>
    <s v="印尼（落地签）"/>
    <s v="商务"/>
    <s v="已出签"/>
    <n v="231.82"/>
    <n v="100"/>
    <n v="12.71"/>
    <s v="手续费"/>
    <n v="13.47"/>
    <n v="345.29"/>
    <n v="352.1"/>
    <n v="6.81"/>
    <n v="345.29"/>
    <s v="签证费"/>
    <s v="CNY"/>
    <s v="Bytedance Pte. Ltd."/>
    <x v="17"/>
  </r>
  <r>
    <n v="184"/>
    <s v="胡天易"/>
    <s v="TV1N177504422723448422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Bytedance Pte. Ltd."/>
    <x v="17"/>
  </r>
  <r>
    <n v="185"/>
    <s v="Yuting Fan-范雨亭"/>
    <s v="TV1N177537423678876876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Bytedance Pte. Ltd."/>
    <x v="17"/>
  </r>
  <r>
    <n v="186"/>
    <s v="Tatiana Mikhailova"/>
    <s v="TV1N177537420250023936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TikTok Pte. Ltd."/>
    <x v="11"/>
  </r>
  <r>
    <n v="187"/>
    <s v="陈恒"/>
    <s v="TV1N177516091025517363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杭州巨量引擎网络技术有限公司"/>
    <x v="8"/>
  </r>
  <r>
    <n v="188"/>
    <s v="张健"/>
    <s v="TV1N177473455613722624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北京有竹居网络技术有限公司"/>
    <x v="6"/>
  </r>
  <r>
    <n v="189"/>
    <s v="王杰明-王凯"/>
    <s v="TV1N177550781138307072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北京有竹居网络技术有限公司"/>
    <x v="6"/>
  </r>
  <r>
    <n v="190"/>
    <s v="吴雨果"/>
    <s v="TV1N177355478954315366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191"/>
    <s v="Ricky. Li（李毅）"/>
    <s v="TV1N177475122823555891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192"/>
    <s v="张云翔"/>
    <s v="TV1N177685242237034496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193"/>
    <s v="洪康杰"/>
    <s v="TV1N177681019589590630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杭州巨量引擎网络技术有限公司"/>
    <x v="8"/>
  </r>
  <r>
    <n v="194"/>
    <s v="杨光伟"/>
    <s v="TV1N177549827878284902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195"/>
    <s v="胡芙蓉"/>
    <s v="TV1N176993131015960576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196"/>
    <s v="金丹丹"/>
    <s v="TV1N1776808970261549056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杭州巨量引擎网络技术有限公司"/>
    <x v="8"/>
  </r>
  <r>
    <n v="197"/>
    <s v="赵汝军"/>
    <s v="TV1N177688426494315315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198"/>
    <s v="刘若曦"/>
    <s v="TV1N177680785661935616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199"/>
    <s v="梁淑媚"/>
    <s v="TV1N1776130870263599104"/>
    <s v="中国"/>
    <s v="北京"/>
    <s v="印尼（落地签）"/>
    <s v="商务"/>
    <s v="已出签"/>
    <n v="237.34"/>
    <n v="100"/>
    <n v="12.72"/>
    <s v="手续费"/>
    <n v="13.48"/>
    <n v="350.82"/>
    <n v="357.63"/>
    <n v="6.81"/>
    <n v="350.82"/>
    <s v="签证费"/>
    <s v="CNY"/>
    <s v="抖音视界有限公司"/>
    <x v="10"/>
  </r>
  <r>
    <n v="200"/>
    <s v="宋佳红"/>
    <s v="TV1N1776130870263599104"/>
    <s v="中国"/>
    <s v="北京"/>
    <s v="印尼（落地签）"/>
    <s v="商务"/>
    <s v="已出签"/>
    <n v="237.34"/>
    <n v="100"/>
    <n v="12.72"/>
    <s v="手续费"/>
    <n v="13.48"/>
    <n v="350.82"/>
    <n v="357.63"/>
    <n v="6.81"/>
    <n v="350.82"/>
    <s v="签证费"/>
    <s v="CNY"/>
    <s v="抖音视界有限公司"/>
    <x v="10"/>
  </r>
  <r>
    <n v="201"/>
    <s v="程一航"/>
    <s v="TV1N1772183399644512256"/>
    <s v="中国"/>
    <s v="北京"/>
    <s v="英国"/>
    <s v="商务"/>
    <s v="已出签"/>
    <n v="1089"/>
    <n v="400"/>
    <n v="667"/>
    <s v="借护照575+快递费92"/>
    <n v="707.02"/>
    <n v="2196.02"/>
    <n v="2262.44"/>
    <n v="66.42"/>
    <n v="2196.02"/>
    <s v="签证费"/>
    <s v="CNY"/>
    <s v="杭州今日头条科技有限公司"/>
    <x v="15"/>
  </r>
  <r>
    <n v="202"/>
    <s v="沈博文"/>
    <s v="TV1N1776916442733293568"/>
    <s v="中国"/>
    <s v="北京"/>
    <s v="印尼（落地签）"/>
    <s v="商务"/>
    <s v="已出签"/>
    <n v="237.34"/>
    <n v="100"/>
    <n v="12.72"/>
    <s v="手续费"/>
    <n v="13.48"/>
    <n v="350.82"/>
    <n v="357.63"/>
    <n v="6.81"/>
    <n v="350.82"/>
    <s v="签证费"/>
    <s v="CNY"/>
    <s v="杭州今日头条科技有限公司"/>
    <x v="15"/>
  </r>
  <r>
    <n v="203"/>
    <s v="陈小辰"/>
    <s v="TV1N1776992069889007616"/>
    <s v="中国"/>
    <s v="北京"/>
    <s v="印尼（落地签）"/>
    <s v="商务"/>
    <s v="已出签"/>
    <n v="237.34"/>
    <n v="100"/>
    <n v="12.72"/>
    <s v="手续费"/>
    <n v="13.48"/>
    <n v="350.82"/>
    <n v="357.63"/>
    <n v="6.81"/>
    <n v="350.82"/>
    <s v="签证费"/>
    <s v="CNY"/>
    <s v="珠海聚横易行网络科技有限公司"/>
    <x v="3"/>
  </r>
  <r>
    <n v="204"/>
    <s v="郑思瑶"/>
    <s v="TV1N1774813789794643968"/>
    <s v="中国"/>
    <s v="北京"/>
    <s v="英国"/>
    <s v="商务"/>
    <s v="已出签"/>
    <n v="1089"/>
    <n v="400"/>
    <n v="667"/>
    <s v="借护照575+快递费92"/>
    <n v="707.02"/>
    <n v="2196.02"/>
    <n v="2262.44"/>
    <n v="66.42"/>
    <n v="2196.02"/>
    <s v="签证费"/>
    <s v="CNY"/>
    <s v="蜜柚网络科技（上海）有限公司"/>
    <x v="4"/>
  </r>
  <r>
    <n v="205"/>
    <s v="胡小琦"/>
    <s v="TV1N1775747239510769664"/>
    <s v="中国"/>
    <s v="北京"/>
    <s v="英国"/>
    <s v="商务"/>
    <s v="已出签"/>
    <n v="1093"/>
    <n v="400"/>
    <n v="667"/>
    <s v="借护照575+快递费92"/>
    <n v="707.02"/>
    <n v="2200.02"/>
    <n v="2266.44"/>
    <n v="66.42"/>
    <n v="2200.02"/>
    <s v="签证费"/>
    <s v="CNY"/>
    <s v="北京字跳网络技术有限公司"/>
    <x v="7"/>
  </r>
  <r>
    <n v="206"/>
    <s v="张舒扬"/>
    <s v="TV1N1774670721158193152"/>
    <s v="中国"/>
    <s v="北京"/>
    <s v="英国"/>
    <s v="商务"/>
    <s v="已出签"/>
    <n v="1093"/>
    <n v="400"/>
    <n v="92"/>
    <s v="快递费92"/>
    <n v="97.52"/>
    <n v="1590.52"/>
    <n v="1620.37"/>
    <n v="29.85"/>
    <n v="1590.52"/>
    <s v="签证费"/>
    <s v="CNY"/>
    <s v="北京字跳网络技术有限公司"/>
    <x v="7"/>
  </r>
  <r>
    <n v="207"/>
    <s v="徐亚"/>
    <s v="TV1N177798989789293772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208"/>
    <s v="涂凡"/>
    <s v="TV1N177807834605074022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北京字跳网络技术有限公司"/>
    <x v="7"/>
  </r>
  <r>
    <n v="209"/>
    <s v="胡昳"/>
    <s v="TV1N177799796341429452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210"/>
    <s v="李禹潼"/>
    <s v="TV1N177721302641092198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211"/>
    <s v="王欣然"/>
    <s v="TV1N177681765292393676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212"/>
    <s v="郝岩"/>
    <s v="TV1N177829434154164224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深圳今日头条科技有限公司"/>
    <x v="9"/>
  </r>
  <r>
    <n v="213"/>
    <s v="方赢"/>
    <s v="TV1N1776807836264493056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脸萌技术（深圳）有限公司"/>
    <x v="13"/>
  </r>
  <r>
    <n v="214"/>
    <s v="宋一诺"/>
    <s v="TV1N177831256524711116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215"/>
    <s v="荀彧-陈帅"/>
    <s v="TV1N1776866862666797056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216"/>
    <s v="牛聪聪"/>
    <s v="TV1N1778004248675291136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广东今日头条科技有限公司"/>
    <x v="12"/>
  </r>
  <r>
    <n v="217"/>
    <s v="万海龙"/>
    <s v="TV1N1777746668661026816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Bytedance Pte. Ltd."/>
    <x v="17"/>
  </r>
  <r>
    <n v="218"/>
    <s v="李一诺"/>
    <s v="TV1N1777681407111135232"/>
    <s v="中国"/>
    <s v="北京"/>
    <s v="印尼（落地签）"/>
    <s v="商务"/>
    <s v="已出签"/>
    <n v="233.92"/>
    <n v="100"/>
    <n v="12.72"/>
    <s v="手续费"/>
    <n v="13.48"/>
    <n v="347.4"/>
    <n v="354.21"/>
    <n v="6.81"/>
    <n v="347.4"/>
    <s v="签证费"/>
    <s v="CNY"/>
    <s v="杭州巨量引擎网络技术有限公司"/>
    <x v="8"/>
  </r>
  <r>
    <n v="219"/>
    <s v="卢明昊"/>
    <s v="TV1N177835281823019827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上海随训通电子科技有限公司"/>
    <x v="0"/>
  </r>
  <r>
    <n v="220"/>
    <s v="高婧"/>
    <s v="TV1N177829489789918412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221"/>
    <s v="杨宁"/>
    <s v="TV1N177728233690703462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222"/>
    <s v="王艾 Amy"/>
    <s v="TV1N177860332703784550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北京字跳网络技术有限公司"/>
    <x v="7"/>
  </r>
  <r>
    <n v="223"/>
    <s v="杨萧亦"/>
    <s v="TV1N1753309334619787264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蜜柚网络科技（上海）有限公司"/>
    <x v="4"/>
  </r>
  <r>
    <n v="224"/>
    <s v="许广瑞-4.11"/>
    <s v="TV1N1774619303860539392"/>
    <s v="中国"/>
    <s v="北京"/>
    <s v="法国"/>
    <s v="商务"/>
    <s v="已出签"/>
    <n v="626"/>
    <n v="300"/>
    <n v="214"/>
    <s v="签证中心费196+快递费18"/>
    <n v="226.84"/>
    <n v="1152.8399999999999"/>
    <n v="1184.45"/>
    <n v="31.61"/>
    <n v="1152.8399999999999"/>
    <s v="签证费"/>
    <s v="CNY"/>
    <s v="珠海聚横易行网络科技有限公司"/>
    <x v="3"/>
  </r>
  <r>
    <n v="225"/>
    <s v="艾雷-4.11"/>
    <s v="TV1N1775110274952146944"/>
    <s v="中国"/>
    <s v="北京"/>
    <s v="法国"/>
    <s v="商务"/>
    <s v="已出签"/>
    <n v="626"/>
    <n v="300"/>
    <n v="196"/>
    <s v="签证中心费196"/>
    <n v="207.76"/>
    <n v="1133.76"/>
    <n v="1164.23"/>
    <n v="30.47"/>
    <n v="1133.76"/>
    <s v="签证费"/>
    <s v="CNY"/>
    <s v="蜜柚网络科技（上海）有限公司"/>
    <x v="4"/>
  </r>
  <r>
    <n v="226"/>
    <s v="张会云"/>
    <s v="TV1N177544885490396364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227"/>
    <s v="孙小轩"/>
    <s v="TV1N1774637286884478976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上海格物致远网络科技有限公司"/>
    <x v="1"/>
  </r>
  <r>
    <n v="228"/>
    <s v="梁鑫晟"/>
    <s v="TV1N177696847909324800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229"/>
    <s v="吴尚"/>
    <s v="TV1N177681037483748147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珠海聚横易行网络科技有限公司"/>
    <x v="3"/>
  </r>
  <r>
    <n v="230"/>
    <s v="高梁"/>
    <s v="TV1N177754515282244812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杭州今日头条科技有限公司"/>
    <x v="15"/>
  </r>
  <r>
    <n v="231"/>
    <s v="郭丹阳"/>
    <s v="TV1N177744458244233216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北京字跳网络技术有限公司"/>
    <x v="7"/>
  </r>
  <r>
    <n v="232"/>
    <s v="丁磊"/>
    <s v="TV1N177690261100512870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脸萌技术（深圳）有限公司"/>
    <x v="13"/>
  </r>
  <r>
    <n v="233"/>
    <s v="崔弦毅"/>
    <s v="TV1N1777688633569771520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秒针滴答（北京）网络技术有限公司"/>
    <x v="5"/>
  </r>
  <r>
    <n v="234"/>
    <s v="戴超"/>
    <s v="TV1N177407293248930611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脸萌技术（深圳）有限公司"/>
    <x v="13"/>
  </r>
  <r>
    <n v="235"/>
    <s v="李梦文"/>
    <s v="TV1N177779259468761907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脸萌技术（深圳）有限公司"/>
    <x v="13"/>
  </r>
  <r>
    <n v="236"/>
    <s v="赵纯"/>
    <s v="TV1N177768624148691763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237"/>
    <s v="胡文昊"/>
    <s v="TV1N177471377101219430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抖音视界有限公司"/>
    <x v="10"/>
  </r>
  <r>
    <n v="238"/>
    <s v="Nikki-李禹潼"/>
    <s v="TV1N177797604752993075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杭州今日头条科技有限公司"/>
    <x v="15"/>
  </r>
  <r>
    <n v="239"/>
    <s v="李一诺-李文仪"/>
    <s v="TV1N177768140711113523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杭州巨量引擎网络技术有限公司"/>
    <x v="8"/>
  </r>
  <r>
    <n v="240"/>
    <s v="汤静宇"/>
    <s v="TV1N177866997640336179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上海格物致远网络科技有限公司"/>
    <x v="1"/>
  </r>
  <r>
    <n v="241"/>
    <s v="潘雨阳"/>
    <s v="TV1N1778397197443497984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242"/>
    <s v="蒋韡平"/>
    <s v="TV1N177839544844387123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上海格物致远网络科技有限公司"/>
    <x v="1"/>
  </r>
  <r>
    <n v="243"/>
    <s v="黄澜"/>
    <s v="TV1N1778080335459463168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n v="244"/>
    <s v="李汝琪"/>
    <s v="TV1N1778291904315441152"/>
    <s v="中国"/>
    <s v="北京"/>
    <s v="印尼（落地签）"/>
    <s v="商务"/>
    <s v="已出签"/>
    <n v="231.92"/>
    <n v="100"/>
    <n v="12.72"/>
    <s v="手续费"/>
    <n v="13.48"/>
    <n v="345.4"/>
    <n v="352.21"/>
    <n v="6.81"/>
    <n v="345.4"/>
    <s v="签证费"/>
    <s v="CNY"/>
    <s v="蜜柚网络科技（上海）有限公司"/>
    <x v="4"/>
  </r>
  <r>
    <s v="合计"/>
    <m/>
    <m/>
    <m/>
    <m/>
    <m/>
    <m/>
    <m/>
    <n v="106813.16"/>
    <n v="37400"/>
    <n v="43847.38"/>
    <m/>
    <n v="46478.21"/>
    <n v="190691.29"/>
    <n v="195723.96"/>
    <n v="5032.67"/>
    <n v="190691.29"/>
    <s v="签证费"/>
    <s v="CNY"/>
    <m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41F3FA-A1E5-4C5E-B9F1-88F57F3282BA}" name="数据透视表1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5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2" showAll="0"/>
    <pivotField showAll="0"/>
    <pivotField showAll="0"/>
    <pivotField numFmtId="2" showAll="0"/>
    <pivotField numFmtId="2" showAll="0"/>
    <pivotField dataField="1" numFmtId="2" showAll="0"/>
    <pivotField numFmtId="2" showAll="0"/>
    <pivotField numFmtId="2" showAll="0"/>
    <pivotField showAll="0"/>
    <pivotField showAll="0"/>
    <pivotField showAll="0"/>
    <pivotField axis="axisRow" showAll="0">
      <items count="22">
        <item x="17"/>
        <item x="18"/>
        <item x="11"/>
        <item x="16"/>
        <item x="6"/>
        <item x="7"/>
        <item x="10"/>
        <item x="12"/>
        <item x="2"/>
        <item x="15"/>
        <item x="8"/>
        <item x="14"/>
        <item x="13"/>
        <item x="4"/>
        <item x="5"/>
        <item x="1"/>
        <item x="0"/>
        <item x="9"/>
        <item x="3"/>
        <item x="19"/>
        <item x="20"/>
        <item t="default"/>
      </items>
    </pivotField>
  </pivotFields>
  <rowFields count="1">
    <field x="2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（签证费用+[{签证服务费+其他杂费含服务费}含税6%]）" fld="14" baseField="0" baseItem="0"/>
    <dataField name="求和项:政府费用+签证中心费用合计_x000a_（以信用卡刷卡人民币记录为准）" fld="8" baseField="0" baseItem="0"/>
  </dataFields>
  <formats count="2">
    <format dxfId="1">
      <pivotArea field="2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F0AD-DF7C-44E9-BA4C-E31F29119670}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7" t="s">
        <v>2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8" t="s">
        <v>11</v>
      </c>
      <c r="K1" s="9" t="s">
        <v>12</v>
      </c>
      <c r="L1" s="10" t="s">
        <v>13</v>
      </c>
      <c r="M1" s="10" t="s">
        <v>14</v>
      </c>
      <c r="N1" s="11" t="s">
        <v>15</v>
      </c>
      <c r="O1" s="5" t="s">
        <v>16</v>
      </c>
      <c r="P1" s="6" t="s">
        <v>17</v>
      </c>
      <c r="Q1" s="12" t="s">
        <v>18</v>
      </c>
      <c r="R1" s="12" t="s">
        <v>19</v>
      </c>
      <c r="S1" s="7" t="s">
        <v>20</v>
      </c>
      <c r="T1" s="7" t="s">
        <v>21</v>
      </c>
    </row>
    <row r="2" spans="1:21" ht="94.95" customHeight="1" x14ac:dyDescent="0.25">
      <c r="A2" s="3">
        <v>1</v>
      </c>
      <c r="B2" s="3" t="s">
        <v>0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24</v>
      </c>
      <c r="H2" s="3" t="s">
        <v>26</v>
      </c>
      <c r="I2" s="3" t="s">
        <v>27</v>
      </c>
      <c r="J2" s="2">
        <v>160</v>
      </c>
      <c r="K2" s="2">
        <v>140</v>
      </c>
      <c r="L2" s="2">
        <v>580</v>
      </c>
      <c r="M2" s="3" t="s">
        <v>28</v>
      </c>
      <c r="N2" s="2">
        <f>L2*1.06</f>
        <v>614.79999999999995</v>
      </c>
      <c r="O2" s="2">
        <f>J2+K2+N2</f>
        <v>914.8</v>
      </c>
      <c r="P2" s="2">
        <f>J2+(K2+N2)*1.06</f>
        <v>960.09</v>
      </c>
      <c r="Q2" s="2">
        <f>(N2+K2)*0.06</f>
        <v>45.29</v>
      </c>
      <c r="R2" s="2">
        <f>P2-Q2</f>
        <v>914.8</v>
      </c>
      <c r="S2" s="3" t="s">
        <v>29</v>
      </c>
      <c r="T2" s="3" t="s">
        <v>30</v>
      </c>
      <c r="U2" s="4"/>
    </row>
    <row r="3" spans="1:21" ht="25.2" x14ac:dyDescent="0.25">
      <c r="A3" s="15">
        <v>2</v>
      </c>
      <c r="B3" s="13" t="s">
        <v>1</v>
      </c>
      <c r="C3" s="13" t="s">
        <v>31</v>
      </c>
      <c r="D3" s="13" t="s">
        <v>23</v>
      </c>
      <c r="E3" s="13" t="s">
        <v>32</v>
      </c>
      <c r="F3" s="13" t="s">
        <v>25</v>
      </c>
      <c r="G3" s="13" t="s">
        <v>32</v>
      </c>
      <c r="H3" s="13" t="s">
        <v>33</v>
      </c>
      <c r="I3" s="13" t="s">
        <v>34</v>
      </c>
      <c r="J3" s="14">
        <v>910</v>
      </c>
      <c r="K3" s="14">
        <v>150</v>
      </c>
      <c r="L3" s="14">
        <v>15</v>
      </c>
      <c r="M3" s="15" t="s">
        <v>35</v>
      </c>
      <c r="N3" s="2">
        <f>L3*1.06</f>
        <v>15.9</v>
      </c>
      <c r="O3" s="14">
        <f>J3+K3+N3</f>
        <v>1075.9000000000001</v>
      </c>
      <c r="P3" s="14">
        <f>J3+(K3+N3)*1.06</f>
        <v>1085.8499999999999</v>
      </c>
      <c r="Q3" s="14">
        <f>(N3+K3)*0.06</f>
        <v>9.9499999999999993</v>
      </c>
      <c r="R3" s="14">
        <f>P3-Q3</f>
        <v>1075.9000000000001</v>
      </c>
      <c r="S3" s="3" t="s">
        <v>29</v>
      </c>
      <c r="T3" s="3" t="s">
        <v>30</v>
      </c>
      <c r="U3" s="1"/>
    </row>
    <row r="4" spans="1:21" x14ac:dyDescent="0.25">
      <c r="A4" s="39" t="s">
        <v>36</v>
      </c>
      <c r="B4" s="39"/>
      <c r="C4" s="39"/>
      <c r="D4" s="39"/>
      <c r="E4" s="39"/>
      <c r="F4" s="39"/>
      <c r="G4" s="39"/>
      <c r="H4" s="39"/>
      <c r="I4" s="39"/>
      <c r="J4" s="17">
        <f>J2+J3</f>
        <v>1070</v>
      </c>
      <c r="K4" s="17">
        <f>K2+K3</f>
        <v>290</v>
      </c>
      <c r="L4" s="17">
        <f>L2+L3</f>
        <v>595</v>
      </c>
      <c r="M4" s="16"/>
      <c r="N4" s="17">
        <f>N2+N3</f>
        <v>630.70000000000005</v>
      </c>
      <c r="O4" s="17">
        <f>O2+O3</f>
        <v>1990.7</v>
      </c>
      <c r="P4" s="17">
        <f>P2+P3</f>
        <v>2045.94</v>
      </c>
      <c r="Q4" s="17">
        <f>Q2+Q3</f>
        <v>55.24</v>
      </c>
      <c r="R4" s="17">
        <f>R2+R3</f>
        <v>1990.7</v>
      </c>
      <c r="S4" s="16"/>
      <c r="T4" s="16"/>
      <c r="U4" s="18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43" type="noConversion"/>
  <dataValidations count="2">
    <dataValidation type="list" allowBlank="1" showErrorMessage="1" sqref="H2:H3" xr:uid="{00000000-0002-0000-0000-000000000000}">
      <formula1>"商务,旅游,包签,转移签,翻译,照片,落地签"</formula1>
    </dataValidation>
    <dataValidation type="list" allowBlank="1" showErrorMessage="1" sqref="I2:I3" xr:uid="{00000000-0002-0000-0000-000001000000}">
      <formula1>"已出签,已送签,受理中,已完成,已预约"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110-25BA-4484-90D4-1672AED5029D}">
  <sheetPr>
    <outlinePr summaryBelow="0" summaryRight="0"/>
  </sheetPr>
  <dimension ref="A1:U246"/>
  <sheetViews>
    <sheetView workbookViewId="0">
      <selection activeCell="I9" sqref="A1:U246"/>
    </sheetView>
  </sheetViews>
  <sheetFormatPr defaultColWidth="14" defaultRowHeight="13.2" x14ac:dyDescent="0.25"/>
  <cols>
    <col min="1" max="1" width="7" customWidth="1"/>
    <col min="2" max="2" width="17" customWidth="1"/>
    <col min="3" max="3" width="24" customWidth="1"/>
    <col min="4" max="4" width="8" customWidth="1"/>
    <col min="5" max="5" width="7" customWidth="1"/>
    <col min="9" max="9" width="16" customWidth="1"/>
    <col min="12" max="12" width="31" customWidth="1"/>
    <col min="13" max="13" width="15" customWidth="1"/>
    <col min="16" max="16" width="16" customWidth="1"/>
    <col min="17" max="17" width="19" customWidth="1"/>
    <col min="20" max="21" width="14" customWidth="1"/>
  </cols>
  <sheetData>
    <row r="1" spans="1:21" ht="63" x14ac:dyDescent="0.25">
      <c r="A1" s="20" t="s">
        <v>2</v>
      </c>
      <c r="B1" s="20" t="s">
        <v>3</v>
      </c>
      <c r="C1" s="20" t="s">
        <v>4</v>
      </c>
      <c r="D1" s="20" t="s">
        <v>5</v>
      </c>
      <c r="E1" s="20" t="s">
        <v>7</v>
      </c>
      <c r="F1" s="20" t="s">
        <v>8</v>
      </c>
      <c r="G1" s="20" t="s">
        <v>9</v>
      </c>
      <c r="H1" s="20" t="s">
        <v>10</v>
      </c>
      <c r="I1" s="34" t="s">
        <v>11</v>
      </c>
      <c r="J1" s="22" t="s">
        <v>12</v>
      </c>
      <c r="K1" s="27" t="s">
        <v>13</v>
      </c>
      <c r="L1" s="37" t="s">
        <v>14</v>
      </c>
      <c r="M1" s="21" t="s">
        <v>15</v>
      </c>
      <c r="N1" s="30" t="s">
        <v>16</v>
      </c>
      <c r="O1" s="28" t="s">
        <v>17</v>
      </c>
      <c r="P1" s="29" t="s">
        <v>37</v>
      </c>
      <c r="Q1" s="19" t="s">
        <v>38</v>
      </c>
      <c r="R1" s="20" t="s">
        <v>20</v>
      </c>
      <c r="S1" s="20" t="s">
        <v>21</v>
      </c>
      <c r="T1" s="26" t="s">
        <v>108</v>
      </c>
      <c r="U1" s="26" t="s">
        <v>90</v>
      </c>
    </row>
    <row r="2" spans="1:21" x14ac:dyDescent="0.25">
      <c r="A2" s="23">
        <v>1</v>
      </c>
      <c r="B2" s="25" t="s">
        <v>151</v>
      </c>
      <c r="C2" s="35" t="s">
        <v>152</v>
      </c>
      <c r="D2" s="23" t="s">
        <v>23</v>
      </c>
      <c r="E2" s="23" t="s">
        <v>45</v>
      </c>
      <c r="F2" s="23" t="s">
        <v>150</v>
      </c>
      <c r="G2" s="23" t="s">
        <v>26</v>
      </c>
      <c r="H2" s="23" t="s">
        <v>34</v>
      </c>
      <c r="I2" s="24">
        <v>621</v>
      </c>
      <c r="J2" s="24">
        <v>400</v>
      </c>
      <c r="K2" s="24">
        <v>143</v>
      </c>
      <c r="L2" s="31" t="s">
        <v>153</v>
      </c>
      <c r="M2" s="14">
        <f t="shared" ref="M2:M65" si="0">K2*1.06</f>
        <v>151.58000000000001</v>
      </c>
      <c r="N2" s="14">
        <f t="shared" ref="N2:N14" si="1">I2+J2+M2</f>
        <v>1172.58</v>
      </c>
      <c r="O2" s="14">
        <f t="shared" ref="O2:O14" si="2">I2+(J2+M2)*1.06</f>
        <v>1205.67</v>
      </c>
      <c r="P2" s="14">
        <f t="shared" ref="P2:P65" si="3">(M2+J2)*0.06</f>
        <v>33.090000000000003</v>
      </c>
      <c r="Q2" s="14">
        <f t="shared" ref="Q2:Q65" si="4">O2-P2</f>
        <v>1172.58</v>
      </c>
      <c r="R2" s="14" t="s">
        <v>29</v>
      </c>
      <c r="S2" s="13" t="s">
        <v>30</v>
      </c>
      <c r="T2" s="26" t="s">
        <v>100</v>
      </c>
      <c r="U2" s="26" t="s">
        <v>100</v>
      </c>
    </row>
    <row r="3" spans="1:21" x14ac:dyDescent="0.25">
      <c r="A3" s="23">
        <v>2</v>
      </c>
      <c r="B3" s="25" t="s">
        <v>154</v>
      </c>
      <c r="C3" s="35" t="s">
        <v>155</v>
      </c>
      <c r="D3" s="23" t="s">
        <v>23</v>
      </c>
      <c r="E3" s="23" t="s">
        <v>45</v>
      </c>
      <c r="F3" s="23" t="s">
        <v>150</v>
      </c>
      <c r="G3" s="23" t="s">
        <v>26</v>
      </c>
      <c r="H3" s="23" t="s">
        <v>34</v>
      </c>
      <c r="I3" s="24">
        <v>621</v>
      </c>
      <c r="J3" s="24">
        <v>400</v>
      </c>
      <c r="K3" s="24">
        <v>161</v>
      </c>
      <c r="L3" s="31" t="s">
        <v>156</v>
      </c>
      <c r="M3" s="14">
        <f t="shared" si="0"/>
        <v>170.66</v>
      </c>
      <c r="N3" s="14">
        <f t="shared" si="1"/>
        <v>1191.6600000000001</v>
      </c>
      <c r="O3" s="14">
        <f t="shared" si="2"/>
        <v>1225.9000000000001</v>
      </c>
      <c r="P3" s="14">
        <f t="shared" si="3"/>
        <v>34.24</v>
      </c>
      <c r="Q3" s="14">
        <f t="shared" si="4"/>
        <v>1191.6600000000001</v>
      </c>
      <c r="R3" s="14" t="s">
        <v>29</v>
      </c>
      <c r="S3" s="13" t="s">
        <v>30</v>
      </c>
      <c r="T3" s="26" t="s">
        <v>98</v>
      </c>
      <c r="U3" s="26" t="s">
        <v>98</v>
      </c>
    </row>
    <row r="4" spans="1:21" ht="13.8" x14ac:dyDescent="0.25">
      <c r="A4" s="23">
        <v>3</v>
      </c>
      <c r="B4" s="33" t="s">
        <v>157</v>
      </c>
      <c r="C4" s="25" t="s">
        <v>158</v>
      </c>
      <c r="D4" s="23" t="s">
        <v>23</v>
      </c>
      <c r="E4" s="23" t="s">
        <v>40</v>
      </c>
      <c r="F4" s="23" t="s">
        <v>150</v>
      </c>
      <c r="G4" s="23" t="s">
        <v>26</v>
      </c>
      <c r="H4" s="23" t="s">
        <v>34</v>
      </c>
      <c r="I4" s="24">
        <v>621</v>
      </c>
      <c r="J4" s="24">
        <v>400</v>
      </c>
      <c r="K4" s="24">
        <v>161</v>
      </c>
      <c r="L4" s="31" t="s">
        <v>159</v>
      </c>
      <c r="M4" s="14">
        <f t="shared" si="0"/>
        <v>170.66</v>
      </c>
      <c r="N4" s="14">
        <f t="shared" si="1"/>
        <v>1191.6600000000001</v>
      </c>
      <c r="O4" s="14">
        <f t="shared" si="2"/>
        <v>1225.9000000000001</v>
      </c>
      <c r="P4" s="14">
        <f t="shared" si="3"/>
        <v>34.24</v>
      </c>
      <c r="Q4" s="14">
        <f t="shared" si="4"/>
        <v>1191.6600000000001</v>
      </c>
      <c r="R4" s="14" t="s">
        <v>29</v>
      </c>
      <c r="S4" s="13" t="s">
        <v>30</v>
      </c>
      <c r="T4" s="26" t="s">
        <v>115</v>
      </c>
      <c r="U4" s="26" t="s">
        <v>115</v>
      </c>
    </row>
    <row r="5" spans="1:21" ht="13.8" x14ac:dyDescent="0.25">
      <c r="A5" s="23">
        <v>4</v>
      </c>
      <c r="B5" s="33" t="s">
        <v>160</v>
      </c>
      <c r="C5" s="35" t="s">
        <v>161</v>
      </c>
      <c r="D5" s="23" t="s">
        <v>23</v>
      </c>
      <c r="E5" s="23" t="s">
        <v>162</v>
      </c>
      <c r="F5" s="23" t="s">
        <v>118</v>
      </c>
      <c r="G5" s="23" t="s">
        <v>26</v>
      </c>
      <c r="H5" s="23" t="s">
        <v>34</v>
      </c>
      <c r="I5" s="24">
        <v>625</v>
      </c>
      <c r="J5" s="24">
        <v>400</v>
      </c>
      <c r="K5" s="24">
        <v>292</v>
      </c>
      <c r="L5" s="31" t="s">
        <v>163</v>
      </c>
      <c r="M5" s="14">
        <f t="shared" si="0"/>
        <v>309.52</v>
      </c>
      <c r="N5" s="14">
        <f t="shared" si="1"/>
        <v>1334.52</v>
      </c>
      <c r="O5" s="14">
        <f t="shared" si="2"/>
        <v>1377.09</v>
      </c>
      <c r="P5" s="14">
        <f t="shared" si="3"/>
        <v>42.57</v>
      </c>
      <c r="Q5" s="14">
        <f t="shared" si="4"/>
        <v>1334.52</v>
      </c>
      <c r="R5" s="14" t="s">
        <v>29</v>
      </c>
      <c r="S5" s="13" t="s">
        <v>30</v>
      </c>
      <c r="T5" s="26" t="s">
        <v>107</v>
      </c>
      <c r="U5" s="26" t="s">
        <v>107</v>
      </c>
    </row>
    <row r="6" spans="1:21" x14ac:dyDescent="0.25">
      <c r="A6" s="23">
        <v>5</v>
      </c>
      <c r="B6" s="25" t="s">
        <v>164</v>
      </c>
      <c r="C6" s="35" t="s">
        <v>165</v>
      </c>
      <c r="D6" s="23" t="s">
        <v>23</v>
      </c>
      <c r="E6" s="23" t="s">
        <v>45</v>
      </c>
      <c r="F6" s="23" t="s">
        <v>138</v>
      </c>
      <c r="G6" s="23" t="s">
        <v>26</v>
      </c>
      <c r="H6" s="23" t="s">
        <v>34</v>
      </c>
      <c r="I6" s="24">
        <v>625</v>
      </c>
      <c r="J6" s="24">
        <v>400</v>
      </c>
      <c r="K6" s="24">
        <v>210</v>
      </c>
      <c r="L6" s="31" t="s">
        <v>166</v>
      </c>
      <c r="M6" s="14">
        <f t="shared" si="0"/>
        <v>222.6</v>
      </c>
      <c r="N6" s="14">
        <f t="shared" si="1"/>
        <v>1247.5999999999999</v>
      </c>
      <c r="O6" s="14">
        <f t="shared" si="2"/>
        <v>1284.96</v>
      </c>
      <c r="P6" s="14">
        <f t="shared" si="3"/>
        <v>37.36</v>
      </c>
      <c r="Q6" s="14">
        <f t="shared" si="4"/>
        <v>1247.5999999999999</v>
      </c>
      <c r="R6" s="14" t="s">
        <v>29</v>
      </c>
      <c r="S6" s="13" t="s">
        <v>30</v>
      </c>
      <c r="T6" s="36" t="s">
        <v>94</v>
      </c>
      <c r="U6" s="36" t="s">
        <v>94</v>
      </c>
    </row>
    <row r="7" spans="1:21" x14ac:dyDescent="0.25">
      <c r="A7" s="23">
        <v>6</v>
      </c>
      <c r="B7" s="25" t="s">
        <v>167</v>
      </c>
      <c r="C7" s="25" t="s">
        <v>168</v>
      </c>
      <c r="D7" s="23" t="s">
        <v>23</v>
      </c>
      <c r="E7" s="23" t="s">
        <v>25</v>
      </c>
      <c r="F7" s="23" t="s">
        <v>169</v>
      </c>
      <c r="G7" s="23" t="s">
        <v>26</v>
      </c>
      <c r="H7" s="23" t="s">
        <v>34</v>
      </c>
      <c r="I7" s="24">
        <v>0</v>
      </c>
      <c r="J7" s="24">
        <v>200</v>
      </c>
      <c r="K7" s="24">
        <v>350</v>
      </c>
      <c r="L7" s="31" t="s">
        <v>79</v>
      </c>
      <c r="M7" s="14">
        <f t="shared" si="0"/>
        <v>371</v>
      </c>
      <c r="N7" s="14">
        <f t="shared" si="1"/>
        <v>571</v>
      </c>
      <c r="O7" s="14">
        <f t="shared" si="2"/>
        <v>605.26</v>
      </c>
      <c r="P7" s="14">
        <f t="shared" si="3"/>
        <v>34.26</v>
      </c>
      <c r="Q7" s="14">
        <f t="shared" si="4"/>
        <v>571</v>
      </c>
      <c r="R7" s="14" t="s">
        <v>29</v>
      </c>
      <c r="S7" s="13" t="s">
        <v>30</v>
      </c>
      <c r="T7" s="26" t="s">
        <v>92</v>
      </c>
      <c r="U7" s="26" t="s">
        <v>92</v>
      </c>
    </row>
    <row r="8" spans="1:21" x14ac:dyDescent="0.25">
      <c r="A8" s="23">
        <v>7</v>
      </c>
      <c r="B8" s="25" t="s">
        <v>170</v>
      </c>
      <c r="C8" s="25" t="s">
        <v>171</v>
      </c>
      <c r="D8" s="23" t="s">
        <v>23</v>
      </c>
      <c r="E8" s="23" t="s">
        <v>25</v>
      </c>
      <c r="F8" s="23" t="s">
        <v>39</v>
      </c>
      <c r="G8" s="23" t="s">
        <v>26</v>
      </c>
      <c r="H8" s="23" t="s">
        <v>34</v>
      </c>
      <c r="I8" s="24">
        <v>1091</v>
      </c>
      <c r="J8" s="24">
        <v>400</v>
      </c>
      <c r="K8" s="24">
        <v>667</v>
      </c>
      <c r="L8" s="31" t="s">
        <v>172</v>
      </c>
      <c r="M8" s="14">
        <f t="shared" si="0"/>
        <v>707.02</v>
      </c>
      <c r="N8" s="14">
        <f t="shared" si="1"/>
        <v>2198.02</v>
      </c>
      <c r="O8" s="14">
        <f t="shared" si="2"/>
        <v>2264.44</v>
      </c>
      <c r="P8" s="14">
        <f t="shared" si="3"/>
        <v>66.42</v>
      </c>
      <c r="Q8" s="14">
        <f t="shared" si="4"/>
        <v>2198.02</v>
      </c>
      <c r="R8" s="14" t="s">
        <v>29</v>
      </c>
      <c r="S8" s="13" t="s">
        <v>30</v>
      </c>
      <c r="T8" s="26" t="s">
        <v>92</v>
      </c>
      <c r="U8" s="26" t="s">
        <v>92</v>
      </c>
    </row>
    <row r="9" spans="1:21" x14ac:dyDescent="0.25">
      <c r="A9" s="23">
        <v>8</v>
      </c>
      <c r="B9" s="25" t="s">
        <v>173</v>
      </c>
      <c r="C9" s="35" t="s">
        <v>174</v>
      </c>
      <c r="D9" s="23" t="s">
        <v>23</v>
      </c>
      <c r="E9" s="23" t="s">
        <v>45</v>
      </c>
      <c r="F9" s="23" t="s">
        <v>138</v>
      </c>
      <c r="G9" s="23" t="s">
        <v>26</v>
      </c>
      <c r="H9" s="23" t="s">
        <v>34</v>
      </c>
      <c r="I9" s="24">
        <v>625</v>
      </c>
      <c r="J9" s="24">
        <v>400</v>
      </c>
      <c r="K9" s="24">
        <v>200</v>
      </c>
      <c r="L9" s="31" t="s">
        <v>175</v>
      </c>
      <c r="M9" s="14">
        <f t="shared" si="0"/>
        <v>212</v>
      </c>
      <c r="N9" s="14">
        <f t="shared" si="1"/>
        <v>1237</v>
      </c>
      <c r="O9" s="14">
        <f t="shared" si="2"/>
        <v>1273.72</v>
      </c>
      <c r="P9" s="14">
        <f t="shared" si="3"/>
        <v>36.72</v>
      </c>
      <c r="Q9" s="14">
        <f t="shared" si="4"/>
        <v>1237</v>
      </c>
      <c r="R9" s="14" t="s">
        <v>29</v>
      </c>
      <c r="S9" s="13" t="s">
        <v>30</v>
      </c>
      <c r="T9" s="26" t="s">
        <v>94</v>
      </c>
      <c r="U9" s="26" t="s">
        <v>94</v>
      </c>
    </row>
    <row r="10" spans="1:21" x14ac:dyDescent="0.25">
      <c r="A10" s="23">
        <v>9</v>
      </c>
      <c r="B10" s="25" t="s">
        <v>176</v>
      </c>
      <c r="C10" s="25" t="s">
        <v>177</v>
      </c>
      <c r="D10" s="23" t="s">
        <v>23</v>
      </c>
      <c r="E10" s="23" t="s">
        <v>25</v>
      </c>
      <c r="F10" s="23" t="s">
        <v>87</v>
      </c>
      <c r="G10" s="23" t="s">
        <v>26</v>
      </c>
      <c r="H10" s="23" t="s">
        <v>34</v>
      </c>
      <c r="I10" s="24">
        <v>230.33</v>
      </c>
      <c r="J10" s="24">
        <v>100</v>
      </c>
      <c r="K10" s="23">
        <v>8.98</v>
      </c>
      <c r="L10" s="31" t="s">
        <v>178</v>
      </c>
      <c r="M10" s="14">
        <f t="shared" si="0"/>
        <v>9.52</v>
      </c>
      <c r="N10" s="14">
        <f t="shared" si="1"/>
        <v>339.85</v>
      </c>
      <c r="O10" s="14">
        <f t="shared" si="2"/>
        <v>346.42</v>
      </c>
      <c r="P10" s="14">
        <f t="shared" si="3"/>
        <v>6.57</v>
      </c>
      <c r="Q10" s="14">
        <f t="shared" si="4"/>
        <v>339.85</v>
      </c>
      <c r="R10" s="14" t="s">
        <v>29</v>
      </c>
      <c r="S10" s="13" t="s">
        <v>30</v>
      </c>
      <c r="T10" s="26" t="s">
        <v>101</v>
      </c>
      <c r="U10" s="26" t="s">
        <v>101</v>
      </c>
    </row>
    <row r="11" spans="1:21" x14ac:dyDescent="0.25">
      <c r="A11" s="23">
        <v>10</v>
      </c>
      <c r="B11" s="25" t="s">
        <v>179</v>
      </c>
      <c r="C11" s="25" t="s">
        <v>180</v>
      </c>
      <c r="D11" s="23" t="s">
        <v>23</v>
      </c>
      <c r="E11" s="23" t="s">
        <v>25</v>
      </c>
      <c r="F11" s="23" t="s">
        <v>148</v>
      </c>
      <c r="G11" s="23" t="s">
        <v>26</v>
      </c>
      <c r="H11" s="23" t="s">
        <v>34</v>
      </c>
      <c r="I11" s="24">
        <v>909.53</v>
      </c>
      <c r="J11" s="24">
        <v>300</v>
      </c>
      <c r="K11" s="24">
        <v>12.73</v>
      </c>
      <c r="L11" s="31" t="s">
        <v>178</v>
      </c>
      <c r="M11" s="14">
        <f t="shared" si="0"/>
        <v>13.49</v>
      </c>
      <c r="N11" s="14">
        <f t="shared" si="1"/>
        <v>1223.02</v>
      </c>
      <c r="O11" s="14">
        <f t="shared" si="2"/>
        <v>1241.83</v>
      </c>
      <c r="P11" s="14">
        <f t="shared" si="3"/>
        <v>18.809999999999999</v>
      </c>
      <c r="Q11" s="14">
        <f t="shared" si="4"/>
        <v>1223.02</v>
      </c>
      <c r="R11" s="14" t="s">
        <v>29</v>
      </c>
      <c r="S11" s="13" t="s">
        <v>30</v>
      </c>
      <c r="T11" s="26" t="s">
        <v>103</v>
      </c>
      <c r="U11" s="26" t="s">
        <v>103</v>
      </c>
    </row>
    <row r="12" spans="1:21" x14ac:dyDescent="0.25">
      <c r="A12" s="23">
        <v>11</v>
      </c>
      <c r="B12" s="25" t="s">
        <v>181</v>
      </c>
      <c r="C12" s="25" t="s">
        <v>182</v>
      </c>
      <c r="D12" s="23" t="s">
        <v>23</v>
      </c>
      <c r="E12" s="23" t="s">
        <v>25</v>
      </c>
      <c r="F12" s="23" t="s">
        <v>42</v>
      </c>
      <c r="G12" s="23" t="s">
        <v>26</v>
      </c>
      <c r="H12" s="23" t="s">
        <v>34</v>
      </c>
      <c r="I12" s="24">
        <v>0</v>
      </c>
      <c r="J12" s="24">
        <v>0</v>
      </c>
      <c r="K12" s="24">
        <v>450</v>
      </c>
      <c r="L12" s="31" t="s">
        <v>43</v>
      </c>
      <c r="M12" s="14">
        <f t="shared" si="0"/>
        <v>477</v>
      </c>
      <c r="N12" s="14">
        <f t="shared" si="1"/>
        <v>477</v>
      </c>
      <c r="O12" s="14">
        <f t="shared" si="2"/>
        <v>505.62</v>
      </c>
      <c r="P12" s="14">
        <f t="shared" si="3"/>
        <v>28.62</v>
      </c>
      <c r="Q12" s="14">
        <f t="shared" si="4"/>
        <v>477</v>
      </c>
      <c r="R12" s="14" t="s">
        <v>29</v>
      </c>
      <c r="S12" s="13" t="s">
        <v>30</v>
      </c>
      <c r="T12" s="36" t="s">
        <v>93</v>
      </c>
      <c r="U12" s="36" t="s">
        <v>93</v>
      </c>
    </row>
    <row r="13" spans="1:21" x14ac:dyDescent="0.25">
      <c r="A13" s="23">
        <v>12</v>
      </c>
      <c r="B13" s="25" t="s">
        <v>109</v>
      </c>
      <c r="C13" s="25" t="s">
        <v>183</v>
      </c>
      <c r="D13" s="23" t="s">
        <v>23</v>
      </c>
      <c r="E13" s="23" t="s">
        <v>25</v>
      </c>
      <c r="F13" s="23" t="s">
        <v>87</v>
      </c>
      <c r="G13" s="23" t="s">
        <v>26</v>
      </c>
      <c r="H13" s="23" t="s">
        <v>34</v>
      </c>
      <c r="I13" s="24">
        <v>230.33</v>
      </c>
      <c r="J13" s="24">
        <v>100</v>
      </c>
      <c r="K13" s="23">
        <v>8.98</v>
      </c>
      <c r="L13" s="31" t="s">
        <v>178</v>
      </c>
      <c r="M13" s="14">
        <f t="shared" si="0"/>
        <v>9.52</v>
      </c>
      <c r="N13" s="14">
        <f t="shared" si="1"/>
        <v>339.85</v>
      </c>
      <c r="O13" s="14">
        <f t="shared" si="2"/>
        <v>346.42</v>
      </c>
      <c r="P13" s="14">
        <f t="shared" si="3"/>
        <v>6.57</v>
      </c>
      <c r="Q13" s="14">
        <f t="shared" si="4"/>
        <v>339.85</v>
      </c>
      <c r="R13" s="14" t="s">
        <v>29</v>
      </c>
      <c r="S13" s="13" t="s">
        <v>30</v>
      </c>
      <c r="T13" s="26" t="s">
        <v>107</v>
      </c>
      <c r="U13" s="26" t="s">
        <v>107</v>
      </c>
    </row>
    <row r="14" spans="1:21" x14ac:dyDescent="0.25">
      <c r="A14" s="23">
        <v>13</v>
      </c>
      <c r="B14" s="25" t="s">
        <v>74</v>
      </c>
      <c r="C14" s="25" t="s">
        <v>184</v>
      </c>
      <c r="D14" s="23" t="s">
        <v>23</v>
      </c>
      <c r="E14" s="23" t="s">
        <v>25</v>
      </c>
      <c r="F14" s="23" t="s">
        <v>87</v>
      </c>
      <c r="G14" s="23" t="s">
        <v>26</v>
      </c>
      <c r="H14" s="23" t="s">
        <v>34</v>
      </c>
      <c r="I14" s="24">
        <v>230.33</v>
      </c>
      <c r="J14" s="24">
        <v>100</v>
      </c>
      <c r="K14" s="23">
        <v>8.98</v>
      </c>
      <c r="L14" s="31" t="s">
        <v>178</v>
      </c>
      <c r="M14" s="14">
        <f t="shared" si="0"/>
        <v>9.52</v>
      </c>
      <c r="N14" s="14">
        <f t="shared" si="1"/>
        <v>339.85</v>
      </c>
      <c r="O14" s="14">
        <f t="shared" si="2"/>
        <v>346.42</v>
      </c>
      <c r="P14" s="14">
        <f t="shared" si="3"/>
        <v>6.57</v>
      </c>
      <c r="Q14" s="14">
        <f t="shared" si="4"/>
        <v>339.85</v>
      </c>
      <c r="R14" s="14" t="s">
        <v>29</v>
      </c>
      <c r="S14" s="13" t="s">
        <v>30</v>
      </c>
      <c r="T14" s="26" t="s">
        <v>94</v>
      </c>
      <c r="U14" s="26" t="s">
        <v>94</v>
      </c>
    </row>
    <row r="15" spans="1:21" x14ac:dyDescent="0.25">
      <c r="A15" s="23">
        <v>14</v>
      </c>
      <c r="B15" s="25" t="s">
        <v>185</v>
      </c>
      <c r="C15" s="25" t="s">
        <v>186</v>
      </c>
      <c r="D15" s="23" t="s">
        <v>23</v>
      </c>
      <c r="E15" s="23" t="s">
        <v>25</v>
      </c>
      <c r="F15" s="23" t="s">
        <v>87</v>
      </c>
      <c r="G15" s="23" t="s">
        <v>26</v>
      </c>
      <c r="H15" s="23" t="s">
        <v>34</v>
      </c>
      <c r="I15" s="24">
        <v>230.33</v>
      </c>
      <c r="J15" s="24">
        <v>100</v>
      </c>
      <c r="K15" s="23">
        <v>8.98</v>
      </c>
      <c r="L15" s="31" t="s">
        <v>178</v>
      </c>
      <c r="M15" s="14">
        <f t="shared" si="0"/>
        <v>9.52</v>
      </c>
      <c r="N15" s="14">
        <f>I16+J15+M15</f>
        <v>339.85</v>
      </c>
      <c r="O15" s="14">
        <f>I16+(J15+M15)*1.06</f>
        <v>346.42</v>
      </c>
      <c r="P15" s="14">
        <f t="shared" si="3"/>
        <v>6.57</v>
      </c>
      <c r="Q15" s="14">
        <f t="shared" si="4"/>
        <v>339.85</v>
      </c>
      <c r="R15" s="14" t="s">
        <v>29</v>
      </c>
      <c r="S15" s="13" t="s">
        <v>30</v>
      </c>
      <c r="T15" s="26" t="s">
        <v>95</v>
      </c>
      <c r="U15" s="26" t="s">
        <v>95</v>
      </c>
    </row>
    <row r="16" spans="1:21" x14ac:dyDescent="0.25">
      <c r="A16" s="23">
        <v>15</v>
      </c>
      <c r="B16" s="25" t="s">
        <v>121</v>
      </c>
      <c r="C16" s="25" t="s">
        <v>187</v>
      </c>
      <c r="D16" s="23" t="s">
        <v>23</v>
      </c>
      <c r="E16" s="23" t="s">
        <v>25</v>
      </c>
      <c r="F16" s="23" t="s">
        <v>87</v>
      </c>
      <c r="G16" s="23" t="s">
        <v>26</v>
      </c>
      <c r="H16" s="23" t="s">
        <v>34</v>
      </c>
      <c r="I16" s="24">
        <v>230.33</v>
      </c>
      <c r="J16" s="24">
        <v>100</v>
      </c>
      <c r="K16" s="23">
        <v>8.98</v>
      </c>
      <c r="L16" s="31" t="s">
        <v>178</v>
      </c>
      <c r="M16" s="14">
        <f t="shared" si="0"/>
        <v>9.52</v>
      </c>
      <c r="N16" s="14">
        <f>I17+J16+M16</f>
        <v>339.77</v>
      </c>
      <c r="O16" s="14">
        <f>I17+(J16+M16)*1.06</f>
        <v>346.34</v>
      </c>
      <c r="P16" s="14">
        <f t="shared" si="3"/>
        <v>6.57</v>
      </c>
      <c r="Q16" s="14">
        <f t="shared" si="4"/>
        <v>339.77</v>
      </c>
      <c r="R16" s="14" t="s">
        <v>29</v>
      </c>
      <c r="S16" s="13" t="s">
        <v>30</v>
      </c>
      <c r="T16" s="26" t="s">
        <v>107</v>
      </c>
      <c r="U16" s="26" t="s">
        <v>107</v>
      </c>
    </row>
    <row r="17" spans="1:21" x14ac:dyDescent="0.25">
      <c r="A17" s="23">
        <v>16</v>
      </c>
      <c r="B17" s="25" t="s">
        <v>188</v>
      </c>
      <c r="C17" s="25" t="s">
        <v>189</v>
      </c>
      <c r="D17" s="23" t="s">
        <v>23</v>
      </c>
      <c r="E17" s="23" t="s">
        <v>25</v>
      </c>
      <c r="F17" s="23" t="s">
        <v>87</v>
      </c>
      <c r="G17" s="23" t="s">
        <v>26</v>
      </c>
      <c r="H17" s="23" t="s">
        <v>34</v>
      </c>
      <c r="I17" s="24">
        <v>230.25</v>
      </c>
      <c r="J17" s="24">
        <v>100</v>
      </c>
      <c r="K17" s="23">
        <v>8.98</v>
      </c>
      <c r="L17" s="31" t="s">
        <v>178</v>
      </c>
      <c r="M17" s="14">
        <f t="shared" si="0"/>
        <v>9.52</v>
      </c>
      <c r="N17" s="14">
        <f t="shared" ref="N17:N80" si="5">I17+J17+M17</f>
        <v>339.77</v>
      </c>
      <c r="O17" s="14">
        <f t="shared" ref="O17:O80" si="6">I17+(J17+M17)*1.06</f>
        <v>346.34</v>
      </c>
      <c r="P17" s="14">
        <f t="shared" si="3"/>
        <v>6.57</v>
      </c>
      <c r="Q17" s="14">
        <f t="shared" si="4"/>
        <v>339.77</v>
      </c>
      <c r="R17" s="14" t="s">
        <v>29</v>
      </c>
      <c r="S17" s="13" t="s">
        <v>30</v>
      </c>
      <c r="T17" s="26" t="s">
        <v>101</v>
      </c>
      <c r="U17" s="26" t="s">
        <v>101</v>
      </c>
    </row>
    <row r="18" spans="1:21" x14ac:dyDescent="0.25">
      <c r="A18" s="23">
        <v>17</v>
      </c>
      <c r="B18" s="25" t="s">
        <v>117</v>
      </c>
      <c r="C18" s="25" t="s">
        <v>190</v>
      </c>
      <c r="D18" s="23" t="s">
        <v>23</v>
      </c>
      <c r="E18" s="23" t="s">
        <v>25</v>
      </c>
      <c r="F18" s="23" t="s">
        <v>87</v>
      </c>
      <c r="G18" s="23" t="s">
        <v>26</v>
      </c>
      <c r="H18" s="23" t="s">
        <v>34</v>
      </c>
      <c r="I18" s="24">
        <v>230.98</v>
      </c>
      <c r="J18" s="24">
        <v>100</v>
      </c>
      <c r="K18" s="23">
        <v>8.98</v>
      </c>
      <c r="L18" s="31" t="s">
        <v>178</v>
      </c>
      <c r="M18" s="14">
        <f t="shared" si="0"/>
        <v>9.52</v>
      </c>
      <c r="N18" s="14">
        <f t="shared" si="5"/>
        <v>340.5</v>
      </c>
      <c r="O18" s="14">
        <f t="shared" si="6"/>
        <v>347.07</v>
      </c>
      <c r="P18" s="14">
        <f t="shared" si="3"/>
        <v>6.57</v>
      </c>
      <c r="Q18" s="14">
        <f t="shared" si="4"/>
        <v>340.5</v>
      </c>
      <c r="R18" s="14" t="s">
        <v>29</v>
      </c>
      <c r="S18" s="13" t="s">
        <v>30</v>
      </c>
      <c r="T18" s="26" t="s">
        <v>107</v>
      </c>
      <c r="U18" s="26" t="s">
        <v>107</v>
      </c>
    </row>
    <row r="19" spans="1:21" x14ac:dyDescent="0.25">
      <c r="A19" s="23">
        <v>18</v>
      </c>
      <c r="B19" s="25" t="s">
        <v>191</v>
      </c>
      <c r="C19" s="25" t="s">
        <v>192</v>
      </c>
      <c r="D19" s="23" t="s">
        <v>23</v>
      </c>
      <c r="E19" s="23" t="s">
        <v>25</v>
      </c>
      <c r="F19" s="23" t="s">
        <v>87</v>
      </c>
      <c r="G19" s="23" t="s">
        <v>26</v>
      </c>
      <c r="H19" s="23" t="s">
        <v>34</v>
      </c>
      <c r="I19" s="24">
        <v>230.98</v>
      </c>
      <c r="J19" s="24">
        <v>100</v>
      </c>
      <c r="K19" s="23">
        <v>8.98</v>
      </c>
      <c r="L19" s="31" t="s">
        <v>178</v>
      </c>
      <c r="M19" s="14">
        <f t="shared" si="0"/>
        <v>9.52</v>
      </c>
      <c r="N19" s="14">
        <f t="shared" si="5"/>
        <v>340.5</v>
      </c>
      <c r="O19" s="14">
        <f t="shared" si="6"/>
        <v>347.07</v>
      </c>
      <c r="P19" s="14">
        <f t="shared" si="3"/>
        <v>6.57</v>
      </c>
      <c r="Q19" s="14">
        <f t="shared" si="4"/>
        <v>340.5</v>
      </c>
      <c r="R19" s="14" t="s">
        <v>29</v>
      </c>
      <c r="S19" s="13" t="s">
        <v>30</v>
      </c>
      <c r="T19" s="26" t="s">
        <v>107</v>
      </c>
      <c r="U19" s="26" t="s">
        <v>107</v>
      </c>
    </row>
    <row r="20" spans="1:21" x14ac:dyDescent="0.25">
      <c r="A20" s="23">
        <v>19</v>
      </c>
      <c r="B20" s="25" t="s">
        <v>193</v>
      </c>
      <c r="C20" s="35" t="s">
        <v>194</v>
      </c>
      <c r="D20" s="23" t="s">
        <v>23</v>
      </c>
      <c r="E20" s="23" t="s">
        <v>45</v>
      </c>
      <c r="F20" s="23" t="s">
        <v>138</v>
      </c>
      <c r="G20" s="23" t="s">
        <v>26</v>
      </c>
      <c r="H20" s="23" t="s">
        <v>34</v>
      </c>
      <c r="I20" s="24">
        <v>625</v>
      </c>
      <c r="J20" s="24">
        <v>400</v>
      </c>
      <c r="K20" s="24">
        <v>200</v>
      </c>
      <c r="L20" s="31" t="s">
        <v>175</v>
      </c>
      <c r="M20" s="14">
        <f t="shared" si="0"/>
        <v>212</v>
      </c>
      <c r="N20" s="14">
        <f t="shared" si="5"/>
        <v>1237</v>
      </c>
      <c r="O20" s="14">
        <f t="shared" si="6"/>
        <v>1273.72</v>
      </c>
      <c r="P20" s="14">
        <f t="shared" si="3"/>
        <v>36.72</v>
      </c>
      <c r="Q20" s="14">
        <f t="shared" si="4"/>
        <v>1237</v>
      </c>
      <c r="R20" s="14" t="s">
        <v>29</v>
      </c>
      <c r="S20" s="13" t="s">
        <v>30</v>
      </c>
      <c r="T20" s="26" t="s">
        <v>94</v>
      </c>
      <c r="U20" s="26" t="s">
        <v>94</v>
      </c>
    </row>
    <row r="21" spans="1:21" x14ac:dyDescent="0.25">
      <c r="A21" s="23">
        <v>20</v>
      </c>
      <c r="B21" s="25" t="s">
        <v>195</v>
      </c>
      <c r="C21" s="25" t="s">
        <v>196</v>
      </c>
      <c r="D21" s="23" t="s">
        <v>23</v>
      </c>
      <c r="E21" s="23" t="s">
        <v>25</v>
      </c>
      <c r="F21" s="23" t="s">
        <v>87</v>
      </c>
      <c r="G21" s="23" t="s">
        <v>26</v>
      </c>
      <c r="H21" s="23" t="s">
        <v>34</v>
      </c>
      <c r="I21" s="24">
        <v>230.98</v>
      </c>
      <c r="J21" s="24">
        <v>100</v>
      </c>
      <c r="K21" s="23">
        <v>8.98</v>
      </c>
      <c r="L21" s="31" t="s">
        <v>178</v>
      </c>
      <c r="M21" s="14">
        <f t="shared" si="0"/>
        <v>9.52</v>
      </c>
      <c r="N21" s="14">
        <f t="shared" si="5"/>
        <v>340.5</v>
      </c>
      <c r="O21" s="14">
        <f t="shared" si="6"/>
        <v>347.07</v>
      </c>
      <c r="P21" s="14">
        <f t="shared" si="3"/>
        <v>6.57</v>
      </c>
      <c r="Q21" s="14">
        <f t="shared" si="4"/>
        <v>340.5</v>
      </c>
      <c r="R21" s="14" t="s">
        <v>29</v>
      </c>
      <c r="S21" s="13" t="s">
        <v>30</v>
      </c>
      <c r="T21" s="26" t="s">
        <v>107</v>
      </c>
      <c r="U21" s="26" t="s">
        <v>107</v>
      </c>
    </row>
    <row r="22" spans="1:21" x14ac:dyDescent="0.25">
      <c r="A22" s="23">
        <v>21</v>
      </c>
      <c r="B22" s="25" t="s">
        <v>89</v>
      </c>
      <c r="C22" s="25" t="s">
        <v>197</v>
      </c>
      <c r="D22" s="23" t="s">
        <v>23</v>
      </c>
      <c r="E22" s="23" t="s">
        <v>25</v>
      </c>
      <c r="F22" s="23" t="s">
        <v>87</v>
      </c>
      <c r="G22" s="23" t="s">
        <v>26</v>
      </c>
      <c r="H22" s="23" t="s">
        <v>34</v>
      </c>
      <c r="I22" s="24">
        <v>230.98</v>
      </c>
      <c r="J22" s="24">
        <v>100</v>
      </c>
      <c r="K22" s="23">
        <v>8.98</v>
      </c>
      <c r="L22" s="31" t="s">
        <v>178</v>
      </c>
      <c r="M22" s="14">
        <f t="shared" si="0"/>
        <v>9.52</v>
      </c>
      <c r="N22" s="14">
        <f t="shared" si="5"/>
        <v>340.5</v>
      </c>
      <c r="O22" s="14">
        <f t="shared" si="6"/>
        <v>347.07</v>
      </c>
      <c r="P22" s="14">
        <f t="shared" si="3"/>
        <v>6.57</v>
      </c>
      <c r="Q22" s="14">
        <f t="shared" si="4"/>
        <v>340.5</v>
      </c>
      <c r="R22" s="14" t="s">
        <v>29</v>
      </c>
      <c r="S22" s="13" t="s">
        <v>30</v>
      </c>
      <c r="T22" s="26" t="s">
        <v>96</v>
      </c>
      <c r="U22" s="26" t="s">
        <v>96</v>
      </c>
    </row>
    <row r="23" spans="1:21" x14ac:dyDescent="0.25">
      <c r="A23" s="23">
        <v>22</v>
      </c>
      <c r="B23" s="25" t="s">
        <v>198</v>
      </c>
      <c r="C23" s="35" t="s">
        <v>199</v>
      </c>
      <c r="D23" s="23" t="s">
        <v>23</v>
      </c>
      <c r="E23" s="23" t="s">
        <v>25</v>
      </c>
      <c r="F23" s="23" t="s">
        <v>39</v>
      </c>
      <c r="G23" s="23" t="s">
        <v>26</v>
      </c>
      <c r="H23" s="23" t="s">
        <v>34</v>
      </c>
      <c r="I23" s="24">
        <v>1093</v>
      </c>
      <c r="J23" s="24">
        <v>400</v>
      </c>
      <c r="K23" s="24">
        <v>4752</v>
      </c>
      <c r="L23" s="31" t="s">
        <v>200</v>
      </c>
      <c r="M23" s="14">
        <f t="shared" si="0"/>
        <v>5037.12</v>
      </c>
      <c r="N23" s="14">
        <f t="shared" si="5"/>
        <v>6530.12</v>
      </c>
      <c r="O23" s="14">
        <f t="shared" si="6"/>
        <v>6856.35</v>
      </c>
      <c r="P23" s="14">
        <f t="shared" si="3"/>
        <v>326.23</v>
      </c>
      <c r="Q23" s="14">
        <f t="shared" si="4"/>
        <v>6530.12</v>
      </c>
      <c r="R23" s="14" t="s">
        <v>29</v>
      </c>
      <c r="S23" s="13" t="s">
        <v>30</v>
      </c>
      <c r="T23" s="26" t="s">
        <v>92</v>
      </c>
      <c r="U23" s="26" t="s">
        <v>92</v>
      </c>
    </row>
    <row r="24" spans="1:21" x14ac:dyDescent="0.25">
      <c r="A24" s="23">
        <v>23</v>
      </c>
      <c r="B24" s="25" t="s">
        <v>135</v>
      </c>
      <c r="C24" s="25" t="s">
        <v>201</v>
      </c>
      <c r="D24" s="23" t="s">
        <v>23</v>
      </c>
      <c r="E24" s="23" t="s">
        <v>25</v>
      </c>
      <c r="F24" s="23" t="s">
        <v>87</v>
      </c>
      <c r="G24" s="23" t="s">
        <v>26</v>
      </c>
      <c r="H24" s="23" t="s">
        <v>34</v>
      </c>
      <c r="I24" s="24">
        <v>230.98</v>
      </c>
      <c r="J24" s="24">
        <v>100</v>
      </c>
      <c r="K24" s="23">
        <v>8.98</v>
      </c>
      <c r="L24" s="31" t="s">
        <v>178</v>
      </c>
      <c r="M24" s="14">
        <f t="shared" si="0"/>
        <v>9.52</v>
      </c>
      <c r="N24" s="14">
        <f t="shared" si="5"/>
        <v>340.5</v>
      </c>
      <c r="O24" s="14">
        <f t="shared" si="6"/>
        <v>347.07</v>
      </c>
      <c r="P24" s="14">
        <f t="shared" si="3"/>
        <v>6.57</v>
      </c>
      <c r="Q24" s="14">
        <f t="shared" si="4"/>
        <v>340.5</v>
      </c>
      <c r="R24" s="14" t="s">
        <v>29</v>
      </c>
      <c r="S24" s="13" t="s">
        <v>30</v>
      </c>
      <c r="T24" s="26" t="s">
        <v>127</v>
      </c>
      <c r="U24" s="26" t="s">
        <v>105</v>
      </c>
    </row>
    <row r="25" spans="1:21" x14ac:dyDescent="0.25">
      <c r="A25" s="23">
        <v>24</v>
      </c>
      <c r="B25" s="25" t="s">
        <v>106</v>
      </c>
      <c r="C25" s="25" t="s">
        <v>202</v>
      </c>
      <c r="D25" s="23" t="s">
        <v>23</v>
      </c>
      <c r="E25" s="23" t="s">
        <v>25</v>
      </c>
      <c r="F25" s="23" t="s">
        <v>87</v>
      </c>
      <c r="G25" s="23" t="s">
        <v>26</v>
      </c>
      <c r="H25" s="23" t="s">
        <v>34</v>
      </c>
      <c r="I25" s="24">
        <v>230.98</v>
      </c>
      <c r="J25" s="24">
        <v>100</v>
      </c>
      <c r="K25" s="23">
        <v>8.98</v>
      </c>
      <c r="L25" s="31" t="s">
        <v>178</v>
      </c>
      <c r="M25" s="14">
        <f t="shared" si="0"/>
        <v>9.52</v>
      </c>
      <c r="N25" s="14">
        <f t="shared" si="5"/>
        <v>340.5</v>
      </c>
      <c r="O25" s="14">
        <f t="shared" si="6"/>
        <v>347.07</v>
      </c>
      <c r="P25" s="14">
        <f t="shared" si="3"/>
        <v>6.57</v>
      </c>
      <c r="Q25" s="14">
        <f t="shared" si="4"/>
        <v>340.5</v>
      </c>
      <c r="R25" s="14" t="s">
        <v>29</v>
      </c>
      <c r="S25" s="13" t="s">
        <v>30</v>
      </c>
      <c r="T25" s="26" t="s">
        <v>107</v>
      </c>
      <c r="U25" s="26" t="s">
        <v>107</v>
      </c>
    </row>
    <row r="26" spans="1:21" x14ac:dyDescent="0.25">
      <c r="A26" s="23">
        <v>25</v>
      </c>
      <c r="B26" s="25" t="s">
        <v>104</v>
      </c>
      <c r="C26" s="25" t="s">
        <v>203</v>
      </c>
      <c r="D26" s="23" t="s">
        <v>23</v>
      </c>
      <c r="E26" s="23" t="s">
        <v>25</v>
      </c>
      <c r="F26" s="23" t="s">
        <v>87</v>
      </c>
      <c r="G26" s="23" t="s">
        <v>26</v>
      </c>
      <c r="H26" s="23" t="s">
        <v>34</v>
      </c>
      <c r="I26" s="24">
        <v>230.98</v>
      </c>
      <c r="J26" s="24">
        <v>100</v>
      </c>
      <c r="K26" s="23">
        <v>8.98</v>
      </c>
      <c r="L26" s="31" t="s">
        <v>178</v>
      </c>
      <c r="M26" s="14">
        <f t="shared" si="0"/>
        <v>9.52</v>
      </c>
      <c r="N26" s="14">
        <f t="shared" si="5"/>
        <v>340.5</v>
      </c>
      <c r="O26" s="14">
        <f t="shared" si="6"/>
        <v>347.07</v>
      </c>
      <c r="P26" s="14">
        <f t="shared" si="3"/>
        <v>6.57</v>
      </c>
      <c r="Q26" s="14">
        <f t="shared" si="4"/>
        <v>340.5</v>
      </c>
      <c r="R26" s="14" t="s">
        <v>29</v>
      </c>
      <c r="S26" s="13" t="s">
        <v>30</v>
      </c>
      <c r="T26" s="26" t="s">
        <v>96</v>
      </c>
      <c r="U26" s="26" t="s">
        <v>96</v>
      </c>
    </row>
    <row r="27" spans="1:21" x14ac:dyDescent="0.25">
      <c r="A27" s="23">
        <v>26</v>
      </c>
      <c r="B27" s="25" t="s">
        <v>204</v>
      </c>
      <c r="C27" s="25" t="s">
        <v>205</v>
      </c>
      <c r="D27" s="23" t="s">
        <v>23</v>
      </c>
      <c r="E27" s="23" t="s">
        <v>25</v>
      </c>
      <c r="F27" s="23" t="s">
        <v>39</v>
      </c>
      <c r="G27" s="23" t="s">
        <v>26</v>
      </c>
      <c r="H27" s="23" t="s">
        <v>34</v>
      </c>
      <c r="I27" s="24">
        <v>1091</v>
      </c>
      <c r="J27" s="24">
        <v>400</v>
      </c>
      <c r="K27" s="24">
        <v>92</v>
      </c>
      <c r="L27" s="31" t="s">
        <v>206</v>
      </c>
      <c r="M27" s="14">
        <f t="shared" si="0"/>
        <v>97.52</v>
      </c>
      <c r="N27" s="14">
        <f t="shared" si="5"/>
        <v>1588.52</v>
      </c>
      <c r="O27" s="14">
        <f t="shared" si="6"/>
        <v>1618.37</v>
      </c>
      <c r="P27" s="14">
        <f t="shared" si="3"/>
        <v>29.85</v>
      </c>
      <c r="Q27" s="14">
        <f t="shared" si="4"/>
        <v>1588.52</v>
      </c>
      <c r="R27" s="14" t="s">
        <v>29</v>
      </c>
      <c r="S27" s="13" t="s">
        <v>30</v>
      </c>
      <c r="T27" s="26" t="s">
        <v>92</v>
      </c>
      <c r="U27" s="26" t="s">
        <v>92</v>
      </c>
    </row>
    <row r="28" spans="1:21" x14ac:dyDescent="0.25">
      <c r="A28" s="23">
        <v>27</v>
      </c>
      <c r="B28" s="25" t="s">
        <v>65</v>
      </c>
      <c r="C28" s="25" t="s">
        <v>207</v>
      </c>
      <c r="D28" s="23" t="s">
        <v>23</v>
      </c>
      <c r="E28" s="23" t="s">
        <v>25</v>
      </c>
      <c r="F28" s="23" t="s">
        <v>87</v>
      </c>
      <c r="G28" s="23" t="s">
        <v>26</v>
      </c>
      <c r="H28" s="23" t="s">
        <v>34</v>
      </c>
      <c r="I28" s="24">
        <v>230.98</v>
      </c>
      <c r="J28" s="24">
        <v>100</v>
      </c>
      <c r="K28" s="23">
        <v>8.98</v>
      </c>
      <c r="L28" s="31" t="s">
        <v>178</v>
      </c>
      <c r="M28" s="14">
        <f t="shared" si="0"/>
        <v>9.52</v>
      </c>
      <c r="N28" s="14">
        <f t="shared" si="5"/>
        <v>340.5</v>
      </c>
      <c r="O28" s="14">
        <f t="shared" si="6"/>
        <v>347.07</v>
      </c>
      <c r="P28" s="14">
        <f t="shared" si="3"/>
        <v>6.57</v>
      </c>
      <c r="Q28" s="14">
        <f t="shared" si="4"/>
        <v>340.5</v>
      </c>
      <c r="R28" s="14" t="s">
        <v>29</v>
      </c>
      <c r="S28" s="13" t="s">
        <v>30</v>
      </c>
      <c r="T28" s="26" t="s">
        <v>93</v>
      </c>
      <c r="U28" s="26" t="s">
        <v>93</v>
      </c>
    </row>
    <row r="29" spans="1:21" x14ac:dyDescent="0.25">
      <c r="A29" s="23">
        <v>28</v>
      </c>
      <c r="B29" s="25" t="s">
        <v>208</v>
      </c>
      <c r="C29" s="25" t="s">
        <v>209</v>
      </c>
      <c r="D29" s="23" t="s">
        <v>23</v>
      </c>
      <c r="E29" s="23" t="s">
        <v>25</v>
      </c>
      <c r="F29" s="23" t="s">
        <v>87</v>
      </c>
      <c r="G29" s="23" t="s">
        <v>26</v>
      </c>
      <c r="H29" s="23" t="s">
        <v>34</v>
      </c>
      <c r="I29" s="24">
        <v>231.13</v>
      </c>
      <c r="J29" s="24">
        <v>100</v>
      </c>
      <c r="K29" s="23">
        <v>8.98</v>
      </c>
      <c r="L29" s="31" t="s">
        <v>178</v>
      </c>
      <c r="M29" s="14">
        <f t="shared" si="0"/>
        <v>9.52</v>
      </c>
      <c r="N29" s="14">
        <f t="shared" si="5"/>
        <v>340.65</v>
      </c>
      <c r="O29" s="14">
        <f t="shared" si="6"/>
        <v>347.22</v>
      </c>
      <c r="P29" s="14">
        <f t="shared" si="3"/>
        <v>6.57</v>
      </c>
      <c r="Q29" s="14">
        <f t="shared" si="4"/>
        <v>340.65</v>
      </c>
      <c r="R29" s="14" t="s">
        <v>29</v>
      </c>
      <c r="S29" s="13" t="s">
        <v>30</v>
      </c>
      <c r="T29" s="26" t="s">
        <v>98</v>
      </c>
      <c r="U29" s="26" t="s">
        <v>98</v>
      </c>
    </row>
    <row r="30" spans="1:21" x14ac:dyDescent="0.25">
      <c r="A30" s="23">
        <v>29</v>
      </c>
      <c r="B30" s="25" t="s">
        <v>210</v>
      </c>
      <c r="C30" s="25" t="s">
        <v>211</v>
      </c>
      <c r="D30" s="23" t="s">
        <v>23</v>
      </c>
      <c r="E30" s="23" t="s">
        <v>25</v>
      </c>
      <c r="F30" s="23" t="s">
        <v>87</v>
      </c>
      <c r="G30" s="23" t="s">
        <v>26</v>
      </c>
      <c r="H30" s="23" t="s">
        <v>34</v>
      </c>
      <c r="I30" s="24">
        <v>231.13</v>
      </c>
      <c r="J30" s="24">
        <v>100</v>
      </c>
      <c r="K30" s="23">
        <v>8.98</v>
      </c>
      <c r="L30" s="31" t="s">
        <v>178</v>
      </c>
      <c r="M30" s="14">
        <f t="shared" si="0"/>
        <v>9.52</v>
      </c>
      <c r="N30" s="14">
        <f t="shared" si="5"/>
        <v>340.65</v>
      </c>
      <c r="O30" s="14">
        <f t="shared" si="6"/>
        <v>347.22</v>
      </c>
      <c r="P30" s="14">
        <f t="shared" si="3"/>
        <v>6.57</v>
      </c>
      <c r="Q30" s="14">
        <f t="shared" si="4"/>
        <v>340.65</v>
      </c>
      <c r="R30" s="14" t="s">
        <v>29</v>
      </c>
      <c r="S30" s="13" t="s">
        <v>30</v>
      </c>
      <c r="T30" s="26" t="s">
        <v>94</v>
      </c>
      <c r="U30" s="26" t="s">
        <v>94</v>
      </c>
    </row>
    <row r="31" spans="1:21" x14ac:dyDescent="0.25">
      <c r="A31" s="23">
        <v>30</v>
      </c>
      <c r="B31" s="25" t="s">
        <v>86</v>
      </c>
      <c r="C31" s="25" t="s">
        <v>212</v>
      </c>
      <c r="D31" s="23" t="s">
        <v>23</v>
      </c>
      <c r="E31" s="23" t="s">
        <v>25</v>
      </c>
      <c r="F31" s="23" t="s">
        <v>87</v>
      </c>
      <c r="G31" s="23" t="s">
        <v>26</v>
      </c>
      <c r="H31" s="23" t="s">
        <v>34</v>
      </c>
      <c r="I31" s="24">
        <v>231.13</v>
      </c>
      <c r="J31" s="24">
        <v>100</v>
      </c>
      <c r="K31" s="23">
        <v>8.98</v>
      </c>
      <c r="L31" s="31" t="s">
        <v>178</v>
      </c>
      <c r="M31" s="14">
        <f t="shared" si="0"/>
        <v>9.52</v>
      </c>
      <c r="N31" s="14">
        <f t="shared" si="5"/>
        <v>340.65</v>
      </c>
      <c r="O31" s="14">
        <f t="shared" si="6"/>
        <v>347.22</v>
      </c>
      <c r="P31" s="14">
        <f t="shared" si="3"/>
        <v>6.57</v>
      </c>
      <c r="Q31" s="14">
        <f t="shared" si="4"/>
        <v>340.65</v>
      </c>
      <c r="R31" s="14" t="s">
        <v>29</v>
      </c>
      <c r="S31" s="13" t="s">
        <v>30</v>
      </c>
      <c r="T31" s="26" t="s">
        <v>94</v>
      </c>
      <c r="U31" s="26" t="s">
        <v>94</v>
      </c>
    </row>
    <row r="32" spans="1:21" x14ac:dyDescent="0.25">
      <c r="A32" s="23">
        <v>31</v>
      </c>
      <c r="B32" s="25" t="s">
        <v>213</v>
      </c>
      <c r="C32" s="25" t="s">
        <v>214</v>
      </c>
      <c r="D32" s="23" t="s">
        <v>23</v>
      </c>
      <c r="E32" s="23" t="s">
        <v>25</v>
      </c>
      <c r="F32" s="23" t="s">
        <v>87</v>
      </c>
      <c r="G32" s="23" t="s">
        <v>26</v>
      </c>
      <c r="H32" s="23" t="s">
        <v>34</v>
      </c>
      <c r="I32" s="24">
        <v>231.13</v>
      </c>
      <c r="J32" s="24">
        <v>100</v>
      </c>
      <c r="K32" s="23">
        <v>8.98</v>
      </c>
      <c r="L32" s="31" t="s">
        <v>178</v>
      </c>
      <c r="M32" s="14">
        <f t="shared" si="0"/>
        <v>9.52</v>
      </c>
      <c r="N32" s="14">
        <f t="shared" si="5"/>
        <v>340.65</v>
      </c>
      <c r="O32" s="14">
        <f t="shared" si="6"/>
        <v>347.22</v>
      </c>
      <c r="P32" s="14">
        <f t="shared" si="3"/>
        <v>6.57</v>
      </c>
      <c r="Q32" s="14">
        <f t="shared" si="4"/>
        <v>340.65</v>
      </c>
      <c r="R32" s="14" t="s">
        <v>29</v>
      </c>
      <c r="S32" s="13" t="s">
        <v>30</v>
      </c>
      <c r="T32" s="26" t="s">
        <v>107</v>
      </c>
      <c r="U32" s="26" t="s">
        <v>107</v>
      </c>
    </row>
    <row r="33" spans="1:21" x14ac:dyDescent="0.25">
      <c r="A33" s="23">
        <v>32</v>
      </c>
      <c r="B33" s="25" t="s">
        <v>215</v>
      </c>
      <c r="C33" s="25" t="s">
        <v>216</v>
      </c>
      <c r="D33" s="23" t="s">
        <v>23</v>
      </c>
      <c r="E33" s="23" t="s">
        <v>25</v>
      </c>
      <c r="F33" s="23" t="s">
        <v>87</v>
      </c>
      <c r="G33" s="23" t="s">
        <v>26</v>
      </c>
      <c r="H33" s="23" t="s">
        <v>34</v>
      </c>
      <c r="I33" s="24">
        <v>231.13</v>
      </c>
      <c r="J33" s="24">
        <v>100</v>
      </c>
      <c r="K33" s="23">
        <v>8.98</v>
      </c>
      <c r="L33" s="31" t="s">
        <v>178</v>
      </c>
      <c r="M33" s="14">
        <f t="shared" si="0"/>
        <v>9.52</v>
      </c>
      <c r="N33" s="14">
        <f t="shared" si="5"/>
        <v>340.65</v>
      </c>
      <c r="O33" s="14">
        <f t="shared" si="6"/>
        <v>347.22</v>
      </c>
      <c r="P33" s="14">
        <f t="shared" si="3"/>
        <v>6.57</v>
      </c>
      <c r="Q33" s="14">
        <f t="shared" si="4"/>
        <v>340.65</v>
      </c>
      <c r="R33" s="14" t="s">
        <v>29</v>
      </c>
      <c r="S33" s="13" t="s">
        <v>30</v>
      </c>
      <c r="T33" s="26" t="s">
        <v>94</v>
      </c>
      <c r="U33" s="26" t="s">
        <v>94</v>
      </c>
    </row>
    <row r="34" spans="1:21" x14ac:dyDescent="0.25">
      <c r="A34" s="23">
        <v>33</v>
      </c>
      <c r="B34" s="25" t="s">
        <v>119</v>
      </c>
      <c r="C34" s="25" t="s">
        <v>217</v>
      </c>
      <c r="D34" s="23" t="s">
        <v>23</v>
      </c>
      <c r="E34" s="23" t="s">
        <v>25</v>
      </c>
      <c r="F34" s="23" t="s">
        <v>87</v>
      </c>
      <c r="G34" s="23" t="s">
        <v>26</v>
      </c>
      <c r="H34" s="23" t="s">
        <v>34</v>
      </c>
      <c r="I34" s="24">
        <v>231.13</v>
      </c>
      <c r="J34" s="24">
        <v>100</v>
      </c>
      <c r="K34" s="23">
        <v>8.98</v>
      </c>
      <c r="L34" s="31" t="s">
        <v>178</v>
      </c>
      <c r="M34" s="14">
        <f t="shared" si="0"/>
        <v>9.52</v>
      </c>
      <c r="N34" s="14">
        <f t="shared" si="5"/>
        <v>340.65</v>
      </c>
      <c r="O34" s="14">
        <f t="shared" si="6"/>
        <v>347.22</v>
      </c>
      <c r="P34" s="14">
        <f t="shared" si="3"/>
        <v>6.57</v>
      </c>
      <c r="Q34" s="14">
        <f t="shared" si="4"/>
        <v>340.65</v>
      </c>
      <c r="R34" s="14" t="s">
        <v>29</v>
      </c>
      <c r="S34" s="13" t="s">
        <v>30</v>
      </c>
      <c r="T34" s="26" t="s">
        <v>105</v>
      </c>
      <c r="U34" s="26" t="s">
        <v>105</v>
      </c>
    </row>
    <row r="35" spans="1:21" x14ac:dyDescent="0.25">
      <c r="A35" s="23">
        <v>34</v>
      </c>
      <c r="B35" s="25" t="s">
        <v>218</v>
      </c>
      <c r="C35" s="25" t="s">
        <v>219</v>
      </c>
      <c r="D35" s="23" t="s">
        <v>23</v>
      </c>
      <c r="E35" s="23" t="s">
        <v>25</v>
      </c>
      <c r="F35" s="23" t="s">
        <v>87</v>
      </c>
      <c r="G35" s="23" t="s">
        <v>26</v>
      </c>
      <c r="H35" s="23" t="s">
        <v>34</v>
      </c>
      <c r="I35" s="24">
        <v>231.13</v>
      </c>
      <c r="J35" s="24">
        <v>100</v>
      </c>
      <c r="K35" s="23">
        <v>8.98</v>
      </c>
      <c r="L35" s="31" t="s">
        <v>178</v>
      </c>
      <c r="M35" s="14">
        <f t="shared" si="0"/>
        <v>9.52</v>
      </c>
      <c r="N35" s="14">
        <f t="shared" si="5"/>
        <v>340.65</v>
      </c>
      <c r="O35" s="14">
        <f t="shared" si="6"/>
        <v>347.22</v>
      </c>
      <c r="P35" s="14">
        <f t="shared" si="3"/>
        <v>6.57</v>
      </c>
      <c r="Q35" s="14">
        <f t="shared" si="4"/>
        <v>340.65</v>
      </c>
      <c r="R35" s="14" t="s">
        <v>29</v>
      </c>
      <c r="S35" s="13" t="s">
        <v>30</v>
      </c>
      <c r="T35" s="26" t="s">
        <v>94</v>
      </c>
      <c r="U35" s="26" t="s">
        <v>94</v>
      </c>
    </row>
    <row r="36" spans="1:21" x14ac:dyDescent="0.25">
      <c r="A36" s="23">
        <v>35</v>
      </c>
      <c r="B36" s="25" t="s">
        <v>116</v>
      </c>
      <c r="C36" s="25" t="s">
        <v>220</v>
      </c>
      <c r="D36" s="23" t="s">
        <v>23</v>
      </c>
      <c r="E36" s="23" t="s">
        <v>25</v>
      </c>
      <c r="F36" s="23" t="s">
        <v>87</v>
      </c>
      <c r="G36" s="23" t="s">
        <v>26</v>
      </c>
      <c r="H36" s="23" t="s">
        <v>34</v>
      </c>
      <c r="I36" s="24">
        <v>231.13</v>
      </c>
      <c r="J36" s="24">
        <v>100</v>
      </c>
      <c r="K36" s="23">
        <v>8.98</v>
      </c>
      <c r="L36" s="31" t="s">
        <v>178</v>
      </c>
      <c r="M36" s="14">
        <f t="shared" si="0"/>
        <v>9.52</v>
      </c>
      <c r="N36" s="14">
        <f t="shared" si="5"/>
        <v>340.65</v>
      </c>
      <c r="O36" s="14">
        <f t="shared" si="6"/>
        <v>347.22</v>
      </c>
      <c r="P36" s="14">
        <f t="shared" si="3"/>
        <v>6.57</v>
      </c>
      <c r="Q36" s="14">
        <f t="shared" si="4"/>
        <v>340.65</v>
      </c>
      <c r="R36" s="14" t="s">
        <v>29</v>
      </c>
      <c r="S36" s="13" t="s">
        <v>30</v>
      </c>
      <c r="T36" s="26" t="s">
        <v>100</v>
      </c>
      <c r="U36" s="26" t="s">
        <v>100</v>
      </c>
    </row>
    <row r="37" spans="1:21" x14ac:dyDescent="0.25">
      <c r="A37" s="23">
        <v>36</v>
      </c>
      <c r="B37" s="25" t="s">
        <v>124</v>
      </c>
      <c r="C37" s="25" t="s">
        <v>221</v>
      </c>
      <c r="D37" s="23" t="s">
        <v>23</v>
      </c>
      <c r="E37" s="23" t="s">
        <v>25</v>
      </c>
      <c r="F37" s="23" t="s">
        <v>87</v>
      </c>
      <c r="G37" s="23" t="s">
        <v>26</v>
      </c>
      <c r="H37" s="23" t="s">
        <v>34</v>
      </c>
      <c r="I37" s="24">
        <v>231.13</v>
      </c>
      <c r="J37" s="24">
        <v>100</v>
      </c>
      <c r="K37" s="23">
        <v>8.98</v>
      </c>
      <c r="L37" s="31" t="s">
        <v>178</v>
      </c>
      <c r="M37" s="14">
        <f t="shared" si="0"/>
        <v>9.52</v>
      </c>
      <c r="N37" s="14">
        <f t="shared" si="5"/>
        <v>340.65</v>
      </c>
      <c r="O37" s="14">
        <f t="shared" si="6"/>
        <v>347.22</v>
      </c>
      <c r="P37" s="14">
        <f t="shared" si="3"/>
        <v>6.57</v>
      </c>
      <c r="Q37" s="14">
        <f t="shared" si="4"/>
        <v>340.65</v>
      </c>
      <c r="R37" s="14" t="s">
        <v>29</v>
      </c>
      <c r="S37" s="13" t="s">
        <v>30</v>
      </c>
      <c r="T37" s="26" t="s">
        <v>96</v>
      </c>
      <c r="U37" s="26" t="s">
        <v>96</v>
      </c>
    </row>
    <row r="38" spans="1:21" x14ac:dyDescent="0.25">
      <c r="A38" s="23">
        <v>37</v>
      </c>
      <c r="B38" s="25" t="s">
        <v>49</v>
      </c>
      <c r="C38" s="25" t="s">
        <v>222</v>
      </c>
      <c r="D38" s="23" t="s">
        <v>23</v>
      </c>
      <c r="E38" s="23" t="s">
        <v>25</v>
      </c>
      <c r="F38" s="23" t="s">
        <v>87</v>
      </c>
      <c r="G38" s="23" t="s">
        <v>26</v>
      </c>
      <c r="H38" s="23" t="s">
        <v>34</v>
      </c>
      <c r="I38" s="24">
        <v>231.63</v>
      </c>
      <c r="J38" s="24">
        <v>100</v>
      </c>
      <c r="K38" s="23">
        <v>8.98</v>
      </c>
      <c r="L38" s="31" t="s">
        <v>178</v>
      </c>
      <c r="M38" s="14">
        <f t="shared" si="0"/>
        <v>9.52</v>
      </c>
      <c r="N38" s="14">
        <f t="shared" si="5"/>
        <v>341.15</v>
      </c>
      <c r="O38" s="14">
        <f t="shared" si="6"/>
        <v>347.72</v>
      </c>
      <c r="P38" s="14">
        <f t="shared" si="3"/>
        <v>6.57</v>
      </c>
      <c r="Q38" s="14">
        <f t="shared" si="4"/>
        <v>341.15</v>
      </c>
      <c r="R38" s="14" t="s">
        <v>29</v>
      </c>
      <c r="S38" s="13" t="s">
        <v>30</v>
      </c>
      <c r="T38" s="26" t="s">
        <v>107</v>
      </c>
      <c r="U38" s="26" t="s">
        <v>107</v>
      </c>
    </row>
    <row r="39" spans="1:21" x14ac:dyDescent="0.25">
      <c r="A39" s="23">
        <v>38</v>
      </c>
      <c r="B39" s="25" t="s">
        <v>223</v>
      </c>
      <c r="C39" s="25" t="s">
        <v>224</v>
      </c>
      <c r="D39" s="23" t="s">
        <v>23</v>
      </c>
      <c r="E39" s="23" t="s">
        <v>25</v>
      </c>
      <c r="F39" s="23" t="s">
        <v>87</v>
      </c>
      <c r="G39" s="23" t="s">
        <v>26</v>
      </c>
      <c r="H39" s="23" t="s">
        <v>34</v>
      </c>
      <c r="I39" s="24">
        <v>231.27</v>
      </c>
      <c r="J39" s="24">
        <v>100</v>
      </c>
      <c r="K39" s="23">
        <v>8.98</v>
      </c>
      <c r="L39" s="31" t="s">
        <v>178</v>
      </c>
      <c r="M39" s="14">
        <f t="shared" si="0"/>
        <v>9.52</v>
      </c>
      <c r="N39" s="14">
        <f t="shared" si="5"/>
        <v>340.79</v>
      </c>
      <c r="O39" s="14">
        <f t="shared" si="6"/>
        <v>347.36</v>
      </c>
      <c r="P39" s="14">
        <f t="shared" si="3"/>
        <v>6.57</v>
      </c>
      <c r="Q39" s="14">
        <f t="shared" si="4"/>
        <v>340.79</v>
      </c>
      <c r="R39" s="14" t="s">
        <v>29</v>
      </c>
      <c r="S39" s="13" t="s">
        <v>30</v>
      </c>
      <c r="T39" s="26" t="s">
        <v>94</v>
      </c>
      <c r="U39" s="26" t="s">
        <v>94</v>
      </c>
    </row>
    <row r="40" spans="1:21" x14ac:dyDescent="0.25">
      <c r="A40" s="23">
        <v>39</v>
      </c>
      <c r="B40" s="25" t="s">
        <v>67</v>
      </c>
      <c r="C40" s="25" t="s">
        <v>225</v>
      </c>
      <c r="D40" s="23" t="s">
        <v>23</v>
      </c>
      <c r="E40" s="23" t="s">
        <v>25</v>
      </c>
      <c r="F40" s="23" t="s">
        <v>87</v>
      </c>
      <c r="G40" s="23" t="s">
        <v>26</v>
      </c>
      <c r="H40" s="23" t="s">
        <v>34</v>
      </c>
      <c r="I40" s="24">
        <v>231.27</v>
      </c>
      <c r="J40" s="24">
        <v>100</v>
      </c>
      <c r="K40" s="23">
        <v>8.98</v>
      </c>
      <c r="L40" s="31" t="s">
        <v>178</v>
      </c>
      <c r="M40" s="14">
        <f t="shared" si="0"/>
        <v>9.52</v>
      </c>
      <c r="N40" s="14">
        <f t="shared" si="5"/>
        <v>340.79</v>
      </c>
      <c r="O40" s="14">
        <f t="shared" si="6"/>
        <v>347.36</v>
      </c>
      <c r="P40" s="14">
        <f t="shared" si="3"/>
        <v>6.57</v>
      </c>
      <c r="Q40" s="14">
        <f t="shared" si="4"/>
        <v>340.79</v>
      </c>
      <c r="R40" s="14" t="s">
        <v>29</v>
      </c>
      <c r="S40" s="13" t="s">
        <v>30</v>
      </c>
      <c r="T40" s="26" t="s">
        <v>95</v>
      </c>
      <c r="U40" s="26" t="s">
        <v>95</v>
      </c>
    </row>
    <row r="41" spans="1:21" x14ac:dyDescent="0.25">
      <c r="A41" s="23">
        <v>40</v>
      </c>
      <c r="B41" s="25" t="s">
        <v>55</v>
      </c>
      <c r="C41" s="25" t="s">
        <v>226</v>
      </c>
      <c r="D41" s="23" t="s">
        <v>23</v>
      </c>
      <c r="E41" s="23" t="s">
        <v>25</v>
      </c>
      <c r="F41" s="23" t="s">
        <v>87</v>
      </c>
      <c r="G41" s="23" t="s">
        <v>26</v>
      </c>
      <c r="H41" s="23" t="s">
        <v>34</v>
      </c>
      <c r="I41" s="24">
        <v>231.27</v>
      </c>
      <c r="J41" s="24">
        <v>100</v>
      </c>
      <c r="K41" s="23">
        <v>8.98</v>
      </c>
      <c r="L41" s="31" t="s">
        <v>178</v>
      </c>
      <c r="M41" s="14">
        <f t="shared" si="0"/>
        <v>9.52</v>
      </c>
      <c r="N41" s="14">
        <f t="shared" si="5"/>
        <v>340.79</v>
      </c>
      <c r="O41" s="14">
        <f t="shared" si="6"/>
        <v>347.36</v>
      </c>
      <c r="P41" s="14">
        <f t="shared" si="3"/>
        <v>6.57</v>
      </c>
      <c r="Q41" s="14">
        <f t="shared" si="4"/>
        <v>340.79</v>
      </c>
      <c r="R41" s="14" t="s">
        <v>29</v>
      </c>
      <c r="S41" s="13" t="s">
        <v>30</v>
      </c>
      <c r="T41" s="26" t="s">
        <v>98</v>
      </c>
      <c r="U41" s="26" t="s">
        <v>98</v>
      </c>
    </row>
    <row r="42" spans="1:21" x14ac:dyDescent="0.25">
      <c r="A42" s="23">
        <v>41</v>
      </c>
      <c r="B42" s="25" t="s">
        <v>137</v>
      </c>
      <c r="C42" s="25" t="s">
        <v>227</v>
      </c>
      <c r="D42" s="23" t="s">
        <v>23</v>
      </c>
      <c r="E42" s="23" t="s">
        <v>25</v>
      </c>
      <c r="F42" s="23" t="s">
        <v>87</v>
      </c>
      <c r="G42" s="23" t="s">
        <v>26</v>
      </c>
      <c r="H42" s="23" t="s">
        <v>34</v>
      </c>
      <c r="I42" s="24">
        <v>231.27</v>
      </c>
      <c r="J42" s="24">
        <v>100</v>
      </c>
      <c r="K42" s="23">
        <v>8.98</v>
      </c>
      <c r="L42" s="31" t="s">
        <v>178</v>
      </c>
      <c r="M42" s="14">
        <f t="shared" si="0"/>
        <v>9.52</v>
      </c>
      <c r="N42" s="14">
        <f t="shared" si="5"/>
        <v>340.79</v>
      </c>
      <c r="O42" s="14">
        <f t="shared" si="6"/>
        <v>347.36</v>
      </c>
      <c r="P42" s="14">
        <f t="shared" si="3"/>
        <v>6.57</v>
      </c>
      <c r="Q42" s="14">
        <f t="shared" si="4"/>
        <v>340.79</v>
      </c>
      <c r="R42" s="14" t="s">
        <v>29</v>
      </c>
      <c r="S42" s="13" t="s">
        <v>30</v>
      </c>
      <c r="T42" s="26" t="s">
        <v>105</v>
      </c>
      <c r="U42" s="26" t="s">
        <v>105</v>
      </c>
    </row>
    <row r="43" spans="1:21" x14ac:dyDescent="0.25">
      <c r="A43" s="23">
        <v>42</v>
      </c>
      <c r="B43" s="25" t="s">
        <v>228</v>
      </c>
      <c r="C43" s="25" t="s">
        <v>229</v>
      </c>
      <c r="D43" s="23" t="s">
        <v>23</v>
      </c>
      <c r="E43" s="23" t="s">
        <v>25</v>
      </c>
      <c r="F43" s="23" t="s">
        <v>87</v>
      </c>
      <c r="G43" s="23" t="s">
        <v>26</v>
      </c>
      <c r="H43" s="23" t="s">
        <v>34</v>
      </c>
      <c r="I43" s="24">
        <v>231.27</v>
      </c>
      <c r="J43" s="24">
        <v>100</v>
      </c>
      <c r="K43" s="23">
        <v>8.98</v>
      </c>
      <c r="L43" s="31" t="s">
        <v>178</v>
      </c>
      <c r="M43" s="14">
        <f t="shared" si="0"/>
        <v>9.52</v>
      </c>
      <c r="N43" s="14">
        <f t="shared" si="5"/>
        <v>340.79</v>
      </c>
      <c r="O43" s="14">
        <f t="shared" si="6"/>
        <v>347.36</v>
      </c>
      <c r="P43" s="14">
        <f t="shared" si="3"/>
        <v>6.57</v>
      </c>
      <c r="Q43" s="14">
        <f t="shared" si="4"/>
        <v>340.79</v>
      </c>
      <c r="R43" s="14" t="s">
        <v>29</v>
      </c>
      <c r="S43" s="13" t="s">
        <v>30</v>
      </c>
      <c r="T43" s="36" t="s">
        <v>107</v>
      </c>
      <c r="U43" s="36" t="s">
        <v>107</v>
      </c>
    </row>
    <row r="44" spans="1:21" x14ac:dyDescent="0.25">
      <c r="A44" s="23">
        <v>43</v>
      </c>
      <c r="B44" s="25" t="s">
        <v>230</v>
      </c>
      <c r="C44" s="25" t="s">
        <v>231</v>
      </c>
      <c r="D44" s="23" t="s">
        <v>23</v>
      </c>
      <c r="E44" s="23" t="s">
        <v>25</v>
      </c>
      <c r="F44" s="23" t="s">
        <v>148</v>
      </c>
      <c r="G44" s="23" t="s">
        <v>26</v>
      </c>
      <c r="H44" s="23" t="s">
        <v>34</v>
      </c>
      <c r="I44" s="24">
        <v>903.89</v>
      </c>
      <c r="J44" s="24">
        <v>300</v>
      </c>
      <c r="K44" s="24">
        <v>12.65</v>
      </c>
      <c r="L44" s="31" t="s">
        <v>178</v>
      </c>
      <c r="M44" s="14">
        <f t="shared" si="0"/>
        <v>13.41</v>
      </c>
      <c r="N44" s="14">
        <f t="shared" si="5"/>
        <v>1217.3</v>
      </c>
      <c r="O44" s="14">
        <f t="shared" si="6"/>
        <v>1236.0999999999999</v>
      </c>
      <c r="P44" s="14">
        <f t="shared" si="3"/>
        <v>18.8</v>
      </c>
      <c r="Q44" s="14">
        <f t="shared" si="4"/>
        <v>1217.3</v>
      </c>
      <c r="R44" s="14" t="s">
        <v>29</v>
      </c>
      <c r="S44" s="13" t="s">
        <v>30</v>
      </c>
      <c r="T44" s="26" t="s">
        <v>96</v>
      </c>
      <c r="U44" s="26" t="s">
        <v>96</v>
      </c>
    </row>
    <row r="45" spans="1:21" x14ac:dyDescent="0.25">
      <c r="A45" s="23">
        <v>44</v>
      </c>
      <c r="B45" s="25" t="s">
        <v>232</v>
      </c>
      <c r="C45" s="25" t="s">
        <v>233</v>
      </c>
      <c r="D45" s="23" t="s">
        <v>23</v>
      </c>
      <c r="E45" s="23" t="s">
        <v>25</v>
      </c>
      <c r="F45" s="23" t="s">
        <v>148</v>
      </c>
      <c r="G45" s="23" t="s">
        <v>26</v>
      </c>
      <c r="H45" s="23" t="s">
        <v>34</v>
      </c>
      <c r="I45" s="24">
        <v>901.84</v>
      </c>
      <c r="J45" s="24">
        <v>300</v>
      </c>
      <c r="K45" s="24">
        <v>12.62</v>
      </c>
      <c r="L45" s="31" t="s">
        <v>178</v>
      </c>
      <c r="M45" s="14">
        <f t="shared" si="0"/>
        <v>13.38</v>
      </c>
      <c r="N45" s="14">
        <f t="shared" si="5"/>
        <v>1215.22</v>
      </c>
      <c r="O45" s="14">
        <f t="shared" si="6"/>
        <v>1234.02</v>
      </c>
      <c r="P45" s="14">
        <f t="shared" si="3"/>
        <v>18.8</v>
      </c>
      <c r="Q45" s="14">
        <f t="shared" si="4"/>
        <v>1215.22</v>
      </c>
      <c r="R45" s="14" t="s">
        <v>29</v>
      </c>
      <c r="S45" s="13" t="s">
        <v>30</v>
      </c>
      <c r="T45" s="26" t="s">
        <v>94</v>
      </c>
      <c r="U45" s="26" t="s">
        <v>94</v>
      </c>
    </row>
    <row r="46" spans="1:21" x14ac:dyDescent="0.25">
      <c r="A46" s="23">
        <v>45</v>
      </c>
      <c r="B46" s="25" t="s">
        <v>77</v>
      </c>
      <c r="C46" s="25" t="s">
        <v>78</v>
      </c>
      <c r="D46" s="23" t="s">
        <v>23</v>
      </c>
      <c r="E46" s="23" t="s">
        <v>25</v>
      </c>
      <c r="F46" s="23" t="s">
        <v>75</v>
      </c>
      <c r="G46" s="23" t="s">
        <v>26</v>
      </c>
      <c r="H46" s="23" t="s">
        <v>34</v>
      </c>
      <c r="I46" s="24">
        <v>0</v>
      </c>
      <c r="J46" s="24">
        <v>100</v>
      </c>
      <c r="K46" s="24">
        <v>0</v>
      </c>
      <c r="L46" s="31"/>
      <c r="M46" s="14">
        <f t="shared" si="0"/>
        <v>0</v>
      </c>
      <c r="N46" s="14">
        <f t="shared" si="5"/>
        <v>100</v>
      </c>
      <c r="O46" s="14">
        <f t="shared" si="6"/>
        <v>106</v>
      </c>
      <c r="P46" s="14">
        <f t="shared" si="3"/>
        <v>6</v>
      </c>
      <c r="Q46" s="14">
        <f t="shared" si="4"/>
        <v>100</v>
      </c>
      <c r="R46" s="14" t="s">
        <v>29</v>
      </c>
      <c r="S46" s="13" t="s">
        <v>30</v>
      </c>
      <c r="T46" s="26" t="s">
        <v>234</v>
      </c>
      <c r="U46" s="26" t="s">
        <v>234</v>
      </c>
    </row>
    <row r="47" spans="1:21" x14ac:dyDescent="0.25">
      <c r="A47" s="23">
        <v>46</v>
      </c>
      <c r="B47" s="25" t="s">
        <v>82</v>
      </c>
      <c r="C47" s="25" t="s">
        <v>235</v>
      </c>
      <c r="D47" s="23" t="s">
        <v>23</v>
      </c>
      <c r="E47" s="23" t="s">
        <v>25</v>
      </c>
      <c r="F47" s="23" t="s">
        <v>87</v>
      </c>
      <c r="G47" s="23" t="s">
        <v>26</v>
      </c>
      <c r="H47" s="23" t="s">
        <v>34</v>
      </c>
      <c r="I47" s="24">
        <v>231.27</v>
      </c>
      <c r="J47" s="24">
        <v>100</v>
      </c>
      <c r="K47" s="23">
        <v>8.98</v>
      </c>
      <c r="L47" s="31" t="s">
        <v>178</v>
      </c>
      <c r="M47" s="14">
        <f t="shared" si="0"/>
        <v>9.52</v>
      </c>
      <c r="N47" s="14">
        <f t="shared" si="5"/>
        <v>340.79</v>
      </c>
      <c r="O47" s="14">
        <f t="shared" si="6"/>
        <v>347.36</v>
      </c>
      <c r="P47" s="14">
        <f t="shared" si="3"/>
        <v>6.57</v>
      </c>
      <c r="Q47" s="14">
        <f t="shared" si="4"/>
        <v>340.79</v>
      </c>
      <c r="R47" s="14" t="s">
        <v>29</v>
      </c>
      <c r="S47" s="13" t="s">
        <v>30</v>
      </c>
      <c r="T47" s="26" t="s">
        <v>92</v>
      </c>
      <c r="U47" s="26" t="s">
        <v>92</v>
      </c>
    </row>
    <row r="48" spans="1:21" x14ac:dyDescent="0.25">
      <c r="A48" s="23">
        <v>47</v>
      </c>
      <c r="B48" s="25" t="s">
        <v>236</v>
      </c>
      <c r="C48" s="25" t="s">
        <v>237</v>
      </c>
      <c r="D48" s="23" t="s">
        <v>23</v>
      </c>
      <c r="E48" s="23" t="s">
        <v>25</v>
      </c>
      <c r="F48" s="23" t="s">
        <v>148</v>
      </c>
      <c r="G48" s="23" t="s">
        <v>26</v>
      </c>
      <c r="H48" s="23" t="s">
        <v>34</v>
      </c>
      <c r="I48" s="24">
        <v>903.89</v>
      </c>
      <c r="J48" s="24">
        <v>300</v>
      </c>
      <c r="K48" s="24">
        <v>12.65</v>
      </c>
      <c r="L48" s="31" t="s">
        <v>178</v>
      </c>
      <c r="M48" s="14">
        <f t="shared" si="0"/>
        <v>13.41</v>
      </c>
      <c r="N48" s="14">
        <f t="shared" si="5"/>
        <v>1217.3</v>
      </c>
      <c r="O48" s="14">
        <f t="shared" si="6"/>
        <v>1236.0999999999999</v>
      </c>
      <c r="P48" s="14">
        <f t="shared" si="3"/>
        <v>18.8</v>
      </c>
      <c r="Q48" s="14">
        <f t="shared" si="4"/>
        <v>1217.3</v>
      </c>
      <c r="R48" s="14" t="s">
        <v>29</v>
      </c>
      <c r="S48" s="13" t="s">
        <v>30</v>
      </c>
      <c r="T48" s="26" t="s">
        <v>103</v>
      </c>
      <c r="U48" s="26" t="s">
        <v>103</v>
      </c>
    </row>
    <row r="49" spans="1:21" x14ac:dyDescent="0.25">
      <c r="A49" s="23">
        <v>48</v>
      </c>
      <c r="B49" s="25" t="s">
        <v>238</v>
      </c>
      <c r="C49" s="25" t="s">
        <v>239</v>
      </c>
      <c r="D49" s="23" t="s">
        <v>23</v>
      </c>
      <c r="E49" s="23" t="s">
        <v>25</v>
      </c>
      <c r="F49" s="23" t="s">
        <v>87</v>
      </c>
      <c r="G49" s="23" t="s">
        <v>26</v>
      </c>
      <c r="H49" s="23" t="s">
        <v>34</v>
      </c>
      <c r="I49" s="24">
        <v>926.41</v>
      </c>
      <c r="J49" s="24">
        <v>100</v>
      </c>
      <c r="K49" s="23">
        <v>15.28</v>
      </c>
      <c r="L49" s="31" t="s">
        <v>178</v>
      </c>
      <c r="M49" s="14">
        <f t="shared" si="0"/>
        <v>16.2</v>
      </c>
      <c r="N49" s="14">
        <f t="shared" si="5"/>
        <v>1042.6099999999999</v>
      </c>
      <c r="O49" s="14">
        <f t="shared" si="6"/>
        <v>1049.58</v>
      </c>
      <c r="P49" s="14">
        <f t="shared" si="3"/>
        <v>6.97</v>
      </c>
      <c r="Q49" s="14">
        <f t="shared" si="4"/>
        <v>1042.6099999999999</v>
      </c>
      <c r="R49" s="14" t="s">
        <v>29</v>
      </c>
      <c r="S49" s="13" t="s">
        <v>30</v>
      </c>
      <c r="T49" s="26" t="s">
        <v>94</v>
      </c>
      <c r="U49" s="26" t="s">
        <v>94</v>
      </c>
    </row>
    <row r="50" spans="1:21" x14ac:dyDescent="0.25">
      <c r="A50" s="23">
        <v>49</v>
      </c>
      <c r="B50" s="25" t="s">
        <v>58</v>
      </c>
      <c r="C50" s="25" t="s">
        <v>240</v>
      </c>
      <c r="D50" s="23" t="s">
        <v>23</v>
      </c>
      <c r="E50" s="23" t="s">
        <v>25</v>
      </c>
      <c r="F50" s="23" t="s">
        <v>87</v>
      </c>
      <c r="G50" s="23" t="s">
        <v>26</v>
      </c>
      <c r="H50" s="23" t="s">
        <v>34</v>
      </c>
      <c r="I50" s="24">
        <v>231.82</v>
      </c>
      <c r="J50" s="24">
        <v>100</v>
      </c>
      <c r="K50" s="23">
        <v>8.98</v>
      </c>
      <c r="L50" s="31" t="s">
        <v>178</v>
      </c>
      <c r="M50" s="14">
        <f t="shared" si="0"/>
        <v>9.52</v>
      </c>
      <c r="N50" s="14">
        <f t="shared" si="5"/>
        <v>341.34</v>
      </c>
      <c r="O50" s="14">
        <f t="shared" si="6"/>
        <v>347.91</v>
      </c>
      <c r="P50" s="14">
        <f t="shared" si="3"/>
        <v>6.57</v>
      </c>
      <c r="Q50" s="14">
        <f t="shared" si="4"/>
        <v>341.34</v>
      </c>
      <c r="R50" s="14" t="s">
        <v>29</v>
      </c>
      <c r="S50" s="13" t="s">
        <v>30</v>
      </c>
      <c r="T50" s="26" t="s">
        <v>96</v>
      </c>
      <c r="U50" s="26" t="s">
        <v>96</v>
      </c>
    </row>
    <row r="51" spans="1:21" x14ac:dyDescent="0.25">
      <c r="A51" s="23">
        <v>50</v>
      </c>
      <c r="B51" s="25" t="s">
        <v>241</v>
      </c>
      <c r="C51" s="25" t="s">
        <v>242</v>
      </c>
      <c r="D51" s="23" t="s">
        <v>23</v>
      </c>
      <c r="E51" s="23" t="s">
        <v>25</v>
      </c>
      <c r="F51" s="23" t="s">
        <v>87</v>
      </c>
      <c r="G51" s="23" t="s">
        <v>26</v>
      </c>
      <c r="H51" s="23" t="s">
        <v>34</v>
      </c>
      <c r="I51" s="24">
        <v>231.82</v>
      </c>
      <c r="J51" s="24">
        <v>100</v>
      </c>
      <c r="K51" s="23">
        <v>8.98</v>
      </c>
      <c r="L51" s="31" t="s">
        <v>178</v>
      </c>
      <c r="M51" s="14">
        <f t="shared" si="0"/>
        <v>9.52</v>
      </c>
      <c r="N51" s="14">
        <f t="shared" si="5"/>
        <v>341.34</v>
      </c>
      <c r="O51" s="14">
        <f t="shared" si="6"/>
        <v>347.91</v>
      </c>
      <c r="P51" s="14">
        <f t="shared" si="3"/>
        <v>6.57</v>
      </c>
      <c r="Q51" s="14">
        <f t="shared" si="4"/>
        <v>341.34</v>
      </c>
      <c r="R51" s="14" t="s">
        <v>29</v>
      </c>
      <c r="S51" s="13" t="s">
        <v>30</v>
      </c>
      <c r="T51" s="26" t="s">
        <v>94</v>
      </c>
      <c r="U51" s="26" t="s">
        <v>94</v>
      </c>
    </row>
    <row r="52" spans="1:21" x14ac:dyDescent="0.25">
      <c r="A52" s="23">
        <v>51</v>
      </c>
      <c r="B52" s="25" t="s">
        <v>243</v>
      </c>
      <c r="C52" s="25" t="s">
        <v>244</v>
      </c>
      <c r="D52" s="23" t="s">
        <v>23</v>
      </c>
      <c r="E52" s="23" t="s">
        <v>25</v>
      </c>
      <c r="F52" s="23" t="s">
        <v>61</v>
      </c>
      <c r="G52" s="23" t="s">
        <v>26</v>
      </c>
      <c r="H52" s="23" t="s">
        <v>34</v>
      </c>
      <c r="I52" s="24">
        <v>372.68</v>
      </c>
      <c r="J52" s="24">
        <v>200</v>
      </c>
      <c r="K52" s="24">
        <v>0</v>
      </c>
      <c r="L52" s="31"/>
      <c r="M52" s="14">
        <f t="shared" si="0"/>
        <v>0</v>
      </c>
      <c r="N52" s="14">
        <f t="shared" si="5"/>
        <v>572.67999999999995</v>
      </c>
      <c r="O52" s="14">
        <f t="shared" si="6"/>
        <v>584.67999999999995</v>
      </c>
      <c r="P52" s="14">
        <f t="shared" si="3"/>
        <v>12</v>
      </c>
      <c r="Q52" s="14">
        <f t="shared" si="4"/>
        <v>572.67999999999995</v>
      </c>
      <c r="R52" s="14" t="s">
        <v>29</v>
      </c>
      <c r="S52" s="13" t="s">
        <v>30</v>
      </c>
      <c r="T52" s="36" t="s">
        <v>103</v>
      </c>
      <c r="U52" s="36" t="s">
        <v>103</v>
      </c>
    </row>
    <row r="53" spans="1:21" x14ac:dyDescent="0.25">
      <c r="A53" s="23">
        <v>52</v>
      </c>
      <c r="B53" s="25" t="s">
        <v>245</v>
      </c>
      <c r="C53" s="25" t="s">
        <v>246</v>
      </c>
      <c r="D53" s="23" t="s">
        <v>23</v>
      </c>
      <c r="E53" s="23" t="s">
        <v>25</v>
      </c>
      <c r="F53" s="23" t="s">
        <v>87</v>
      </c>
      <c r="G53" s="23" t="s">
        <v>26</v>
      </c>
      <c r="H53" s="23" t="s">
        <v>34</v>
      </c>
      <c r="I53" s="24">
        <v>1390.57</v>
      </c>
      <c r="J53" s="24">
        <v>100</v>
      </c>
      <c r="K53" s="23">
        <v>19.45</v>
      </c>
      <c r="L53" s="31" t="s">
        <v>178</v>
      </c>
      <c r="M53" s="14">
        <f t="shared" si="0"/>
        <v>20.62</v>
      </c>
      <c r="N53" s="14">
        <f t="shared" si="5"/>
        <v>1511.19</v>
      </c>
      <c r="O53" s="14">
        <f t="shared" si="6"/>
        <v>1518.43</v>
      </c>
      <c r="P53" s="14">
        <f t="shared" si="3"/>
        <v>7.24</v>
      </c>
      <c r="Q53" s="14">
        <f t="shared" si="4"/>
        <v>1511.19</v>
      </c>
      <c r="R53" s="14" t="s">
        <v>29</v>
      </c>
      <c r="S53" s="13" t="s">
        <v>30</v>
      </c>
      <c r="T53" s="26" t="s">
        <v>92</v>
      </c>
      <c r="U53" s="26" t="s">
        <v>92</v>
      </c>
    </row>
    <row r="54" spans="1:21" x14ac:dyDescent="0.25">
      <c r="A54" s="23">
        <v>53</v>
      </c>
      <c r="B54" s="25" t="s">
        <v>247</v>
      </c>
      <c r="C54" s="25" t="s">
        <v>248</v>
      </c>
      <c r="D54" s="23" t="s">
        <v>23</v>
      </c>
      <c r="E54" s="23" t="s">
        <v>25</v>
      </c>
      <c r="F54" s="23" t="s">
        <v>148</v>
      </c>
      <c r="G54" s="23" t="s">
        <v>26</v>
      </c>
      <c r="H54" s="23" t="s">
        <v>34</v>
      </c>
      <c r="I54" s="24">
        <v>901.36</v>
      </c>
      <c r="J54" s="24">
        <v>300</v>
      </c>
      <c r="K54" s="24">
        <v>12.62</v>
      </c>
      <c r="L54" s="31" t="s">
        <v>178</v>
      </c>
      <c r="M54" s="14">
        <f t="shared" si="0"/>
        <v>13.38</v>
      </c>
      <c r="N54" s="14">
        <f t="shared" si="5"/>
        <v>1214.74</v>
      </c>
      <c r="O54" s="14">
        <f t="shared" si="6"/>
        <v>1233.54</v>
      </c>
      <c r="P54" s="14">
        <f t="shared" si="3"/>
        <v>18.8</v>
      </c>
      <c r="Q54" s="14">
        <f t="shared" si="4"/>
        <v>1214.74</v>
      </c>
      <c r="R54" s="14" t="s">
        <v>29</v>
      </c>
      <c r="S54" s="13" t="s">
        <v>30</v>
      </c>
      <c r="T54" s="26" t="s">
        <v>97</v>
      </c>
      <c r="U54" s="26" t="s">
        <v>97</v>
      </c>
    </row>
    <row r="55" spans="1:21" x14ac:dyDescent="0.25">
      <c r="A55" s="23">
        <v>54</v>
      </c>
      <c r="B55" s="25" t="s">
        <v>131</v>
      </c>
      <c r="C55" s="25" t="s">
        <v>249</v>
      </c>
      <c r="D55" s="23" t="s">
        <v>23</v>
      </c>
      <c r="E55" s="23" t="s">
        <v>25</v>
      </c>
      <c r="F55" s="23" t="s">
        <v>87</v>
      </c>
      <c r="G55" s="23" t="s">
        <v>26</v>
      </c>
      <c r="H55" s="23" t="s">
        <v>34</v>
      </c>
      <c r="I55" s="24">
        <v>231.82</v>
      </c>
      <c r="J55" s="24">
        <v>100</v>
      </c>
      <c r="K55" s="23">
        <v>8.98</v>
      </c>
      <c r="L55" s="31" t="s">
        <v>178</v>
      </c>
      <c r="M55" s="14">
        <f t="shared" si="0"/>
        <v>9.52</v>
      </c>
      <c r="N55" s="14">
        <f t="shared" si="5"/>
        <v>341.34</v>
      </c>
      <c r="O55" s="14">
        <f t="shared" si="6"/>
        <v>347.91</v>
      </c>
      <c r="P55" s="14">
        <f t="shared" si="3"/>
        <v>6.57</v>
      </c>
      <c r="Q55" s="14">
        <f t="shared" si="4"/>
        <v>341.34</v>
      </c>
      <c r="R55" s="14" t="s">
        <v>29</v>
      </c>
      <c r="S55" s="13" t="s">
        <v>30</v>
      </c>
      <c r="T55" s="26" t="s">
        <v>92</v>
      </c>
      <c r="U55" s="26" t="s">
        <v>92</v>
      </c>
    </row>
    <row r="56" spans="1:21" x14ac:dyDescent="0.25">
      <c r="A56" s="23">
        <v>55</v>
      </c>
      <c r="B56" s="25" t="s">
        <v>250</v>
      </c>
      <c r="C56" s="25" t="s">
        <v>251</v>
      </c>
      <c r="D56" s="23" t="s">
        <v>23</v>
      </c>
      <c r="E56" s="23" t="s">
        <v>25</v>
      </c>
      <c r="F56" s="23" t="s">
        <v>87</v>
      </c>
      <c r="G56" s="23" t="s">
        <v>26</v>
      </c>
      <c r="H56" s="23" t="s">
        <v>34</v>
      </c>
      <c r="I56" s="24">
        <v>231.82</v>
      </c>
      <c r="J56" s="24">
        <v>100</v>
      </c>
      <c r="K56" s="23">
        <v>8.98</v>
      </c>
      <c r="L56" s="31" t="s">
        <v>178</v>
      </c>
      <c r="M56" s="14">
        <f t="shared" si="0"/>
        <v>9.52</v>
      </c>
      <c r="N56" s="14">
        <f t="shared" si="5"/>
        <v>341.34</v>
      </c>
      <c r="O56" s="14">
        <f t="shared" si="6"/>
        <v>347.91</v>
      </c>
      <c r="P56" s="14">
        <f t="shared" si="3"/>
        <v>6.57</v>
      </c>
      <c r="Q56" s="14">
        <f t="shared" si="4"/>
        <v>341.34</v>
      </c>
      <c r="R56" s="14" t="s">
        <v>29</v>
      </c>
      <c r="S56" s="13" t="s">
        <v>30</v>
      </c>
      <c r="T56" s="26" t="s">
        <v>97</v>
      </c>
      <c r="U56" s="26" t="s">
        <v>97</v>
      </c>
    </row>
    <row r="57" spans="1:21" x14ac:dyDescent="0.25">
      <c r="A57" s="23">
        <v>56</v>
      </c>
      <c r="B57" s="25" t="s">
        <v>72</v>
      </c>
      <c r="C57" s="25" t="s">
        <v>252</v>
      </c>
      <c r="D57" s="23" t="s">
        <v>23</v>
      </c>
      <c r="E57" s="23" t="s">
        <v>25</v>
      </c>
      <c r="F57" s="23" t="s">
        <v>87</v>
      </c>
      <c r="G57" s="23" t="s">
        <v>26</v>
      </c>
      <c r="H57" s="23" t="s">
        <v>34</v>
      </c>
      <c r="I57" s="24">
        <v>231.82</v>
      </c>
      <c r="J57" s="24">
        <v>100</v>
      </c>
      <c r="K57" s="23">
        <v>8.98</v>
      </c>
      <c r="L57" s="31" t="s">
        <v>178</v>
      </c>
      <c r="M57" s="14">
        <f t="shared" si="0"/>
        <v>9.52</v>
      </c>
      <c r="N57" s="14">
        <f t="shared" si="5"/>
        <v>341.34</v>
      </c>
      <c r="O57" s="14">
        <f t="shared" si="6"/>
        <v>347.91</v>
      </c>
      <c r="P57" s="14">
        <f t="shared" si="3"/>
        <v>6.57</v>
      </c>
      <c r="Q57" s="14">
        <f t="shared" si="4"/>
        <v>341.34</v>
      </c>
      <c r="R57" s="14" t="s">
        <v>29</v>
      </c>
      <c r="S57" s="13" t="s">
        <v>30</v>
      </c>
      <c r="T57" s="26" t="s">
        <v>94</v>
      </c>
      <c r="U57" s="26" t="s">
        <v>94</v>
      </c>
    </row>
    <row r="58" spans="1:21" x14ac:dyDescent="0.25">
      <c r="A58" s="23">
        <v>57</v>
      </c>
      <c r="B58" s="25" t="s">
        <v>71</v>
      </c>
      <c r="C58" s="25" t="s">
        <v>253</v>
      </c>
      <c r="D58" s="23" t="s">
        <v>23</v>
      </c>
      <c r="E58" s="23" t="s">
        <v>25</v>
      </c>
      <c r="F58" s="23" t="s">
        <v>87</v>
      </c>
      <c r="G58" s="23" t="s">
        <v>26</v>
      </c>
      <c r="H58" s="23" t="s">
        <v>34</v>
      </c>
      <c r="I58" s="24">
        <v>231.82</v>
      </c>
      <c r="J58" s="24">
        <v>100</v>
      </c>
      <c r="K58" s="23">
        <v>8.98</v>
      </c>
      <c r="L58" s="31" t="s">
        <v>178</v>
      </c>
      <c r="M58" s="14">
        <f t="shared" si="0"/>
        <v>9.52</v>
      </c>
      <c r="N58" s="14">
        <f t="shared" si="5"/>
        <v>341.34</v>
      </c>
      <c r="O58" s="14">
        <f t="shared" si="6"/>
        <v>347.91</v>
      </c>
      <c r="P58" s="14">
        <f t="shared" si="3"/>
        <v>6.57</v>
      </c>
      <c r="Q58" s="14">
        <f t="shared" si="4"/>
        <v>341.34</v>
      </c>
      <c r="R58" s="14" t="s">
        <v>29</v>
      </c>
      <c r="S58" s="13" t="s">
        <v>30</v>
      </c>
      <c r="T58" s="26" t="s">
        <v>94</v>
      </c>
      <c r="U58" s="26" t="s">
        <v>94</v>
      </c>
    </row>
    <row r="59" spans="1:21" x14ac:dyDescent="0.25">
      <c r="A59" s="23">
        <v>58</v>
      </c>
      <c r="B59" s="25" t="s">
        <v>141</v>
      </c>
      <c r="C59" s="25" t="s">
        <v>254</v>
      </c>
      <c r="D59" s="23" t="s">
        <v>23</v>
      </c>
      <c r="E59" s="23" t="s">
        <v>25</v>
      </c>
      <c r="F59" s="23" t="s">
        <v>87</v>
      </c>
      <c r="G59" s="23" t="s">
        <v>26</v>
      </c>
      <c r="H59" s="23" t="s">
        <v>34</v>
      </c>
      <c r="I59" s="24">
        <v>231.82</v>
      </c>
      <c r="J59" s="24">
        <v>100</v>
      </c>
      <c r="K59" s="23">
        <v>8.98</v>
      </c>
      <c r="L59" s="31" t="s">
        <v>178</v>
      </c>
      <c r="M59" s="14">
        <f t="shared" si="0"/>
        <v>9.52</v>
      </c>
      <c r="N59" s="14">
        <f t="shared" si="5"/>
        <v>341.34</v>
      </c>
      <c r="O59" s="14">
        <f t="shared" si="6"/>
        <v>347.91</v>
      </c>
      <c r="P59" s="14">
        <f t="shared" si="3"/>
        <v>6.57</v>
      </c>
      <c r="Q59" s="14">
        <f t="shared" si="4"/>
        <v>341.34</v>
      </c>
      <c r="R59" s="14" t="s">
        <v>29</v>
      </c>
      <c r="S59" s="13" t="s">
        <v>30</v>
      </c>
      <c r="T59" s="26" t="s">
        <v>98</v>
      </c>
      <c r="U59" s="26" t="s">
        <v>98</v>
      </c>
    </row>
    <row r="60" spans="1:21" x14ac:dyDescent="0.25">
      <c r="A60" s="23">
        <v>59</v>
      </c>
      <c r="B60" s="25" t="s">
        <v>130</v>
      </c>
      <c r="C60" s="25" t="s">
        <v>255</v>
      </c>
      <c r="D60" s="23" t="s">
        <v>23</v>
      </c>
      <c r="E60" s="23" t="s">
        <v>25</v>
      </c>
      <c r="F60" s="23" t="s">
        <v>87</v>
      </c>
      <c r="G60" s="23" t="s">
        <v>26</v>
      </c>
      <c r="H60" s="23" t="s">
        <v>34</v>
      </c>
      <c r="I60" s="24">
        <v>231.82</v>
      </c>
      <c r="J60" s="24">
        <v>100</v>
      </c>
      <c r="K60" s="23">
        <v>8.98</v>
      </c>
      <c r="L60" s="31" t="s">
        <v>178</v>
      </c>
      <c r="M60" s="14">
        <f t="shared" si="0"/>
        <v>9.52</v>
      </c>
      <c r="N60" s="14">
        <f t="shared" si="5"/>
        <v>341.34</v>
      </c>
      <c r="O60" s="14">
        <f t="shared" si="6"/>
        <v>347.91</v>
      </c>
      <c r="P60" s="14">
        <f t="shared" si="3"/>
        <v>6.57</v>
      </c>
      <c r="Q60" s="14">
        <f t="shared" si="4"/>
        <v>341.34</v>
      </c>
      <c r="R60" s="14" t="s">
        <v>29</v>
      </c>
      <c r="S60" s="13" t="s">
        <v>30</v>
      </c>
      <c r="T60" s="26" t="s">
        <v>103</v>
      </c>
      <c r="U60" s="26" t="s">
        <v>103</v>
      </c>
    </row>
    <row r="61" spans="1:21" x14ac:dyDescent="0.25">
      <c r="A61" s="23">
        <v>60</v>
      </c>
      <c r="B61" s="25" t="s">
        <v>256</v>
      </c>
      <c r="C61" s="25" t="s">
        <v>257</v>
      </c>
      <c r="D61" s="23" t="s">
        <v>23</v>
      </c>
      <c r="E61" s="23" t="s">
        <v>25</v>
      </c>
      <c r="F61" s="23" t="s">
        <v>87</v>
      </c>
      <c r="G61" s="23" t="s">
        <v>26</v>
      </c>
      <c r="H61" s="23" t="s">
        <v>34</v>
      </c>
      <c r="I61" s="24">
        <v>231.82</v>
      </c>
      <c r="J61" s="24">
        <v>100</v>
      </c>
      <c r="K61" s="23">
        <v>8.98</v>
      </c>
      <c r="L61" s="31" t="s">
        <v>178</v>
      </c>
      <c r="M61" s="14">
        <f t="shared" si="0"/>
        <v>9.52</v>
      </c>
      <c r="N61" s="14">
        <f t="shared" si="5"/>
        <v>341.34</v>
      </c>
      <c r="O61" s="14">
        <f t="shared" si="6"/>
        <v>347.91</v>
      </c>
      <c r="P61" s="14">
        <f t="shared" si="3"/>
        <v>6.57</v>
      </c>
      <c r="Q61" s="14">
        <f t="shared" si="4"/>
        <v>341.34</v>
      </c>
      <c r="R61" s="14" t="s">
        <v>29</v>
      </c>
      <c r="S61" s="13" t="s">
        <v>30</v>
      </c>
      <c r="T61" s="26" t="s">
        <v>105</v>
      </c>
      <c r="U61" s="26" t="s">
        <v>105</v>
      </c>
    </row>
    <row r="62" spans="1:21" x14ac:dyDescent="0.25">
      <c r="A62" s="23">
        <v>61</v>
      </c>
      <c r="B62" s="25" t="s">
        <v>125</v>
      </c>
      <c r="C62" s="25" t="s">
        <v>258</v>
      </c>
      <c r="D62" s="23" t="s">
        <v>23</v>
      </c>
      <c r="E62" s="23" t="s">
        <v>25</v>
      </c>
      <c r="F62" s="23" t="s">
        <v>87</v>
      </c>
      <c r="G62" s="23" t="s">
        <v>26</v>
      </c>
      <c r="H62" s="23" t="s">
        <v>34</v>
      </c>
      <c r="I62" s="24">
        <v>231.82</v>
      </c>
      <c r="J62" s="24">
        <v>100</v>
      </c>
      <c r="K62" s="23">
        <v>8.98</v>
      </c>
      <c r="L62" s="31" t="s">
        <v>178</v>
      </c>
      <c r="M62" s="14">
        <f t="shared" si="0"/>
        <v>9.52</v>
      </c>
      <c r="N62" s="14">
        <f t="shared" si="5"/>
        <v>341.34</v>
      </c>
      <c r="O62" s="14">
        <f t="shared" si="6"/>
        <v>347.91</v>
      </c>
      <c r="P62" s="14">
        <f t="shared" si="3"/>
        <v>6.57</v>
      </c>
      <c r="Q62" s="14">
        <f t="shared" si="4"/>
        <v>341.34</v>
      </c>
      <c r="R62" s="14" t="s">
        <v>29</v>
      </c>
      <c r="S62" s="13" t="s">
        <v>30</v>
      </c>
      <c r="T62" s="26" t="s">
        <v>94</v>
      </c>
      <c r="U62" s="26" t="s">
        <v>94</v>
      </c>
    </row>
    <row r="63" spans="1:21" x14ac:dyDescent="0.25">
      <c r="A63" s="23">
        <v>62</v>
      </c>
      <c r="B63" s="25" t="s">
        <v>259</v>
      </c>
      <c r="C63" s="25" t="s">
        <v>260</v>
      </c>
      <c r="D63" s="23" t="s">
        <v>23</v>
      </c>
      <c r="E63" s="23" t="s">
        <v>25</v>
      </c>
      <c r="F63" s="23" t="s">
        <v>87</v>
      </c>
      <c r="G63" s="23" t="s">
        <v>26</v>
      </c>
      <c r="H63" s="23" t="s">
        <v>34</v>
      </c>
      <c r="I63" s="24">
        <v>231.82</v>
      </c>
      <c r="J63" s="24">
        <v>100</v>
      </c>
      <c r="K63" s="23">
        <v>8.98</v>
      </c>
      <c r="L63" s="31" t="s">
        <v>178</v>
      </c>
      <c r="M63" s="14">
        <f t="shared" si="0"/>
        <v>9.52</v>
      </c>
      <c r="N63" s="14">
        <f t="shared" si="5"/>
        <v>341.34</v>
      </c>
      <c r="O63" s="14">
        <f t="shared" si="6"/>
        <v>347.91</v>
      </c>
      <c r="P63" s="14">
        <f t="shared" si="3"/>
        <v>6.57</v>
      </c>
      <c r="Q63" s="14">
        <f t="shared" si="4"/>
        <v>341.34</v>
      </c>
      <c r="R63" s="14" t="s">
        <v>29</v>
      </c>
      <c r="S63" s="13" t="s">
        <v>30</v>
      </c>
      <c r="T63" s="26" t="s">
        <v>99</v>
      </c>
      <c r="U63" s="26" t="s">
        <v>99</v>
      </c>
    </row>
    <row r="64" spans="1:21" x14ac:dyDescent="0.25">
      <c r="A64" s="23">
        <v>63</v>
      </c>
      <c r="B64" s="25" t="s">
        <v>129</v>
      </c>
      <c r="C64" s="25" t="s">
        <v>261</v>
      </c>
      <c r="D64" s="23" t="s">
        <v>23</v>
      </c>
      <c r="E64" s="23" t="s">
        <v>25</v>
      </c>
      <c r="F64" s="23" t="s">
        <v>87</v>
      </c>
      <c r="G64" s="23" t="s">
        <v>26</v>
      </c>
      <c r="H64" s="23" t="s">
        <v>34</v>
      </c>
      <c r="I64" s="24">
        <v>231.82</v>
      </c>
      <c r="J64" s="24">
        <v>100</v>
      </c>
      <c r="K64" s="23">
        <v>8.98</v>
      </c>
      <c r="L64" s="31" t="s">
        <v>178</v>
      </c>
      <c r="M64" s="14">
        <f t="shared" si="0"/>
        <v>9.52</v>
      </c>
      <c r="N64" s="14">
        <f t="shared" si="5"/>
        <v>341.34</v>
      </c>
      <c r="O64" s="14">
        <f t="shared" si="6"/>
        <v>347.91</v>
      </c>
      <c r="P64" s="14">
        <f t="shared" si="3"/>
        <v>6.57</v>
      </c>
      <c r="Q64" s="14">
        <f t="shared" si="4"/>
        <v>341.34</v>
      </c>
      <c r="R64" s="14" t="s">
        <v>29</v>
      </c>
      <c r="S64" s="13" t="s">
        <v>30</v>
      </c>
      <c r="T64" s="26" t="s">
        <v>93</v>
      </c>
      <c r="U64" s="26" t="s">
        <v>93</v>
      </c>
    </row>
    <row r="65" spans="1:21" x14ac:dyDescent="0.25">
      <c r="A65" s="23">
        <v>64</v>
      </c>
      <c r="B65" s="25" t="s">
        <v>262</v>
      </c>
      <c r="C65" s="25" t="s">
        <v>263</v>
      </c>
      <c r="D65" s="23" t="s">
        <v>23</v>
      </c>
      <c r="E65" s="23" t="s">
        <v>25</v>
      </c>
      <c r="F65" s="23" t="s">
        <v>87</v>
      </c>
      <c r="G65" s="23" t="s">
        <v>26</v>
      </c>
      <c r="H65" s="23" t="s">
        <v>34</v>
      </c>
      <c r="I65" s="24">
        <v>231.82</v>
      </c>
      <c r="J65" s="24">
        <v>100</v>
      </c>
      <c r="K65" s="23">
        <v>8.98</v>
      </c>
      <c r="L65" s="31" t="s">
        <v>178</v>
      </c>
      <c r="M65" s="14">
        <f t="shared" si="0"/>
        <v>9.52</v>
      </c>
      <c r="N65" s="14">
        <f t="shared" si="5"/>
        <v>341.34</v>
      </c>
      <c r="O65" s="14">
        <f t="shared" si="6"/>
        <v>347.91</v>
      </c>
      <c r="P65" s="14">
        <f t="shared" si="3"/>
        <v>6.57</v>
      </c>
      <c r="Q65" s="14">
        <f t="shared" si="4"/>
        <v>341.34</v>
      </c>
      <c r="R65" s="14" t="s">
        <v>29</v>
      </c>
      <c r="S65" s="13" t="s">
        <v>30</v>
      </c>
      <c r="T65" s="26" t="s">
        <v>93</v>
      </c>
      <c r="U65" s="26" t="s">
        <v>93</v>
      </c>
    </row>
    <row r="66" spans="1:21" x14ac:dyDescent="0.25">
      <c r="A66" s="23">
        <v>65</v>
      </c>
      <c r="B66" s="25" t="s">
        <v>264</v>
      </c>
      <c r="C66" s="25" t="s">
        <v>265</v>
      </c>
      <c r="D66" s="23" t="s">
        <v>23</v>
      </c>
      <c r="E66" s="23" t="s">
        <v>25</v>
      </c>
      <c r="F66" s="23" t="s">
        <v>87</v>
      </c>
      <c r="G66" s="23" t="s">
        <v>26</v>
      </c>
      <c r="H66" s="23" t="s">
        <v>34</v>
      </c>
      <c r="I66" s="24">
        <v>231.82</v>
      </c>
      <c r="J66" s="24">
        <v>100</v>
      </c>
      <c r="K66" s="23">
        <v>8.98</v>
      </c>
      <c r="L66" s="31" t="s">
        <v>178</v>
      </c>
      <c r="M66" s="14">
        <f t="shared" ref="M66:M129" si="7">K66*1.06</f>
        <v>9.52</v>
      </c>
      <c r="N66" s="14">
        <f t="shared" si="5"/>
        <v>341.34</v>
      </c>
      <c r="O66" s="14">
        <f t="shared" si="6"/>
        <v>347.91</v>
      </c>
      <c r="P66" s="14">
        <f t="shared" ref="P66:P129" si="8">(M66+J66)*0.06</f>
        <v>6.57</v>
      </c>
      <c r="Q66" s="14">
        <f t="shared" ref="Q66:Q129" si="9">O66-P66</f>
        <v>341.34</v>
      </c>
      <c r="R66" s="14" t="s">
        <v>29</v>
      </c>
      <c r="S66" s="13" t="s">
        <v>30</v>
      </c>
      <c r="T66" s="26" t="s">
        <v>91</v>
      </c>
      <c r="U66" s="26" t="s">
        <v>91</v>
      </c>
    </row>
    <row r="67" spans="1:21" x14ac:dyDescent="0.25">
      <c r="A67" s="23">
        <v>66</v>
      </c>
      <c r="B67" s="25" t="s">
        <v>68</v>
      </c>
      <c r="C67" s="25" t="s">
        <v>266</v>
      </c>
      <c r="D67" s="23" t="s">
        <v>23</v>
      </c>
      <c r="E67" s="23" t="s">
        <v>25</v>
      </c>
      <c r="F67" s="23" t="s">
        <v>87</v>
      </c>
      <c r="G67" s="23" t="s">
        <v>26</v>
      </c>
      <c r="H67" s="23" t="s">
        <v>34</v>
      </c>
      <c r="I67" s="24">
        <v>231.82</v>
      </c>
      <c r="J67" s="24">
        <v>100</v>
      </c>
      <c r="K67" s="23">
        <v>8.98</v>
      </c>
      <c r="L67" s="31" t="s">
        <v>178</v>
      </c>
      <c r="M67" s="14">
        <f t="shared" si="7"/>
        <v>9.52</v>
      </c>
      <c r="N67" s="14">
        <f t="shared" si="5"/>
        <v>341.34</v>
      </c>
      <c r="O67" s="14">
        <f t="shared" si="6"/>
        <v>347.91</v>
      </c>
      <c r="P67" s="14">
        <f t="shared" si="8"/>
        <v>6.57</v>
      </c>
      <c r="Q67" s="14">
        <f t="shared" si="9"/>
        <v>341.34</v>
      </c>
      <c r="R67" s="14" t="s">
        <v>29</v>
      </c>
      <c r="S67" s="13" t="s">
        <v>30</v>
      </c>
      <c r="T67" s="26" t="s">
        <v>115</v>
      </c>
      <c r="U67" s="26" t="s">
        <v>115</v>
      </c>
    </row>
    <row r="68" spans="1:21" x14ac:dyDescent="0.25">
      <c r="A68" s="23">
        <v>67</v>
      </c>
      <c r="B68" s="25" t="s">
        <v>88</v>
      </c>
      <c r="C68" s="25" t="s">
        <v>267</v>
      </c>
      <c r="D68" s="23" t="s">
        <v>23</v>
      </c>
      <c r="E68" s="23" t="s">
        <v>25</v>
      </c>
      <c r="F68" s="23" t="s">
        <v>87</v>
      </c>
      <c r="G68" s="23" t="s">
        <v>26</v>
      </c>
      <c r="H68" s="23" t="s">
        <v>34</v>
      </c>
      <c r="I68" s="24">
        <v>231.82</v>
      </c>
      <c r="J68" s="24">
        <v>100</v>
      </c>
      <c r="K68" s="23">
        <v>8.98</v>
      </c>
      <c r="L68" s="31" t="s">
        <v>178</v>
      </c>
      <c r="M68" s="14">
        <f t="shared" si="7"/>
        <v>9.52</v>
      </c>
      <c r="N68" s="14">
        <f t="shared" si="5"/>
        <v>341.34</v>
      </c>
      <c r="O68" s="14">
        <f t="shared" si="6"/>
        <v>347.91</v>
      </c>
      <c r="P68" s="14">
        <f t="shared" si="8"/>
        <v>6.57</v>
      </c>
      <c r="Q68" s="14">
        <f t="shared" si="9"/>
        <v>341.34</v>
      </c>
      <c r="R68" s="14" t="s">
        <v>29</v>
      </c>
      <c r="S68" s="13" t="s">
        <v>30</v>
      </c>
      <c r="T68" s="26" t="s">
        <v>94</v>
      </c>
      <c r="U68" s="26" t="s">
        <v>94</v>
      </c>
    </row>
    <row r="69" spans="1:21" x14ac:dyDescent="0.25">
      <c r="A69" s="23">
        <v>68</v>
      </c>
      <c r="B69" s="25" t="s">
        <v>268</v>
      </c>
      <c r="C69" s="25" t="s">
        <v>269</v>
      </c>
      <c r="D69" s="23" t="s">
        <v>23</v>
      </c>
      <c r="E69" s="23" t="s">
        <v>25</v>
      </c>
      <c r="F69" s="23" t="s">
        <v>87</v>
      </c>
      <c r="G69" s="23" t="s">
        <v>26</v>
      </c>
      <c r="H69" s="23" t="s">
        <v>34</v>
      </c>
      <c r="I69" s="24">
        <v>231.82</v>
      </c>
      <c r="J69" s="24">
        <v>100</v>
      </c>
      <c r="K69" s="23">
        <v>8.98</v>
      </c>
      <c r="L69" s="31" t="s">
        <v>178</v>
      </c>
      <c r="M69" s="14">
        <f t="shared" si="7"/>
        <v>9.52</v>
      </c>
      <c r="N69" s="14">
        <f t="shared" si="5"/>
        <v>341.34</v>
      </c>
      <c r="O69" s="14">
        <f t="shared" si="6"/>
        <v>347.91</v>
      </c>
      <c r="P69" s="14">
        <f t="shared" si="8"/>
        <v>6.57</v>
      </c>
      <c r="Q69" s="14">
        <f t="shared" si="9"/>
        <v>341.34</v>
      </c>
      <c r="R69" s="14" t="s">
        <v>29</v>
      </c>
      <c r="S69" s="13" t="s">
        <v>30</v>
      </c>
      <c r="T69" s="26" t="s">
        <v>92</v>
      </c>
      <c r="U69" s="26" t="s">
        <v>92</v>
      </c>
    </row>
    <row r="70" spans="1:21" x14ac:dyDescent="0.25">
      <c r="A70" s="23">
        <v>69</v>
      </c>
      <c r="B70" s="25" t="s">
        <v>63</v>
      </c>
      <c r="C70" s="25" t="s">
        <v>270</v>
      </c>
      <c r="D70" s="23" t="s">
        <v>23</v>
      </c>
      <c r="E70" s="23" t="s">
        <v>25</v>
      </c>
      <c r="F70" s="23" t="s">
        <v>87</v>
      </c>
      <c r="G70" s="23" t="s">
        <v>26</v>
      </c>
      <c r="H70" s="23" t="s">
        <v>34</v>
      </c>
      <c r="I70" s="24">
        <v>231.82</v>
      </c>
      <c r="J70" s="24">
        <v>100</v>
      </c>
      <c r="K70" s="23">
        <v>8.98</v>
      </c>
      <c r="L70" s="31" t="s">
        <v>178</v>
      </c>
      <c r="M70" s="14">
        <f t="shared" si="7"/>
        <v>9.52</v>
      </c>
      <c r="N70" s="14">
        <f t="shared" si="5"/>
        <v>341.34</v>
      </c>
      <c r="O70" s="14">
        <f t="shared" si="6"/>
        <v>347.91</v>
      </c>
      <c r="P70" s="14">
        <f t="shared" si="8"/>
        <v>6.57</v>
      </c>
      <c r="Q70" s="14">
        <f t="shared" si="9"/>
        <v>341.34</v>
      </c>
      <c r="R70" s="14" t="s">
        <v>29</v>
      </c>
      <c r="S70" s="13" t="s">
        <v>30</v>
      </c>
      <c r="T70" s="26" t="s">
        <v>97</v>
      </c>
      <c r="U70" s="26" t="s">
        <v>97</v>
      </c>
    </row>
    <row r="71" spans="1:21" x14ac:dyDescent="0.25">
      <c r="A71" s="23">
        <v>70</v>
      </c>
      <c r="B71" s="25" t="s">
        <v>271</v>
      </c>
      <c r="C71" s="25" t="s">
        <v>272</v>
      </c>
      <c r="D71" s="23" t="s">
        <v>23</v>
      </c>
      <c r="E71" s="23" t="s">
        <v>25</v>
      </c>
      <c r="F71" s="23" t="s">
        <v>169</v>
      </c>
      <c r="G71" s="23" t="s">
        <v>26</v>
      </c>
      <c r="H71" s="23" t="s">
        <v>34</v>
      </c>
      <c r="I71" s="24">
        <v>0</v>
      </c>
      <c r="J71" s="24">
        <v>200</v>
      </c>
      <c r="K71" s="24">
        <v>350</v>
      </c>
      <c r="L71" s="31" t="s">
        <v>79</v>
      </c>
      <c r="M71" s="14">
        <f t="shared" si="7"/>
        <v>371</v>
      </c>
      <c r="N71" s="14">
        <f t="shared" si="5"/>
        <v>571</v>
      </c>
      <c r="O71" s="14">
        <f t="shared" si="6"/>
        <v>605.26</v>
      </c>
      <c r="P71" s="14">
        <f t="shared" si="8"/>
        <v>34.26</v>
      </c>
      <c r="Q71" s="14">
        <f t="shared" si="9"/>
        <v>571</v>
      </c>
      <c r="R71" s="14" t="s">
        <v>29</v>
      </c>
      <c r="S71" s="13" t="s">
        <v>30</v>
      </c>
      <c r="T71" s="26" t="s">
        <v>103</v>
      </c>
      <c r="U71" s="26" t="s">
        <v>103</v>
      </c>
    </row>
    <row r="72" spans="1:21" x14ac:dyDescent="0.25">
      <c r="A72" s="23">
        <v>71</v>
      </c>
      <c r="B72" s="25" t="s">
        <v>132</v>
      </c>
      <c r="C72" s="25" t="s">
        <v>273</v>
      </c>
      <c r="D72" s="23" t="s">
        <v>23</v>
      </c>
      <c r="E72" s="23" t="s">
        <v>25</v>
      </c>
      <c r="F72" s="23" t="s">
        <v>87</v>
      </c>
      <c r="G72" s="23" t="s">
        <v>26</v>
      </c>
      <c r="H72" s="23" t="s">
        <v>34</v>
      </c>
      <c r="I72" s="24">
        <v>231.25</v>
      </c>
      <c r="J72" s="24">
        <v>100</v>
      </c>
      <c r="K72" s="23">
        <v>8.98</v>
      </c>
      <c r="L72" s="31" t="s">
        <v>178</v>
      </c>
      <c r="M72" s="14">
        <f t="shared" si="7"/>
        <v>9.52</v>
      </c>
      <c r="N72" s="14">
        <f t="shared" si="5"/>
        <v>340.77</v>
      </c>
      <c r="O72" s="14">
        <f t="shared" si="6"/>
        <v>347.34</v>
      </c>
      <c r="P72" s="14">
        <f t="shared" si="8"/>
        <v>6.57</v>
      </c>
      <c r="Q72" s="14">
        <f t="shared" si="9"/>
        <v>340.77</v>
      </c>
      <c r="R72" s="14" t="s">
        <v>29</v>
      </c>
      <c r="S72" s="13" t="s">
        <v>30</v>
      </c>
      <c r="T72" s="26" t="s">
        <v>94</v>
      </c>
      <c r="U72" s="26" t="s">
        <v>94</v>
      </c>
    </row>
    <row r="73" spans="1:21" x14ac:dyDescent="0.25">
      <c r="A73" s="23">
        <v>72</v>
      </c>
      <c r="B73" s="25" t="s">
        <v>274</v>
      </c>
      <c r="C73" s="25" t="s">
        <v>275</v>
      </c>
      <c r="D73" s="23" t="s">
        <v>23</v>
      </c>
      <c r="E73" s="23" t="s">
        <v>25</v>
      </c>
      <c r="F73" s="23" t="s">
        <v>87</v>
      </c>
      <c r="G73" s="23" t="s">
        <v>26</v>
      </c>
      <c r="H73" s="23" t="s">
        <v>34</v>
      </c>
      <c r="I73" s="24">
        <v>231.69</v>
      </c>
      <c r="J73" s="24">
        <v>100</v>
      </c>
      <c r="K73" s="23">
        <v>8.98</v>
      </c>
      <c r="L73" s="31" t="s">
        <v>178</v>
      </c>
      <c r="M73" s="14">
        <f t="shared" si="7"/>
        <v>9.52</v>
      </c>
      <c r="N73" s="14">
        <f t="shared" si="5"/>
        <v>341.21</v>
      </c>
      <c r="O73" s="14">
        <f t="shared" si="6"/>
        <v>347.78</v>
      </c>
      <c r="P73" s="14">
        <f t="shared" si="8"/>
        <v>6.57</v>
      </c>
      <c r="Q73" s="14">
        <f t="shared" si="9"/>
        <v>341.21</v>
      </c>
      <c r="R73" s="14" t="s">
        <v>29</v>
      </c>
      <c r="S73" s="13" t="s">
        <v>30</v>
      </c>
      <c r="T73" s="26" t="s">
        <v>94</v>
      </c>
      <c r="U73" s="26" t="s">
        <v>94</v>
      </c>
    </row>
    <row r="74" spans="1:21" x14ac:dyDescent="0.25">
      <c r="A74" s="23">
        <v>73</v>
      </c>
      <c r="B74" s="25" t="s">
        <v>276</v>
      </c>
      <c r="C74" s="25" t="s">
        <v>277</v>
      </c>
      <c r="D74" s="23" t="s">
        <v>23</v>
      </c>
      <c r="E74" s="23" t="s">
        <v>25</v>
      </c>
      <c r="F74" s="23" t="s">
        <v>87</v>
      </c>
      <c r="G74" s="23" t="s">
        <v>26</v>
      </c>
      <c r="H74" s="23" t="s">
        <v>34</v>
      </c>
      <c r="I74" s="24">
        <v>231.69</v>
      </c>
      <c r="J74" s="24">
        <v>100</v>
      </c>
      <c r="K74" s="23">
        <v>8.98</v>
      </c>
      <c r="L74" s="31" t="s">
        <v>178</v>
      </c>
      <c r="M74" s="14">
        <f t="shared" si="7"/>
        <v>9.52</v>
      </c>
      <c r="N74" s="14">
        <f t="shared" si="5"/>
        <v>341.21</v>
      </c>
      <c r="O74" s="14">
        <f t="shared" si="6"/>
        <v>347.78</v>
      </c>
      <c r="P74" s="14">
        <f t="shared" si="8"/>
        <v>6.57</v>
      </c>
      <c r="Q74" s="14">
        <f t="shared" si="9"/>
        <v>341.21</v>
      </c>
      <c r="R74" s="14" t="s">
        <v>29</v>
      </c>
      <c r="S74" s="13" t="s">
        <v>30</v>
      </c>
      <c r="T74" s="26" t="s">
        <v>94</v>
      </c>
      <c r="U74" s="26" t="s">
        <v>94</v>
      </c>
    </row>
    <row r="75" spans="1:21" x14ac:dyDescent="0.25">
      <c r="A75" s="23">
        <v>74</v>
      </c>
      <c r="B75" s="25" t="s">
        <v>278</v>
      </c>
      <c r="C75" s="25" t="s">
        <v>149</v>
      </c>
      <c r="D75" s="23" t="s">
        <v>23</v>
      </c>
      <c r="E75" s="23" t="s">
        <v>25</v>
      </c>
      <c r="F75" s="23" t="s">
        <v>61</v>
      </c>
      <c r="G75" s="23" t="s">
        <v>26</v>
      </c>
      <c r="H75" s="23" t="s">
        <v>34</v>
      </c>
      <c r="I75" s="24">
        <v>185.68</v>
      </c>
      <c r="J75" s="24">
        <v>200</v>
      </c>
      <c r="K75" s="24">
        <v>0</v>
      </c>
      <c r="L75" s="31"/>
      <c r="M75" s="14">
        <f t="shared" si="7"/>
        <v>0</v>
      </c>
      <c r="N75" s="14">
        <f t="shared" si="5"/>
        <v>385.68</v>
      </c>
      <c r="O75" s="14">
        <f t="shared" si="6"/>
        <v>397.68</v>
      </c>
      <c r="P75" s="14">
        <f t="shared" si="8"/>
        <v>12</v>
      </c>
      <c r="Q75" s="14">
        <f t="shared" si="9"/>
        <v>385.68</v>
      </c>
      <c r="R75" s="14" t="s">
        <v>29</v>
      </c>
      <c r="S75" s="13" t="s">
        <v>30</v>
      </c>
      <c r="T75" s="26" t="s">
        <v>103</v>
      </c>
      <c r="U75" s="26" t="s">
        <v>103</v>
      </c>
    </row>
    <row r="76" spans="1:21" x14ac:dyDescent="0.25">
      <c r="A76" s="23">
        <v>75</v>
      </c>
      <c r="B76" s="25" t="s">
        <v>83</v>
      </c>
      <c r="C76" s="25" t="s">
        <v>279</v>
      </c>
      <c r="D76" s="23" t="s">
        <v>23</v>
      </c>
      <c r="E76" s="23" t="s">
        <v>25</v>
      </c>
      <c r="F76" s="23" t="s">
        <v>87</v>
      </c>
      <c r="G76" s="23" t="s">
        <v>26</v>
      </c>
      <c r="H76" s="23" t="s">
        <v>34</v>
      </c>
      <c r="I76" s="24">
        <v>231.69</v>
      </c>
      <c r="J76" s="24">
        <v>100</v>
      </c>
      <c r="K76" s="23">
        <v>8.98</v>
      </c>
      <c r="L76" s="31" t="s">
        <v>178</v>
      </c>
      <c r="M76" s="14">
        <f t="shared" si="7"/>
        <v>9.52</v>
      </c>
      <c r="N76" s="14">
        <f t="shared" si="5"/>
        <v>341.21</v>
      </c>
      <c r="O76" s="14">
        <f t="shared" si="6"/>
        <v>347.78</v>
      </c>
      <c r="P76" s="14">
        <f t="shared" si="8"/>
        <v>6.57</v>
      </c>
      <c r="Q76" s="14">
        <f t="shared" si="9"/>
        <v>341.21</v>
      </c>
      <c r="R76" s="14" t="s">
        <v>29</v>
      </c>
      <c r="S76" s="13" t="s">
        <v>30</v>
      </c>
      <c r="T76" s="26" t="s">
        <v>94</v>
      </c>
      <c r="U76" s="26" t="s">
        <v>94</v>
      </c>
    </row>
    <row r="77" spans="1:21" x14ac:dyDescent="0.25">
      <c r="A77" s="23">
        <v>76</v>
      </c>
      <c r="B77" s="25" t="s">
        <v>69</v>
      </c>
      <c r="C77" s="25" t="s">
        <v>280</v>
      </c>
      <c r="D77" s="23" t="s">
        <v>23</v>
      </c>
      <c r="E77" s="23" t="s">
        <v>25</v>
      </c>
      <c r="F77" s="23" t="s">
        <v>87</v>
      </c>
      <c r="G77" s="23" t="s">
        <v>26</v>
      </c>
      <c r="H77" s="23" t="s">
        <v>34</v>
      </c>
      <c r="I77" s="24">
        <v>231.19</v>
      </c>
      <c r="J77" s="24">
        <v>100</v>
      </c>
      <c r="K77" s="23">
        <v>8.98</v>
      </c>
      <c r="L77" s="31" t="s">
        <v>178</v>
      </c>
      <c r="M77" s="14">
        <f t="shared" si="7"/>
        <v>9.52</v>
      </c>
      <c r="N77" s="14">
        <f t="shared" si="5"/>
        <v>340.71</v>
      </c>
      <c r="O77" s="14">
        <f t="shared" si="6"/>
        <v>347.28</v>
      </c>
      <c r="P77" s="14">
        <f t="shared" si="8"/>
        <v>6.57</v>
      </c>
      <c r="Q77" s="14">
        <f t="shared" si="9"/>
        <v>340.71</v>
      </c>
      <c r="R77" s="14" t="s">
        <v>29</v>
      </c>
      <c r="S77" s="13" t="s">
        <v>30</v>
      </c>
      <c r="T77" s="26" t="s">
        <v>115</v>
      </c>
      <c r="U77" s="26" t="s">
        <v>115</v>
      </c>
    </row>
    <row r="78" spans="1:21" x14ac:dyDescent="0.25">
      <c r="A78" s="23">
        <v>77</v>
      </c>
      <c r="B78" s="25" t="s">
        <v>126</v>
      </c>
      <c r="C78" s="25" t="s">
        <v>281</v>
      </c>
      <c r="D78" s="23" t="s">
        <v>23</v>
      </c>
      <c r="E78" s="23" t="s">
        <v>25</v>
      </c>
      <c r="F78" s="23" t="s">
        <v>87</v>
      </c>
      <c r="G78" s="23" t="s">
        <v>26</v>
      </c>
      <c r="H78" s="23" t="s">
        <v>34</v>
      </c>
      <c r="I78" s="24">
        <v>231.19</v>
      </c>
      <c r="J78" s="24">
        <v>100</v>
      </c>
      <c r="K78" s="23">
        <v>8.98</v>
      </c>
      <c r="L78" s="31" t="s">
        <v>178</v>
      </c>
      <c r="M78" s="14">
        <f t="shared" si="7"/>
        <v>9.52</v>
      </c>
      <c r="N78" s="14">
        <f t="shared" si="5"/>
        <v>340.71</v>
      </c>
      <c r="O78" s="14">
        <f t="shared" si="6"/>
        <v>347.28</v>
      </c>
      <c r="P78" s="14">
        <f t="shared" si="8"/>
        <v>6.57</v>
      </c>
      <c r="Q78" s="14">
        <f t="shared" si="9"/>
        <v>340.71</v>
      </c>
      <c r="R78" s="14" t="s">
        <v>29</v>
      </c>
      <c r="S78" s="13" t="s">
        <v>30</v>
      </c>
      <c r="T78" s="26" t="s">
        <v>94</v>
      </c>
      <c r="U78" s="26" t="s">
        <v>94</v>
      </c>
    </row>
    <row r="79" spans="1:21" x14ac:dyDescent="0.25">
      <c r="A79" s="23">
        <v>78</v>
      </c>
      <c r="B79" s="25" t="s">
        <v>81</v>
      </c>
      <c r="C79" s="25" t="s">
        <v>282</v>
      </c>
      <c r="D79" s="23" t="s">
        <v>23</v>
      </c>
      <c r="E79" s="23" t="s">
        <v>25</v>
      </c>
      <c r="F79" s="23" t="s">
        <v>87</v>
      </c>
      <c r="G79" s="23" t="s">
        <v>26</v>
      </c>
      <c r="H79" s="23" t="s">
        <v>34</v>
      </c>
      <c r="I79" s="24">
        <v>231.19</v>
      </c>
      <c r="J79" s="24">
        <v>100</v>
      </c>
      <c r="K79" s="23">
        <v>8.98</v>
      </c>
      <c r="L79" s="31" t="s">
        <v>178</v>
      </c>
      <c r="M79" s="14">
        <f t="shared" si="7"/>
        <v>9.52</v>
      </c>
      <c r="N79" s="14">
        <f t="shared" si="5"/>
        <v>340.71</v>
      </c>
      <c r="O79" s="14">
        <f t="shared" si="6"/>
        <v>347.28</v>
      </c>
      <c r="P79" s="14">
        <f t="shared" si="8"/>
        <v>6.57</v>
      </c>
      <c r="Q79" s="14">
        <f t="shared" si="9"/>
        <v>340.71</v>
      </c>
      <c r="R79" s="14" t="s">
        <v>29</v>
      </c>
      <c r="S79" s="13" t="s">
        <v>30</v>
      </c>
      <c r="T79" s="26" t="s">
        <v>93</v>
      </c>
      <c r="U79" s="26" t="s">
        <v>93</v>
      </c>
    </row>
    <row r="80" spans="1:21" x14ac:dyDescent="0.25">
      <c r="A80" s="23">
        <v>79</v>
      </c>
      <c r="B80" s="25" t="s">
        <v>140</v>
      </c>
      <c r="C80" s="25" t="s">
        <v>283</v>
      </c>
      <c r="D80" s="23" t="s">
        <v>23</v>
      </c>
      <c r="E80" s="23" t="s">
        <v>25</v>
      </c>
      <c r="F80" s="23" t="s">
        <v>87</v>
      </c>
      <c r="G80" s="23" t="s">
        <v>26</v>
      </c>
      <c r="H80" s="23" t="s">
        <v>34</v>
      </c>
      <c r="I80" s="24">
        <v>231.19</v>
      </c>
      <c r="J80" s="24">
        <v>100</v>
      </c>
      <c r="K80" s="23">
        <v>8.98</v>
      </c>
      <c r="L80" s="31" t="s">
        <v>178</v>
      </c>
      <c r="M80" s="14">
        <f t="shared" si="7"/>
        <v>9.52</v>
      </c>
      <c r="N80" s="14">
        <f t="shared" si="5"/>
        <v>340.71</v>
      </c>
      <c r="O80" s="14">
        <f t="shared" si="6"/>
        <v>347.28</v>
      </c>
      <c r="P80" s="14">
        <f t="shared" si="8"/>
        <v>6.57</v>
      </c>
      <c r="Q80" s="14">
        <f t="shared" si="9"/>
        <v>340.71</v>
      </c>
      <c r="R80" s="14" t="s">
        <v>29</v>
      </c>
      <c r="S80" s="13" t="s">
        <v>30</v>
      </c>
      <c r="T80" s="26" t="s">
        <v>94</v>
      </c>
      <c r="U80" s="26" t="s">
        <v>94</v>
      </c>
    </row>
    <row r="81" spans="1:21" x14ac:dyDescent="0.25">
      <c r="A81" s="23">
        <v>80</v>
      </c>
      <c r="B81" s="25" t="s">
        <v>284</v>
      </c>
      <c r="C81" s="25" t="s">
        <v>285</v>
      </c>
      <c r="D81" s="23" t="s">
        <v>23</v>
      </c>
      <c r="E81" s="23" t="s">
        <v>46</v>
      </c>
      <c r="F81" s="23" t="s">
        <v>148</v>
      </c>
      <c r="G81" s="23" t="s">
        <v>26</v>
      </c>
      <c r="H81" s="23" t="s">
        <v>34</v>
      </c>
      <c r="I81" s="24">
        <v>908.57</v>
      </c>
      <c r="J81" s="24">
        <v>300</v>
      </c>
      <c r="K81" s="24">
        <v>12.71</v>
      </c>
      <c r="L81" s="31" t="s">
        <v>178</v>
      </c>
      <c r="M81" s="14">
        <f t="shared" si="7"/>
        <v>13.47</v>
      </c>
      <c r="N81" s="14">
        <f t="shared" ref="N81:N144" si="10">I81+J81+M81</f>
        <v>1222.04</v>
      </c>
      <c r="O81" s="14">
        <f t="shared" ref="O81:O144" si="11">I81+(J81+M81)*1.06</f>
        <v>1240.8499999999999</v>
      </c>
      <c r="P81" s="14">
        <f t="shared" si="8"/>
        <v>18.809999999999999</v>
      </c>
      <c r="Q81" s="14">
        <f t="shared" si="9"/>
        <v>1222.04</v>
      </c>
      <c r="R81" s="14" t="s">
        <v>29</v>
      </c>
      <c r="S81" s="13" t="s">
        <v>30</v>
      </c>
      <c r="T81" s="26" t="s">
        <v>94</v>
      </c>
      <c r="U81" s="26" t="s">
        <v>94</v>
      </c>
    </row>
    <row r="82" spans="1:21" x14ac:dyDescent="0.25">
      <c r="A82" s="23">
        <v>81</v>
      </c>
      <c r="B82" s="25" t="s">
        <v>286</v>
      </c>
      <c r="C82" s="25" t="s">
        <v>287</v>
      </c>
      <c r="D82" s="23" t="s">
        <v>23</v>
      </c>
      <c r="E82" s="23" t="s">
        <v>25</v>
      </c>
      <c r="F82" s="23" t="s">
        <v>87</v>
      </c>
      <c r="G82" s="23" t="s">
        <v>26</v>
      </c>
      <c r="H82" s="23" t="s">
        <v>34</v>
      </c>
      <c r="I82" s="24">
        <v>231.19</v>
      </c>
      <c r="J82" s="24">
        <v>100</v>
      </c>
      <c r="K82" s="23">
        <v>8.98</v>
      </c>
      <c r="L82" s="31" t="s">
        <v>178</v>
      </c>
      <c r="M82" s="14">
        <f t="shared" si="7"/>
        <v>9.52</v>
      </c>
      <c r="N82" s="14">
        <f t="shared" si="10"/>
        <v>340.71</v>
      </c>
      <c r="O82" s="14">
        <f t="shared" si="11"/>
        <v>347.28</v>
      </c>
      <c r="P82" s="14">
        <f t="shared" si="8"/>
        <v>6.57</v>
      </c>
      <c r="Q82" s="14">
        <f t="shared" si="9"/>
        <v>340.71</v>
      </c>
      <c r="R82" s="14" t="s">
        <v>29</v>
      </c>
      <c r="S82" s="13" t="s">
        <v>30</v>
      </c>
      <c r="T82" s="26" t="s">
        <v>107</v>
      </c>
      <c r="U82" s="26" t="s">
        <v>107</v>
      </c>
    </row>
    <row r="83" spans="1:21" x14ac:dyDescent="0.25">
      <c r="A83" s="23">
        <v>82</v>
      </c>
      <c r="B83" s="25" t="s">
        <v>288</v>
      </c>
      <c r="C83" s="25" t="s">
        <v>289</v>
      </c>
      <c r="D83" s="23" t="s">
        <v>23</v>
      </c>
      <c r="E83" s="23" t="s">
        <v>25</v>
      </c>
      <c r="F83" s="23" t="s">
        <v>87</v>
      </c>
      <c r="G83" s="23" t="s">
        <v>26</v>
      </c>
      <c r="H83" s="23" t="s">
        <v>34</v>
      </c>
      <c r="I83" s="24">
        <v>231.19</v>
      </c>
      <c r="J83" s="24">
        <v>100</v>
      </c>
      <c r="K83" s="23">
        <v>8.98</v>
      </c>
      <c r="L83" s="31" t="s">
        <v>178</v>
      </c>
      <c r="M83" s="14">
        <f t="shared" si="7"/>
        <v>9.52</v>
      </c>
      <c r="N83" s="14">
        <f t="shared" si="10"/>
        <v>340.71</v>
      </c>
      <c r="O83" s="14">
        <f t="shared" si="11"/>
        <v>347.28</v>
      </c>
      <c r="P83" s="14">
        <f t="shared" si="8"/>
        <v>6.57</v>
      </c>
      <c r="Q83" s="14">
        <f t="shared" si="9"/>
        <v>340.71</v>
      </c>
      <c r="R83" s="14" t="s">
        <v>29</v>
      </c>
      <c r="S83" s="13" t="s">
        <v>30</v>
      </c>
      <c r="T83" s="26" t="s">
        <v>94</v>
      </c>
      <c r="U83" s="26" t="s">
        <v>94</v>
      </c>
    </row>
    <row r="84" spans="1:21" x14ac:dyDescent="0.25">
      <c r="A84" s="23">
        <v>83</v>
      </c>
      <c r="B84" s="25" t="s">
        <v>290</v>
      </c>
      <c r="C84" s="25" t="s">
        <v>291</v>
      </c>
      <c r="D84" s="23" t="s">
        <v>23</v>
      </c>
      <c r="E84" s="23" t="s">
        <v>25</v>
      </c>
      <c r="F84" s="23" t="s">
        <v>87</v>
      </c>
      <c r="G84" s="23" t="s">
        <v>26</v>
      </c>
      <c r="H84" s="23" t="s">
        <v>34</v>
      </c>
      <c r="I84" s="24">
        <v>231.19</v>
      </c>
      <c r="J84" s="24">
        <v>100</v>
      </c>
      <c r="K84" s="23">
        <v>8.98</v>
      </c>
      <c r="L84" s="31" t="s">
        <v>178</v>
      </c>
      <c r="M84" s="14">
        <f t="shared" si="7"/>
        <v>9.52</v>
      </c>
      <c r="N84" s="14">
        <f t="shared" si="10"/>
        <v>340.71</v>
      </c>
      <c r="O84" s="14">
        <f t="shared" si="11"/>
        <v>347.28</v>
      </c>
      <c r="P84" s="14">
        <f t="shared" si="8"/>
        <v>6.57</v>
      </c>
      <c r="Q84" s="14">
        <f t="shared" si="9"/>
        <v>340.71</v>
      </c>
      <c r="R84" s="14" t="s">
        <v>29</v>
      </c>
      <c r="S84" s="13" t="s">
        <v>30</v>
      </c>
      <c r="T84" s="26" t="s">
        <v>97</v>
      </c>
      <c r="U84" s="26" t="s">
        <v>97</v>
      </c>
    </row>
    <row r="85" spans="1:21" x14ac:dyDescent="0.25">
      <c r="A85" s="23">
        <v>84</v>
      </c>
      <c r="B85" s="25" t="s">
        <v>292</v>
      </c>
      <c r="C85" s="25" t="s">
        <v>293</v>
      </c>
      <c r="D85" s="23" t="s">
        <v>23</v>
      </c>
      <c r="E85" s="23" t="s">
        <v>25</v>
      </c>
      <c r="F85" s="23" t="s">
        <v>87</v>
      </c>
      <c r="G85" s="23" t="s">
        <v>26</v>
      </c>
      <c r="H85" s="23" t="s">
        <v>34</v>
      </c>
      <c r="I85" s="24">
        <v>231.19</v>
      </c>
      <c r="J85" s="24">
        <v>100</v>
      </c>
      <c r="K85" s="23">
        <v>8.98</v>
      </c>
      <c r="L85" s="31" t="s">
        <v>178</v>
      </c>
      <c r="M85" s="14">
        <f t="shared" si="7"/>
        <v>9.52</v>
      </c>
      <c r="N85" s="14">
        <f t="shared" si="10"/>
        <v>340.71</v>
      </c>
      <c r="O85" s="14">
        <f t="shared" si="11"/>
        <v>347.28</v>
      </c>
      <c r="P85" s="14">
        <f t="shared" si="8"/>
        <v>6.57</v>
      </c>
      <c r="Q85" s="14">
        <f t="shared" si="9"/>
        <v>340.71</v>
      </c>
      <c r="R85" s="14" t="s">
        <v>29</v>
      </c>
      <c r="S85" s="13" t="s">
        <v>30</v>
      </c>
      <c r="T85" s="26" t="s">
        <v>107</v>
      </c>
      <c r="U85" s="26" t="s">
        <v>107</v>
      </c>
    </row>
    <row r="86" spans="1:21" x14ac:dyDescent="0.25">
      <c r="A86" s="23">
        <v>85</v>
      </c>
      <c r="B86" s="25" t="s">
        <v>123</v>
      </c>
      <c r="C86" s="25" t="s">
        <v>294</v>
      </c>
      <c r="D86" s="23" t="s">
        <v>23</v>
      </c>
      <c r="E86" s="23" t="s">
        <v>25</v>
      </c>
      <c r="F86" s="23" t="s">
        <v>87</v>
      </c>
      <c r="G86" s="23" t="s">
        <v>26</v>
      </c>
      <c r="H86" s="23" t="s">
        <v>34</v>
      </c>
      <c r="I86" s="24">
        <v>231.19</v>
      </c>
      <c r="J86" s="24">
        <v>100</v>
      </c>
      <c r="K86" s="23">
        <v>8.98</v>
      </c>
      <c r="L86" s="31" t="s">
        <v>178</v>
      </c>
      <c r="M86" s="14">
        <f t="shared" si="7"/>
        <v>9.52</v>
      </c>
      <c r="N86" s="14">
        <f t="shared" si="10"/>
        <v>340.71</v>
      </c>
      <c r="O86" s="14">
        <f t="shared" si="11"/>
        <v>347.28</v>
      </c>
      <c r="P86" s="14">
        <f t="shared" si="8"/>
        <v>6.57</v>
      </c>
      <c r="Q86" s="14">
        <f t="shared" si="9"/>
        <v>340.71</v>
      </c>
      <c r="R86" s="14" t="s">
        <v>29</v>
      </c>
      <c r="S86" s="13" t="s">
        <v>30</v>
      </c>
      <c r="T86" s="26" t="s">
        <v>94</v>
      </c>
      <c r="U86" s="26" t="s">
        <v>94</v>
      </c>
    </row>
    <row r="87" spans="1:21" x14ac:dyDescent="0.25">
      <c r="A87" s="23">
        <v>86</v>
      </c>
      <c r="B87" s="25" t="s">
        <v>295</v>
      </c>
      <c r="C87" s="35" t="s">
        <v>296</v>
      </c>
      <c r="D87" s="23" t="s">
        <v>23</v>
      </c>
      <c r="E87" s="23" t="s">
        <v>45</v>
      </c>
      <c r="F87" s="23" t="s">
        <v>138</v>
      </c>
      <c r="G87" s="23" t="s">
        <v>26</v>
      </c>
      <c r="H87" s="23" t="s">
        <v>34</v>
      </c>
      <c r="I87" s="24">
        <v>625</v>
      </c>
      <c r="J87" s="24">
        <v>400</v>
      </c>
      <c r="K87" s="24">
        <v>200</v>
      </c>
      <c r="L87" s="31" t="s">
        <v>175</v>
      </c>
      <c r="M87" s="14">
        <f t="shared" si="7"/>
        <v>212</v>
      </c>
      <c r="N87" s="14">
        <f t="shared" si="10"/>
        <v>1237</v>
      </c>
      <c r="O87" s="14">
        <f t="shared" si="11"/>
        <v>1273.72</v>
      </c>
      <c r="P87" s="14">
        <f t="shared" si="8"/>
        <v>36.72</v>
      </c>
      <c r="Q87" s="14">
        <f t="shared" si="9"/>
        <v>1237</v>
      </c>
      <c r="R87" s="14" t="s">
        <v>29</v>
      </c>
      <c r="S87" s="13" t="s">
        <v>30</v>
      </c>
      <c r="T87" s="36" t="s">
        <v>94</v>
      </c>
      <c r="U87" s="36" t="s">
        <v>94</v>
      </c>
    </row>
    <row r="88" spans="1:21" x14ac:dyDescent="0.25">
      <c r="A88" s="23">
        <v>87</v>
      </c>
      <c r="B88" s="25" t="s">
        <v>297</v>
      </c>
      <c r="C88" s="25" t="s">
        <v>298</v>
      </c>
      <c r="D88" s="23" t="s">
        <v>23</v>
      </c>
      <c r="E88" s="23" t="s">
        <v>25</v>
      </c>
      <c r="F88" s="23" t="s">
        <v>87</v>
      </c>
      <c r="G88" s="23" t="s">
        <v>26</v>
      </c>
      <c r="H88" s="23" t="s">
        <v>34</v>
      </c>
      <c r="I88" s="24">
        <v>231.19</v>
      </c>
      <c r="J88" s="24">
        <v>100</v>
      </c>
      <c r="K88" s="23">
        <v>8.98</v>
      </c>
      <c r="L88" s="31" t="s">
        <v>178</v>
      </c>
      <c r="M88" s="14">
        <f t="shared" si="7"/>
        <v>9.52</v>
      </c>
      <c r="N88" s="14">
        <f t="shared" si="10"/>
        <v>340.71</v>
      </c>
      <c r="O88" s="14">
        <f t="shared" si="11"/>
        <v>347.28</v>
      </c>
      <c r="P88" s="14">
        <f t="shared" si="8"/>
        <v>6.57</v>
      </c>
      <c r="Q88" s="14">
        <f t="shared" si="9"/>
        <v>340.71</v>
      </c>
      <c r="R88" s="14" t="s">
        <v>29</v>
      </c>
      <c r="S88" s="13" t="s">
        <v>30</v>
      </c>
      <c r="T88" s="26" t="s">
        <v>94</v>
      </c>
      <c r="U88" s="26" t="s">
        <v>94</v>
      </c>
    </row>
    <row r="89" spans="1:21" x14ac:dyDescent="0.25">
      <c r="A89" s="23">
        <v>88</v>
      </c>
      <c r="B89" s="25" t="s">
        <v>139</v>
      </c>
      <c r="C89" s="25" t="s">
        <v>299</v>
      </c>
      <c r="D89" s="23" t="s">
        <v>23</v>
      </c>
      <c r="E89" s="23" t="s">
        <v>25</v>
      </c>
      <c r="F89" s="23" t="s">
        <v>87</v>
      </c>
      <c r="G89" s="23" t="s">
        <v>26</v>
      </c>
      <c r="H89" s="23" t="s">
        <v>34</v>
      </c>
      <c r="I89" s="24">
        <v>231.19</v>
      </c>
      <c r="J89" s="24">
        <v>100</v>
      </c>
      <c r="K89" s="23">
        <v>8.98</v>
      </c>
      <c r="L89" s="31" t="s">
        <v>178</v>
      </c>
      <c r="M89" s="14">
        <f t="shared" si="7"/>
        <v>9.52</v>
      </c>
      <c r="N89" s="14">
        <f t="shared" si="10"/>
        <v>340.71</v>
      </c>
      <c r="O89" s="14">
        <f t="shared" si="11"/>
        <v>347.28</v>
      </c>
      <c r="P89" s="14">
        <f t="shared" si="8"/>
        <v>6.57</v>
      </c>
      <c r="Q89" s="14">
        <f t="shared" si="9"/>
        <v>340.71</v>
      </c>
      <c r="R89" s="14" t="s">
        <v>29</v>
      </c>
      <c r="S89" s="13" t="s">
        <v>30</v>
      </c>
      <c r="T89" s="26" t="s">
        <v>94</v>
      </c>
      <c r="U89" s="26" t="s">
        <v>94</v>
      </c>
    </row>
    <row r="90" spans="1:21" x14ac:dyDescent="0.25">
      <c r="A90" s="23">
        <v>89</v>
      </c>
      <c r="B90" s="25" t="s">
        <v>300</v>
      </c>
      <c r="C90" s="25" t="s">
        <v>301</v>
      </c>
      <c r="D90" s="23" t="s">
        <v>23</v>
      </c>
      <c r="E90" s="23" t="s">
        <v>25</v>
      </c>
      <c r="F90" s="23" t="s">
        <v>87</v>
      </c>
      <c r="G90" s="23" t="s">
        <v>26</v>
      </c>
      <c r="H90" s="23" t="s">
        <v>34</v>
      </c>
      <c r="I90" s="24">
        <v>231.19</v>
      </c>
      <c r="J90" s="24">
        <v>100</v>
      </c>
      <c r="K90" s="23">
        <v>8.98</v>
      </c>
      <c r="L90" s="31" t="s">
        <v>178</v>
      </c>
      <c r="M90" s="14">
        <f t="shared" si="7"/>
        <v>9.52</v>
      </c>
      <c r="N90" s="14">
        <f t="shared" si="10"/>
        <v>340.71</v>
      </c>
      <c r="O90" s="14">
        <f t="shared" si="11"/>
        <v>347.28</v>
      </c>
      <c r="P90" s="14">
        <f t="shared" si="8"/>
        <v>6.57</v>
      </c>
      <c r="Q90" s="14">
        <f t="shared" si="9"/>
        <v>340.71</v>
      </c>
      <c r="R90" s="14" t="s">
        <v>29</v>
      </c>
      <c r="S90" s="13" t="s">
        <v>30</v>
      </c>
      <c r="T90" s="26" t="s">
        <v>92</v>
      </c>
      <c r="U90" s="26" t="s">
        <v>92</v>
      </c>
    </row>
    <row r="91" spans="1:21" x14ac:dyDescent="0.25">
      <c r="A91" s="23">
        <v>90</v>
      </c>
      <c r="B91" s="25" t="s">
        <v>302</v>
      </c>
      <c r="C91" s="35" t="s">
        <v>303</v>
      </c>
      <c r="D91" s="23" t="s">
        <v>23</v>
      </c>
      <c r="E91" s="23" t="s">
        <v>25</v>
      </c>
      <c r="F91" s="23" t="s">
        <v>138</v>
      </c>
      <c r="G91" s="23" t="s">
        <v>26</v>
      </c>
      <c r="H91" s="23" t="s">
        <v>34</v>
      </c>
      <c r="I91" s="24">
        <v>625</v>
      </c>
      <c r="J91" s="24">
        <v>300</v>
      </c>
      <c r="K91" s="24">
        <v>158</v>
      </c>
      <c r="L91" s="31" t="s">
        <v>304</v>
      </c>
      <c r="M91" s="14">
        <f t="shared" si="7"/>
        <v>167.48</v>
      </c>
      <c r="N91" s="14">
        <f t="shared" si="10"/>
        <v>1092.48</v>
      </c>
      <c r="O91" s="14">
        <f t="shared" si="11"/>
        <v>1120.53</v>
      </c>
      <c r="P91" s="14">
        <f t="shared" si="8"/>
        <v>28.05</v>
      </c>
      <c r="Q91" s="14">
        <f t="shared" si="9"/>
        <v>1092.48</v>
      </c>
      <c r="R91" s="14" t="s">
        <v>29</v>
      </c>
      <c r="S91" s="13" t="s">
        <v>30</v>
      </c>
      <c r="T91" s="26" t="s">
        <v>97</v>
      </c>
      <c r="U91" s="26" t="s">
        <v>97</v>
      </c>
    </row>
    <row r="92" spans="1:21" x14ac:dyDescent="0.25">
      <c r="A92" s="23">
        <v>91</v>
      </c>
      <c r="B92" s="25" t="s">
        <v>305</v>
      </c>
      <c r="C92" s="25" t="s">
        <v>306</v>
      </c>
      <c r="D92" s="23" t="s">
        <v>23</v>
      </c>
      <c r="E92" s="23" t="s">
        <v>25</v>
      </c>
      <c r="F92" s="23" t="s">
        <v>87</v>
      </c>
      <c r="G92" s="23" t="s">
        <v>26</v>
      </c>
      <c r="H92" s="23" t="s">
        <v>34</v>
      </c>
      <c r="I92" s="24">
        <v>231.19</v>
      </c>
      <c r="J92" s="24">
        <v>100</v>
      </c>
      <c r="K92" s="23">
        <v>8.98</v>
      </c>
      <c r="L92" s="31" t="s">
        <v>178</v>
      </c>
      <c r="M92" s="14">
        <f t="shared" si="7"/>
        <v>9.52</v>
      </c>
      <c r="N92" s="14">
        <f t="shared" si="10"/>
        <v>340.71</v>
      </c>
      <c r="O92" s="14">
        <f t="shared" si="11"/>
        <v>347.28</v>
      </c>
      <c r="P92" s="14">
        <f t="shared" si="8"/>
        <v>6.57</v>
      </c>
      <c r="Q92" s="14">
        <f t="shared" si="9"/>
        <v>340.71</v>
      </c>
      <c r="R92" s="14" t="s">
        <v>29</v>
      </c>
      <c r="S92" s="13" t="s">
        <v>30</v>
      </c>
      <c r="T92" s="26" t="s">
        <v>94</v>
      </c>
      <c r="U92" s="26" t="s">
        <v>94</v>
      </c>
    </row>
    <row r="93" spans="1:21" x14ac:dyDescent="0.25">
      <c r="A93" s="23">
        <v>92</v>
      </c>
      <c r="B93" s="25" t="s">
        <v>307</v>
      </c>
      <c r="C93" s="35" t="s">
        <v>308</v>
      </c>
      <c r="D93" s="23" t="s">
        <v>23</v>
      </c>
      <c r="E93" s="23" t="s">
        <v>48</v>
      </c>
      <c r="F93" s="23" t="s">
        <v>309</v>
      </c>
      <c r="G93" s="23" t="s">
        <v>26</v>
      </c>
      <c r="H93" s="23" t="s">
        <v>34</v>
      </c>
      <c r="I93" s="24">
        <v>628.76</v>
      </c>
      <c r="J93" s="24">
        <v>400</v>
      </c>
      <c r="K93" s="24">
        <v>200</v>
      </c>
      <c r="L93" s="31" t="s">
        <v>310</v>
      </c>
      <c r="M93" s="14">
        <f t="shared" si="7"/>
        <v>212</v>
      </c>
      <c r="N93" s="14">
        <f t="shared" si="10"/>
        <v>1240.76</v>
      </c>
      <c r="O93" s="14">
        <f t="shared" si="11"/>
        <v>1277.48</v>
      </c>
      <c r="P93" s="14">
        <f t="shared" si="8"/>
        <v>36.72</v>
      </c>
      <c r="Q93" s="14">
        <f t="shared" si="9"/>
        <v>1240.76</v>
      </c>
      <c r="R93" s="14" t="s">
        <v>29</v>
      </c>
      <c r="S93" s="13" t="s">
        <v>30</v>
      </c>
      <c r="T93" s="26" t="s">
        <v>93</v>
      </c>
      <c r="U93" s="26" t="s">
        <v>93</v>
      </c>
    </row>
    <row r="94" spans="1:21" x14ac:dyDescent="0.25">
      <c r="A94" s="23">
        <v>93</v>
      </c>
      <c r="B94" s="25" t="s">
        <v>311</v>
      </c>
      <c r="C94" s="25" t="s">
        <v>312</v>
      </c>
      <c r="D94" s="23" t="s">
        <v>23</v>
      </c>
      <c r="E94" s="23" t="s">
        <v>25</v>
      </c>
      <c r="F94" s="23" t="s">
        <v>87</v>
      </c>
      <c r="G94" s="23" t="s">
        <v>26</v>
      </c>
      <c r="H94" s="23" t="s">
        <v>34</v>
      </c>
      <c r="I94" s="24">
        <v>231.19</v>
      </c>
      <c r="J94" s="24">
        <v>100</v>
      </c>
      <c r="K94" s="23">
        <v>8.98</v>
      </c>
      <c r="L94" s="31" t="s">
        <v>178</v>
      </c>
      <c r="M94" s="14">
        <f t="shared" si="7"/>
        <v>9.52</v>
      </c>
      <c r="N94" s="14">
        <f t="shared" si="10"/>
        <v>340.71</v>
      </c>
      <c r="O94" s="14">
        <f t="shared" si="11"/>
        <v>347.28</v>
      </c>
      <c r="P94" s="14">
        <f t="shared" si="8"/>
        <v>6.57</v>
      </c>
      <c r="Q94" s="14">
        <f t="shared" si="9"/>
        <v>340.71</v>
      </c>
      <c r="R94" s="14" t="s">
        <v>29</v>
      </c>
      <c r="S94" s="13" t="s">
        <v>30</v>
      </c>
      <c r="T94" s="26" t="s">
        <v>103</v>
      </c>
      <c r="U94" s="26" t="s">
        <v>103</v>
      </c>
    </row>
    <row r="95" spans="1:21" x14ac:dyDescent="0.25">
      <c r="A95" s="23">
        <v>94</v>
      </c>
      <c r="B95" s="25" t="s">
        <v>313</v>
      </c>
      <c r="C95" s="25" t="s">
        <v>314</v>
      </c>
      <c r="D95" s="23" t="s">
        <v>23</v>
      </c>
      <c r="E95" s="23" t="s">
        <v>25</v>
      </c>
      <c r="F95" s="23" t="s">
        <v>87</v>
      </c>
      <c r="G95" s="23" t="s">
        <v>26</v>
      </c>
      <c r="H95" s="23" t="s">
        <v>34</v>
      </c>
      <c r="I95" s="24">
        <v>229.61</v>
      </c>
      <c r="J95" s="24">
        <v>100</v>
      </c>
      <c r="K95" s="23">
        <v>8.98</v>
      </c>
      <c r="L95" s="31" t="s">
        <v>178</v>
      </c>
      <c r="M95" s="14">
        <f t="shared" si="7"/>
        <v>9.52</v>
      </c>
      <c r="N95" s="14">
        <f t="shared" si="10"/>
        <v>339.13</v>
      </c>
      <c r="O95" s="14">
        <f t="shared" si="11"/>
        <v>345.7</v>
      </c>
      <c r="P95" s="14">
        <f t="shared" si="8"/>
        <v>6.57</v>
      </c>
      <c r="Q95" s="14">
        <f t="shared" si="9"/>
        <v>339.13</v>
      </c>
      <c r="R95" s="14" t="s">
        <v>29</v>
      </c>
      <c r="S95" s="13" t="s">
        <v>30</v>
      </c>
      <c r="T95" s="26" t="s">
        <v>98</v>
      </c>
      <c r="U95" s="26" t="s">
        <v>98</v>
      </c>
    </row>
    <row r="96" spans="1:21" x14ac:dyDescent="0.25">
      <c r="A96" s="23">
        <v>95</v>
      </c>
      <c r="B96" s="25" t="s">
        <v>315</v>
      </c>
      <c r="C96" s="25" t="s">
        <v>316</v>
      </c>
      <c r="D96" s="23" t="s">
        <v>23</v>
      </c>
      <c r="E96" s="23" t="s">
        <v>25</v>
      </c>
      <c r="F96" s="23" t="s">
        <v>87</v>
      </c>
      <c r="G96" s="23" t="s">
        <v>26</v>
      </c>
      <c r="H96" s="23" t="s">
        <v>34</v>
      </c>
      <c r="I96" s="24">
        <v>230.4</v>
      </c>
      <c r="J96" s="24">
        <v>100</v>
      </c>
      <c r="K96" s="23">
        <v>8.98</v>
      </c>
      <c r="L96" s="31" t="s">
        <v>178</v>
      </c>
      <c r="M96" s="14">
        <f t="shared" si="7"/>
        <v>9.52</v>
      </c>
      <c r="N96" s="14">
        <f t="shared" si="10"/>
        <v>339.92</v>
      </c>
      <c r="O96" s="14">
        <f t="shared" si="11"/>
        <v>346.49</v>
      </c>
      <c r="P96" s="14">
        <f t="shared" si="8"/>
        <v>6.57</v>
      </c>
      <c r="Q96" s="14">
        <f t="shared" si="9"/>
        <v>339.92</v>
      </c>
      <c r="R96" s="14" t="s">
        <v>29</v>
      </c>
      <c r="S96" s="13" t="s">
        <v>30</v>
      </c>
      <c r="T96" s="26" t="s">
        <v>99</v>
      </c>
      <c r="U96" s="26" t="s">
        <v>99</v>
      </c>
    </row>
    <row r="97" spans="1:21" x14ac:dyDescent="0.25">
      <c r="A97" s="23">
        <v>96</v>
      </c>
      <c r="B97" s="25" t="s">
        <v>317</v>
      </c>
      <c r="C97" s="25" t="s">
        <v>318</v>
      </c>
      <c r="D97" s="23" t="s">
        <v>23</v>
      </c>
      <c r="E97" s="23" t="s">
        <v>25</v>
      </c>
      <c r="F97" s="23" t="s">
        <v>87</v>
      </c>
      <c r="G97" s="23" t="s">
        <v>26</v>
      </c>
      <c r="H97" s="23" t="s">
        <v>34</v>
      </c>
      <c r="I97" s="24">
        <v>231.12</v>
      </c>
      <c r="J97" s="24">
        <v>100</v>
      </c>
      <c r="K97" s="23">
        <v>8.98</v>
      </c>
      <c r="L97" s="31" t="s">
        <v>178</v>
      </c>
      <c r="M97" s="14">
        <f t="shared" si="7"/>
        <v>9.52</v>
      </c>
      <c r="N97" s="14">
        <f t="shared" si="10"/>
        <v>340.64</v>
      </c>
      <c r="O97" s="14">
        <f t="shared" si="11"/>
        <v>347.21</v>
      </c>
      <c r="P97" s="14">
        <f t="shared" si="8"/>
        <v>6.57</v>
      </c>
      <c r="Q97" s="14">
        <f t="shared" si="9"/>
        <v>340.64</v>
      </c>
      <c r="R97" s="14" t="s">
        <v>29</v>
      </c>
      <c r="S97" s="13" t="s">
        <v>30</v>
      </c>
      <c r="T97" s="26" t="s">
        <v>96</v>
      </c>
      <c r="U97" s="26" t="s">
        <v>96</v>
      </c>
    </row>
    <row r="98" spans="1:21" x14ac:dyDescent="0.25">
      <c r="A98" s="23">
        <v>97</v>
      </c>
      <c r="B98" s="25" t="s">
        <v>56</v>
      </c>
      <c r="C98" s="25" t="s">
        <v>319</v>
      </c>
      <c r="D98" s="23" t="s">
        <v>23</v>
      </c>
      <c r="E98" s="23" t="s">
        <v>25</v>
      </c>
      <c r="F98" s="23" t="s">
        <v>57</v>
      </c>
      <c r="G98" s="23" t="s">
        <v>26</v>
      </c>
      <c r="H98" s="23" t="s">
        <v>34</v>
      </c>
      <c r="I98" s="24">
        <v>0</v>
      </c>
      <c r="J98" s="24">
        <v>400</v>
      </c>
      <c r="K98" s="24">
        <v>2513</v>
      </c>
      <c r="L98" s="31" t="s">
        <v>320</v>
      </c>
      <c r="M98" s="14">
        <f t="shared" si="7"/>
        <v>2663.78</v>
      </c>
      <c r="N98" s="14">
        <f t="shared" si="10"/>
        <v>3063.78</v>
      </c>
      <c r="O98" s="14">
        <f t="shared" si="11"/>
        <v>3247.61</v>
      </c>
      <c r="P98" s="14">
        <f t="shared" si="8"/>
        <v>183.83</v>
      </c>
      <c r="Q98" s="14">
        <f t="shared" si="9"/>
        <v>3063.78</v>
      </c>
      <c r="R98" s="14" t="s">
        <v>29</v>
      </c>
      <c r="S98" s="13" t="s">
        <v>30</v>
      </c>
      <c r="T98" s="26" t="s">
        <v>96</v>
      </c>
      <c r="U98" s="26" t="s">
        <v>96</v>
      </c>
    </row>
    <row r="99" spans="1:21" x14ac:dyDescent="0.25">
      <c r="A99" s="23">
        <v>98</v>
      </c>
      <c r="B99" s="25" t="s">
        <v>321</v>
      </c>
      <c r="C99" s="25" t="s">
        <v>322</v>
      </c>
      <c r="D99" s="23" t="s">
        <v>23</v>
      </c>
      <c r="E99" s="23" t="s">
        <v>25</v>
      </c>
      <c r="F99" s="23" t="s">
        <v>39</v>
      </c>
      <c r="G99" s="23" t="s">
        <v>26</v>
      </c>
      <c r="H99" s="23" t="s">
        <v>34</v>
      </c>
      <c r="I99" s="24">
        <v>1096</v>
      </c>
      <c r="J99" s="24">
        <v>400</v>
      </c>
      <c r="K99" s="24">
        <v>9621</v>
      </c>
      <c r="L99" s="31" t="s">
        <v>323</v>
      </c>
      <c r="M99" s="14">
        <f t="shared" si="7"/>
        <v>10198.26</v>
      </c>
      <c r="N99" s="14">
        <f t="shared" si="10"/>
        <v>11694.26</v>
      </c>
      <c r="O99" s="14">
        <f t="shared" si="11"/>
        <v>12330.16</v>
      </c>
      <c r="P99" s="14">
        <f t="shared" si="8"/>
        <v>635.9</v>
      </c>
      <c r="Q99" s="14">
        <f t="shared" si="9"/>
        <v>11694.26</v>
      </c>
      <c r="R99" s="14" t="s">
        <v>29</v>
      </c>
      <c r="S99" s="13" t="s">
        <v>30</v>
      </c>
      <c r="T99" s="26" t="s">
        <v>105</v>
      </c>
      <c r="U99" s="26" t="s">
        <v>105</v>
      </c>
    </row>
    <row r="100" spans="1:21" x14ac:dyDescent="0.25">
      <c r="A100" s="23">
        <v>99</v>
      </c>
      <c r="B100" s="25" t="s">
        <v>324</v>
      </c>
      <c r="C100" s="25" t="s">
        <v>325</v>
      </c>
      <c r="D100" s="23" t="s">
        <v>23</v>
      </c>
      <c r="E100" s="23" t="s">
        <v>25</v>
      </c>
      <c r="F100" s="23" t="s">
        <v>87</v>
      </c>
      <c r="G100" s="23" t="s">
        <v>26</v>
      </c>
      <c r="H100" s="23" t="s">
        <v>34</v>
      </c>
      <c r="I100" s="24">
        <v>1380.91</v>
      </c>
      <c r="J100" s="24">
        <v>100</v>
      </c>
      <c r="K100" s="23">
        <v>19.45</v>
      </c>
      <c r="L100" s="31" t="s">
        <v>178</v>
      </c>
      <c r="M100" s="14">
        <f t="shared" si="7"/>
        <v>20.62</v>
      </c>
      <c r="N100" s="14">
        <f t="shared" si="10"/>
        <v>1501.53</v>
      </c>
      <c r="O100" s="14">
        <f t="shared" si="11"/>
        <v>1508.77</v>
      </c>
      <c r="P100" s="14">
        <f t="shared" si="8"/>
        <v>7.24</v>
      </c>
      <c r="Q100" s="14">
        <f t="shared" si="9"/>
        <v>1501.53</v>
      </c>
      <c r="R100" s="14" t="s">
        <v>29</v>
      </c>
      <c r="S100" s="13" t="s">
        <v>30</v>
      </c>
      <c r="T100" s="26" t="s">
        <v>94</v>
      </c>
      <c r="U100" s="26" t="s">
        <v>94</v>
      </c>
    </row>
    <row r="101" spans="1:21" x14ac:dyDescent="0.25">
      <c r="A101" s="23">
        <v>100</v>
      </c>
      <c r="B101" s="25" t="s">
        <v>326</v>
      </c>
      <c r="C101" s="35" t="s">
        <v>327</v>
      </c>
      <c r="D101" s="23" t="s">
        <v>23</v>
      </c>
      <c r="E101" s="23" t="s">
        <v>40</v>
      </c>
      <c r="F101" s="23" t="s">
        <v>150</v>
      </c>
      <c r="G101" s="23" t="s">
        <v>26</v>
      </c>
      <c r="H101" s="23" t="s">
        <v>34</v>
      </c>
      <c r="I101" s="24">
        <v>625</v>
      </c>
      <c r="J101" s="24">
        <v>400</v>
      </c>
      <c r="K101" s="24">
        <v>128</v>
      </c>
      <c r="L101" s="31" t="s">
        <v>328</v>
      </c>
      <c r="M101" s="14">
        <f t="shared" si="7"/>
        <v>135.68</v>
      </c>
      <c r="N101" s="14">
        <f t="shared" si="10"/>
        <v>1160.68</v>
      </c>
      <c r="O101" s="14">
        <f t="shared" si="11"/>
        <v>1192.82</v>
      </c>
      <c r="P101" s="14">
        <f t="shared" si="8"/>
        <v>32.14</v>
      </c>
      <c r="Q101" s="14">
        <f t="shared" si="9"/>
        <v>1160.68</v>
      </c>
      <c r="R101" s="14" t="s">
        <v>29</v>
      </c>
      <c r="S101" s="13" t="s">
        <v>30</v>
      </c>
      <c r="T101" s="26" t="s">
        <v>95</v>
      </c>
      <c r="U101" s="26" t="s">
        <v>95</v>
      </c>
    </row>
    <row r="102" spans="1:21" x14ac:dyDescent="0.25">
      <c r="A102" s="23">
        <v>101</v>
      </c>
      <c r="B102" s="25" t="s">
        <v>51</v>
      </c>
      <c r="C102" s="25" t="s">
        <v>329</v>
      </c>
      <c r="D102" s="23" t="s">
        <v>23</v>
      </c>
      <c r="E102" s="23" t="s">
        <v>25</v>
      </c>
      <c r="F102" s="23" t="s">
        <v>57</v>
      </c>
      <c r="G102" s="23" t="s">
        <v>26</v>
      </c>
      <c r="H102" s="23" t="s">
        <v>34</v>
      </c>
      <c r="I102" s="24">
        <v>0</v>
      </c>
      <c r="J102" s="24">
        <v>400</v>
      </c>
      <c r="K102" s="24">
        <v>2513</v>
      </c>
      <c r="L102" s="31" t="s">
        <v>320</v>
      </c>
      <c r="M102" s="14">
        <f t="shared" si="7"/>
        <v>2663.78</v>
      </c>
      <c r="N102" s="14">
        <f t="shared" si="10"/>
        <v>3063.78</v>
      </c>
      <c r="O102" s="14">
        <f t="shared" si="11"/>
        <v>3247.61</v>
      </c>
      <c r="P102" s="14">
        <f t="shared" si="8"/>
        <v>183.83</v>
      </c>
      <c r="Q102" s="14">
        <f t="shared" si="9"/>
        <v>3063.78</v>
      </c>
      <c r="R102" s="14" t="s">
        <v>29</v>
      </c>
      <c r="S102" s="13" t="s">
        <v>30</v>
      </c>
      <c r="T102" s="26" t="s">
        <v>103</v>
      </c>
      <c r="U102" s="26" t="s">
        <v>103</v>
      </c>
    </row>
    <row r="103" spans="1:21" x14ac:dyDescent="0.25">
      <c r="A103" s="23">
        <v>102</v>
      </c>
      <c r="B103" s="25" t="s">
        <v>330</v>
      </c>
      <c r="C103" s="25" t="s">
        <v>331</v>
      </c>
      <c r="D103" s="23" t="s">
        <v>23</v>
      </c>
      <c r="E103" s="23" t="s">
        <v>25</v>
      </c>
      <c r="F103" s="23" t="s">
        <v>87</v>
      </c>
      <c r="G103" s="23" t="s">
        <v>26</v>
      </c>
      <c r="H103" s="23" t="s">
        <v>34</v>
      </c>
      <c r="I103" s="24">
        <v>230.3</v>
      </c>
      <c r="J103" s="24">
        <v>100</v>
      </c>
      <c r="K103" s="23">
        <v>8.98</v>
      </c>
      <c r="L103" s="31" t="s">
        <v>178</v>
      </c>
      <c r="M103" s="14">
        <f t="shared" si="7"/>
        <v>9.52</v>
      </c>
      <c r="N103" s="14">
        <f t="shared" si="10"/>
        <v>339.82</v>
      </c>
      <c r="O103" s="14">
        <f t="shared" si="11"/>
        <v>346.39</v>
      </c>
      <c r="P103" s="14">
        <f t="shared" si="8"/>
        <v>6.57</v>
      </c>
      <c r="Q103" s="14">
        <f t="shared" si="9"/>
        <v>339.82</v>
      </c>
      <c r="R103" s="14" t="s">
        <v>29</v>
      </c>
      <c r="S103" s="13" t="s">
        <v>30</v>
      </c>
      <c r="T103" s="26" t="s">
        <v>107</v>
      </c>
      <c r="U103" s="26" t="s">
        <v>107</v>
      </c>
    </row>
    <row r="104" spans="1:21" x14ac:dyDescent="0.25">
      <c r="A104" s="23">
        <v>103</v>
      </c>
      <c r="B104" s="25" t="s">
        <v>332</v>
      </c>
      <c r="C104" s="25" t="s">
        <v>333</v>
      </c>
      <c r="D104" s="23" t="s">
        <v>23</v>
      </c>
      <c r="E104" s="23" t="s">
        <v>25</v>
      </c>
      <c r="F104" s="23" t="s">
        <v>87</v>
      </c>
      <c r="G104" s="23" t="s">
        <v>26</v>
      </c>
      <c r="H104" s="23" t="s">
        <v>34</v>
      </c>
      <c r="I104" s="24">
        <v>231.09</v>
      </c>
      <c r="J104" s="24">
        <v>100</v>
      </c>
      <c r="K104" s="23">
        <v>8.98</v>
      </c>
      <c r="L104" s="31" t="s">
        <v>178</v>
      </c>
      <c r="M104" s="14">
        <f t="shared" si="7"/>
        <v>9.52</v>
      </c>
      <c r="N104" s="14">
        <f t="shared" si="10"/>
        <v>340.61</v>
      </c>
      <c r="O104" s="14">
        <f t="shared" si="11"/>
        <v>347.18</v>
      </c>
      <c r="P104" s="14">
        <f t="shared" si="8"/>
        <v>6.57</v>
      </c>
      <c r="Q104" s="14">
        <f t="shared" si="9"/>
        <v>340.61</v>
      </c>
      <c r="R104" s="14" t="s">
        <v>29</v>
      </c>
      <c r="S104" s="13" t="s">
        <v>30</v>
      </c>
      <c r="T104" s="26" t="s">
        <v>105</v>
      </c>
      <c r="U104" s="26" t="s">
        <v>105</v>
      </c>
    </row>
    <row r="105" spans="1:21" x14ac:dyDescent="0.25">
      <c r="A105" s="23">
        <v>104</v>
      </c>
      <c r="B105" s="25" t="s">
        <v>334</v>
      </c>
      <c r="C105" s="25" t="s">
        <v>335</v>
      </c>
      <c r="D105" s="23" t="s">
        <v>23</v>
      </c>
      <c r="E105" s="23" t="s">
        <v>25</v>
      </c>
      <c r="F105" s="23" t="s">
        <v>39</v>
      </c>
      <c r="G105" s="23" t="s">
        <v>26</v>
      </c>
      <c r="H105" s="23" t="s">
        <v>34</v>
      </c>
      <c r="I105" s="24">
        <v>1096</v>
      </c>
      <c r="J105" s="24">
        <v>400</v>
      </c>
      <c r="K105" s="24">
        <v>0</v>
      </c>
      <c r="L105" s="31"/>
      <c r="M105" s="14">
        <f t="shared" si="7"/>
        <v>0</v>
      </c>
      <c r="N105" s="14">
        <f t="shared" si="10"/>
        <v>1496</v>
      </c>
      <c r="O105" s="14">
        <f t="shared" si="11"/>
        <v>1520</v>
      </c>
      <c r="P105" s="14">
        <f t="shared" si="8"/>
        <v>24</v>
      </c>
      <c r="Q105" s="14">
        <f t="shared" si="9"/>
        <v>1496</v>
      </c>
      <c r="R105" s="14" t="s">
        <v>29</v>
      </c>
      <c r="S105" s="13" t="s">
        <v>30</v>
      </c>
      <c r="T105" s="26" t="s">
        <v>103</v>
      </c>
      <c r="U105" s="26" t="s">
        <v>103</v>
      </c>
    </row>
    <row r="106" spans="1:21" x14ac:dyDescent="0.25">
      <c r="A106" s="23">
        <v>105</v>
      </c>
      <c r="B106" s="25" t="s">
        <v>336</v>
      </c>
      <c r="C106" s="25" t="s">
        <v>337</v>
      </c>
      <c r="D106" s="23" t="s">
        <v>23</v>
      </c>
      <c r="E106" s="23" t="s">
        <v>25</v>
      </c>
      <c r="F106" s="23" t="s">
        <v>87</v>
      </c>
      <c r="G106" s="23" t="s">
        <v>26</v>
      </c>
      <c r="H106" s="23" t="s">
        <v>34</v>
      </c>
      <c r="I106" s="24">
        <v>231.09</v>
      </c>
      <c r="J106" s="24">
        <v>100</v>
      </c>
      <c r="K106" s="23">
        <v>8.98</v>
      </c>
      <c r="L106" s="31" t="s">
        <v>178</v>
      </c>
      <c r="M106" s="14">
        <f t="shared" si="7"/>
        <v>9.52</v>
      </c>
      <c r="N106" s="14">
        <f t="shared" si="10"/>
        <v>340.61</v>
      </c>
      <c r="O106" s="14">
        <f t="shared" si="11"/>
        <v>347.18</v>
      </c>
      <c r="P106" s="14">
        <f t="shared" si="8"/>
        <v>6.57</v>
      </c>
      <c r="Q106" s="14">
        <f t="shared" si="9"/>
        <v>340.61</v>
      </c>
      <c r="R106" s="14" t="s">
        <v>29</v>
      </c>
      <c r="S106" s="13" t="s">
        <v>30</v>
      </c>
      <c r="T106" s="26" t="s">
        <v>97</v>
      </c>
      <c r="U106" s="26" t="s">
        <v>97</v>
      </c>
    </row>
    <row r="107" spans="1:21" x14ac:dyDescent="0.25">
      <c r="A107" s="23">
        <v>106</v>
      </c>
      <c r="B107" s="25" t="s">
        <v>338</v>
      </c>
      <c r="C107" s="25" t="s">
        <v>339</v>
      </c>
      <c r="D107" s="23" t="s">
        <v>23</v>
      </c>
      <c r="E107" s="23" t="s">
        <v>25</v>
      </c>
      <c r="F107" s="23" t="s">
        <v>87</v>
      </c>
      <c r="G107" s="23" t="s">
        <v>26</v>
      </c>
      <c r="H107" s="23" t="s">
        <v>34</v>
      </c>
      <c r="I107" s="24">
        <v>230.69</v>
      </c>
      <c r="J107" s="24">
        <v>100</v>
      </c>
      <c r="K107" s="23">
        <v>8.98</v>
      </c>
      <c r="L107" s="31" t="s">
        <v>178</v>
      </c>
      <c r="M107" s="14">
        <f t="shared" si="7"/>
        <v>9.52</v>
      </c>
      <c r="N107" s="14">
        <f t="shared" si="10"/>
        <v>340.21</v>
      </c>
      <c r="O107" s="14">
        <f t="shared" si="11"/>
        <v>346.78</v>
      </c>
      <c r="P107" s="14">
        <f t="shared" si="8"/>
        <v>6.57</v>
      </c>
      <c r="Q107" s="14">
        <f t="shared" si="9"/>
        <v>340.21</v>
      </c>
      <c r="R107" s="14" t="s">
        <v>29</v>
      </c>
      <c r="S107" s="13" t="s">
        <v>30</v>
      </c>
      <c r="T107" s="26" t="s">
        <v>100</v>
      </c>
      <c r="U107" s="26" t="s">
        <v>100</v>
      </c>
    </row>
    <row r="108" spans="1:21" x14ac:dyDescent="0.25">
      <c r="A108" s="23">
        <v>107</v>
      </c>
      <c r="B108" s="25" t="s">
        <v>340</v>
      </c>
      <c r="C108" s="25" t="s">
        <v>341</v>
      </c>
      <c r="D108" s="23" t="s">
        <v>23</v>
      </c>
      <c r="E108" s="23" t="s">
        <v>25</v>
      </c>
      <c r="F108" s="23" t="s">
        <v>87</v>
      </c>
      <c r="G108" s="23" t="s">
        <v>26</v>
      </c>
      <c r="H108" s="23" t="s">
        <v>34</v>
      </c>
      <c r="I108" s="24">
        <v>230.69</v>
      </c>
      <c r="J108" s="24">
        <v>100</v>
      </c>
      <c r="K108" s="23">
        <v>8.98</v>
      </c>
      <c r="L108" s="31" t="s">
        <v>178</v>
      </c>
      <c r="M108" s="14">
        <f t="shared" si="7"/>
        <v>9.52</v>
      </c>
      <c r="N108" s="14">
        <f t="shared" si="10"/>
        <v>340.21</v>
      </c>
      <c r="O108" s="14">
        <f t="shared" si="11"/>
        <v>346.78</v>
      </c>
      <c r="P108" s="14">
        <f t="shared" si="8"/>
        <v>6.57</v>
      </c>
      <c r="Q108" s="14">
        <f t="shared" si="9"/>
        <v>340.21</v>
      </c>
      <c r="R108" s="14" t="s">
        <v>29</v>
      </c>
      <c r="S108" s="13" t="s">
        <v>30</v>
      </c>
      <c r="T108" s="26" t="s">
        <v>100</v>
      </c>
      <c r="U108" s="26" t="s">
        <v>100</v>
      </c>
    </row>
    <row r="109" spans="1:21" x14ac:dyDescent="0.25">
      <c r="A109" s="23">
        <v>108</v>
      </c>
      <c r="B109" s="25" t="s">
        <v>342</v>
      </c>
      <c r="C109" s="35" t="s">
        <v>343</v>
      </c>
      <c r="D109" s="23" t="s">
        <v>23</v>
      </c>
      <c r="E109" s="23" t="s">
        <v>45</v>
      </c>
      <c r="F109" s="23" t="s">
        <v>138</v>
      </c>
      <c r="G109" s="23" t="s">
        <v>26</v>
      </c>
      <c r="H109" s="23" t="s">
        <v>34</v>
      </c>
      <c r="I109" s="24">
        <v>625</v>
      </c>
      <c r="J109" s="24">
        <v>400</v>
      </c>
      <c r="K109" s="24">
        <v>235</v>
      </c>
      <c r="L109" s="31" t="s">
        <v>344</v>
      </c>
      <c r="M109" s="14">
        <f t="shared" si="7"/>
        <v>249.1</v>
      </c>
      <c r="N109" s="14">
        <f t="shared" si="10"/>
        <v>1274.0999999999999</v>
      </c>
      <c r="O109" s="14">
        <f t="shared" si="11"/>
        <v>1313.05</v>
      </c>
      <c r="P109" s="14">
        <f t="shared" si="8"/>
        <v>38.950000000000003</v>
      </c>
      <c r="Q109" s="14">
        <f t="shared" si="9"/>
        <v>1274.0999999999999</v>
      </c>
      <c r="R109" s="14" t="s">
        <v>29</v>
      </c>
      <c r="S109" s="13" t="s">
        <v>30</v>
      </c>
      <c r="T109" s="36" t="s">
        <v>100</v>
      </c>
      <c r="U109" s="36" t="s">
        <v>100</v>
      </c>
    </row>
    <row r="110" spans="1:21" x14ac:dyDescent="0.25">
      <c r="A110" s="23">
        <v>109</v>
      </c>
      <c r="B110" s="25" t="s">
        <v>345</v>
      </c>
      <c r="C110" s="25" t="s">
        <v>346</v>
      </c>
      <c r="D110" s="23" t="s">
        <v>23</v>
      </c>
      <c r="E110" s="23" t="s">
        <v>25</v>
      </c>
      <c r="F110" s="23" t="s">
        <v>87</v>
      </c>
      <c r="G110" s="23" t="s">
        <v>26</v>
      </c>
      <c r="H110" s="23" t="s">
        <v>34</v>
      </c>
      <c r="I110" s="24">
        <v>926.41</v>
      </c>
      <c r="J110" s="24">
        <v>100</v>
      </c>
      <c r="K110" s="23">
        <v>15.28</v>
      </c>
      <c r="L110" s="31" t="s">
        <v>178</v>
      </c>
      <c r="M110" s="14">
        <f t="shared" si="7"/>
        <v>16.2</v>
      </c>
      <c r="N110" s="14">
        <f t="shared" si="10"/>
        <v>1042.6099999999999</v>
      </c>
      <c r="O110" s="14">
        <f t="shared" si="11"/>
        <v>1049.58</v>
      </c>
      <c r="P110" s="14">
        <f t="shared" si="8"/>
        <v>6.97</v>
      </c>
      <c r="Q110" s="14">
        <f t="shared" si="9"/>
        <v>1042.6099999999999</v>
      </c>
      <c r="R110" s="14" t="s">
        <v>29</v>
      </c>
      <c r="S110" s="13" t="s">
        <v>30</v>
      </c>
      <c r="T110" s="26" t="s">
        <v>93</v>
      </c>
      <c r="U110" s="26" t="s">
        <v>93</v>
      </c>
    </row>
    <row r="111" spans="1:21" x14ac:dyDescent="0.25">
      <c r="A111" s="23">
        <v>110</v>
      </c>
      <c r="B111" s="25" t="s">
        <v>347</v>
      </c>
      <c r="C111" s="25" t="s">
        <v>348</v>
      </c>
      <c r="D111" s="23" t="s">
        <v>23</v>
      </c>
      <c r="E111" s="23" t="s">
        <v>25</v>
      </c>
      <c r="F111" s="23" t="s">
        <v>87</v>
      </c>
      <c r="G111" s="23" t="s">
        <v>26</v>
      </c>
      <c r="H111" s="23" t="s">
        <v>34</v>
      </c>
      <c r="I111" s="24">
        <v>926.41</v>
      </c>
      <c r="J111" s="24">
        <v>100</v>
      </c>
      <c r="K111" s="23">
        <v>15.28</v>
      </c>
      <c r="L111" s="31" t="s">
        <v>178</v>
      </c>
      <c r="M111" s="14">
        <f t="shared" si="7"/>
        <v>16.2</v>
      </c>
      <c r="N111" s="14">
        <f t="shared" si="10"/>
        <v>1042.6099999999999</v>
      </c>
      <c r="O111" s="14">
        <f t="shared" si="11"/>
        <v>1049.58</v>
      </c>
      <c r="P111" s="14">
        <f t="shared" si="8"/>
        <v>6.97</v>
      </c>
      <c r="Q111" s="14">
        <f t="shared" si="9"/>
        <v>1042.6099999999999</v>
      </c>
      <c r="R111" s="14" t="s">
        <v>29</v>
      </c>
      <c r="S111" s="13" t="s">
        <v>30</v>
      </c>
      <c r="T111" s="26" t="s">
        <v>98</v>
      </c>
      <c r="U111" s="26" t="s">
        <v>98</v>
      </c>
    </row>
    <row r="112" spans="1:21" x14ac:dyDescent="0.25">
      <c r="A112" s="23">
        <v>111</v>
      </c>
      <c r="B112" s="25" t="s">
        <v>349</v>
      </c>
      <c r="C112" s="25" t="s">
        <v>350</v>
      </c>
      <c r="D112" s="23" t="s">
        <v>23</v>
      </c>
      <c r="E112" s="23" t="s">
        <v>25</v>
      </c>
      <c r="F112" s="23" t="s">
        <v>87</v>
      </c>
      <c r="G112" s="23" t="s">
        <v>26</v>
      </c>
      <c r="H112" s="23" t="s">
        <v>34</v>
      </c>
      <c r="I112" s="24">
        <v>1389.68</v>
      </c>
      <c r="J112" s="24">
        <v>100</v>
      </c>
      <c r="K112" s="23">
        <v>19.45</v>
      </c>
      <c r="L112" s="31" t="s">
        <v>178</v>
      </c>
      <c r="M112" s="14">
        <f t="shared" si="7"/>
        <v>20.62</v>
      </c>
      <c r="N112" s="14">
        <f t="shared" si="10"/>
        <v>1510.3</v>
      </c>
      <c r="O112" s="14">
        <f t="shared" si="11"/>
        <v>1517.54</v>
      </c>
      <c r="P112" s="14">
        <f t="shared" si="8"/>
        <v>7.24</v>
      </c>
      <c r="Q112" s="14">
        <f t="shared" si="9"/>
        <v>1510.3</v>
      </c>
      <c r="R112" s="14" t="s">
        <v>29</v>
      </c>
      <c r="S112" s="13" t="s">
        <v>30</v>
      </c>
      <c r="T112" s="26" t="s">
        <v>92</v>
      </c>
      <c r="U112" s="26" t="s">
        <v>92</v>
      </c>
    </row>
    <row r="113" spans="1:21" x14ac:dyDescent="0.25">
      <c r="A113" s="23">
        <v>112</v>
      </c>
      <c r="B113" s="25" t="s">
        <v>351</v>
      </c>
      <c r="C113" s="25" t="s">
        <v>352</v>
      </c>
      <c r="D113" s="23" t="s">
        <v>23</v>
      </c>
      <c r="E113" s="23" t="s">
        <v>25</v>
      </c>
      <c r="F113" s="23" t="s">
        <v>87</v>
      </c>
      <c r="G113" s="23" t="s">
        <v>26</v>
      </c>
      <c r="H113" s="23" t="s">
        <v>34</v>
      </c>
      <c r="I113" s="24">
        <v>926.41</v>
      </c>
      <c r="J113" s="24">
        <v>100</v>
      </c>
      <c r="K113" s="23">
        <v>15.28</v>
      </c>
      <c r="L113" s="31" t="s">
        <v>178</v>
      </c>
      <c r="M113" s="14">
        <f t="shared" si="7"/>
        <v>16.2</v>
      </c>
      <c r="N113" s="14">
        <f t="shared" si="10"/>
        <v>1042.6099999999999</v>
      </c>
      <c r="O113" s="14">
        <f t="shared" si="11"/>
        <v>1049.58</v>
      </c>
      <c r="P113" s="14">
        <f t="shared" si="8"/>
        <v>6.97</v>
      </c>
      <c r="Q113" s="14">
        <f t="shared" si="9"/>
        <v>1042.6099999999999</v>
      </c>
      <c r="R113" s="14" t="s">
        <v>29</v>
      </c>
      <c r="S113" s="13" t="s">
        <v>30</v>
      </c>
      <c r="T113" s="26" t="s">
        <v>92</v>
      </c>
      <c r="U113" s="26" t="s">
        <v>92</v>
      </c>
    </row>
    <row r="114" spans="1:21" x14ac:dyDescent="0.25">
      <c r="A114" s="23">
        <v>113</v>
      </c>
      <c r="B114" s="25" t="s">
        <v>353</v>
      </c>
      <c r="C114" s="25" t="s">
        <v>354</v>
      </c>
      <c r="D114" s="23" t="s">
        <v>23</v>
      </c>
      <c r="E114" s="23" t="s">
        <v>25</v>
      </c>
      <c r="F114" s="23" t="s">
        <v>87</v>
      </c>
      <c r="G114" s="23" t="s">
        <v>26</v>
      </c>
      <c r="H114" s="23" t="s">
        <v>34</v>
      </c>
      <c r="I114" s="24">
        <v>1380.69</v>
      </c>
      <c r="J114" s="24">
        <v>100</v>
      </c>
      <c r="K114" s="23">
        <v>19.45</v>
      </c>
      <c r="L114" s="31" t="s">
        <v>178</v>
      </c>
      <c r="M114" s="14">
        <f t="shared" si="7"/>
        <v>20.62</v>
      </c>
      <c r="N114" s="14">
        <f t="shared" si="10"/>
        <v>1501.31</v>
      </c>
      <c r="O114" s="14">
        <f t="shared" si="11"/>
        <v>1508.55</v>
      </c>
      <c r="P114" s="14">
        <f t="shared" si="8"/>
        <v>7.24</v>
      </c>
      <c r="Q114" s="14">
        <f t="shared" si="9"/>
        <v>1501.31</v>
      </c>
      <c r="R114" s="14" t="s">
        <v>29</v>
      </c>
      <c r="S114" s="13" t="s">
        <v>30</v>
      </c>
      <c r="T114" s="26" t="s">
        <v>94</v>
      </c>
      <c r="U114" s="26" t="s">
        <v>94</v>
      </c>
    </row>
    <row r="115" spans="1:21" x14ac:dyDescent="0.25">
      <c r="A115" s="23">
        <v>114</v>
      </c>
      <c r="B115" s="31" t="s">
        <v>355</v>
      </c>
      <c r="C115" s="25" t="s">
        <v>356</v>
      </c>
      <c r="D115" s="23" t="s">
        <v>23</v>
      </c>
      <c r="E115" s="23" t="s">
        <v>25</v>
      </c>
      <c r="F115" s="23" t="s">
        <v>87</v>
      </c>
      <c r="G115" s="23" t="s">
        <v>26</v>
      </c>
      <c r="H115" s="23" t="s">
        <v>34</v>
      </c>
      <c r="I115" s="24">
        <v>230.69</v>
      </c>
      <c r="J115" s="24">
        <v>100</v>
      </c>
      <c r="K115" s="23">
        <v>8.98</v>
      </c>
      <c r="L115" s="31" t="s">
        <v>178</v>
      </c>
      <c r="M115" s="14">
        <f t="shared" si="7"/>
        <v>9.52</v>
      </c>
      <c r="N115" s="14">
        <f t="shared" si="10"/>
        <v>340.21</v>
      </c>
      <c r="O115" s="14">
        <f t="shared" si="11"/>
        <v>346.78</v>
      </c>
      <c r="P115" s="14">
        <f t="shared" si="8"/>
        <v>6.57</v>
      </c>
      <c r="Q115" s="14">
        <f t="shared" si="9"/>
        <v>340.21</v>
      </c>
      <c r="R115" s="14" t="s">
        <v>29</v>
      </c>
      <c r="S115" s="13" t="s">
        <v>30</v>
      </c>
      <c r="T115" s="36" t="s">
        <v>103</v>
      </c>
      <c r="U115" s="36" t="s">
        <v>103</v>
      </c>
    </row>
    <row r="116" spans="1:21" x14ac:dyDescent="0.25">
      <c r="A116" s="23">
        <v>115</v>
      </c>
      <c r="B116" s="25" t="s">
        <v>80</v>
      </c>
      <c r="C116" s="25" t="s">
        <v>357</v>
      </c>
      <c r="D116" s="23" t="s">
        <v>23</v>
      </c>
      <c r="E116" s="23" t="s">
        <v>25</v>
      </c>
      <c r="F116" s="23" t="s">
        <v>87</v>
      </c>
      <c r="G116" s="23" t="s">
        <v>26</v>
      </c>
      <c r="H116" s="23" t="s">
        <v>34</v>
      </c>
      <c r="I116" s="24">
        <v>230.69</v>
      </c>
      <c r="J116" s="24">
        <v>100</v>
      </c>
      <c r="K116" s="23">
        <v>8.98</v>
      </c>
      <c r="L116" s="31" t="s">
        <v>178</v>
      </c>
      <c r="M116" s="14">
        <f t="shared" si="7"/>
        <v>9.52</v>
      </c>
      <c r="N116" s="14">
        <f t="shared" si="10"/>
        <v>340.21</v>
      </c>
      <c r="O116" s="14">
        <f t="shared" si="11"/>
        <v>346.78</v>
      </c>
      <c r="P116" s="14">
        <f t="shared" si="8"/>
        <v>6.57</v>
      </c>
      <c r="Q116" s="14">
        <f t="shared" si="9"/>
        <v>340.21</v>
      </c>
      <c r="R116" s="14" t="s">
        <v>29</v>
      </c>
      <c r="S116" s="13" t="s">
        <v>30</v>
      </c>
      <c r="T116" s="26" t="s">
        <v>98</v>
      </c>
      <c r="U116" s="26" t="s">
        <v>98</v>
      </c>
    </row>
    <row r="117" spans="1:21" x14ac:dyDescent="0.25">
      <c r="A117" s="23">
        <v>116</v>
      </c>
      <c r="B117" s="25" t="s">
        <v>358</v>
      </c>
      <c r="C117" s="25" t="s">
        <v>359</v>
      </c>
      <c r="D117" s="23" t="s">
        <v>23</v>
      </c>
      <c r="E117" s="23" t="s">
        <v>25</v>
      </c>
      <c r="F117" s="23" t="s">
        <v>87</v>
      </c>
      <c r="G117" s="23" t="s">
        <v>26</v>
      </c>
      <c r="H117" s="23" t="s">
        <v>34</v>
      </c>
      <c r="I117" s="24">
        <v>231.63</v>
      </c>
      <c r="J117" s="24">
        <v>100</v>
      </c>
      <c r="K117" s="23">
        <v>8.98</v>
      </c>
      <c r="L117" s="31" t="s">
        <v>178</v>
      </c>
      <c r="M117" s="14">
        <f t="shared" si="7"/>
        <v>9.52</v>
      </c>
      <c r="N117" s="14">
        <f t="shared" si="10"/>
        <v>341.15</v>
      </c>
      <c r="O117" s="14">
        <f t="shared" si="11"/>
        <v>347.72</v>
      </c>
      <c r="P117" s="14">
        <f t="shared" si="8"/>
        <v>6.57</v>
      </c>
      <c r="Q117" s="14">
        <f t="shared" si="9"/>
        <v>341.15</v>
      </c>
      <c r="R117" s="14" t="s">
        <v>29</v>
      </c>
      <c r="S117" s="13" t="s">
        <v>30</v>
      </c>
      <c r="T117" s="26" t="s">
        <v>94</v>
      </c>
      <c r="U117" s="26" t="s">
        <v>94</v>
      </c>
    </row>
    <row r="118" spans="1:21" x14ac:dyDescent="0.25">
      <c r="A118" s="23">
        <v>117</v>
      </c>
      <c r="B118" s="25" t="s">
        <v>360</v>
      </c>
      <c r="C118" s="25" t="s">
        <v>361</v>
      </c>
      <c r="D118" s="23" t="s">
        <v>23</v>
      </c>
      <c r="E118" s="23" t="s">
        <v>45</v>
      </c>
      <c r="F118" s="23" t="s">
        <v>138</v>
      </c>
      <c r="G118" s="23" t="s">
        <v>26</v>
      </c>
      <c r="H118" s="23" t="s">
        <v>34</v>
      </c>
      <c r="I118" s="24">
        <v>625</v>
      </c>
      <c r="J118" s="24">
        <v>400</v>
      </c>
      <c r="K118" s="24">
        <v>218</v>
      </c>
      <c r="L118" s="31" t="s">
        <v>362</v>
      </c>
      <c r="M118" s="14">
        <f t="shared" si="7"/>
        <v>231.08</v>
      </c>
      <c r="N118" s="14">
        <f t="shared" si="10"/>
        <v>1256.08</v>
      </c>
      <c r="O118" s="14">
        <f t="shared" si="11"/>
        <v>1293.94</v>
      </c>
      <c r="P118" s="14">
        <f t="shared" si="8"/>
        <v>37.86</v>
      </c>
      <c r="Q118" s="14">
        <f t="shared" si="9"/>
        <v>1256.08</v>
      </c>
      <c r="R118" s="14" t="s">
        <v>29</v>
      </c>
      <c r="S118" s="13" t="s">
        <v>30</v>
      </c>
      <c r="T118" s="26" t="s">
        <v>94</v>
      </c>
      <c r="U118" s="26" t="s">
        <v>94</v>
      </c>
    </row>
    <row r="119" spans="1:21" x14ac:dyDescent="0.25">
      <c r="A119" s="23">
        <v>118</v>
      </c>
      <c r="B119" s="25" t="s">
        <v>363</v>
      </c>
      <c r="C119" s="25" t="s">
        <v>364</v>
      </c>
      <c r="D119" s="23" t="s">
        <v>23</v>
      </c>
      <c r="E119" s="23" t="s">
        <v>40</v>
      </c>
      <c r="F119" s="23" t="s">
        <v>44</v>
      </c>
      <c r="G119" s="23" t="s">
        <v>26</v>
      </c>
      <c r="H119" s="23" t="s">
        <v>34</v>
      </c>
      <c r="I119" s="24">
        <v>622</v>
      </c>
      <c r="J119" s="24">
        <v>400</v>
      </c>
      <c r="K119" s="24">
        <v>581</v>
      </c>
      <c r="L119" s="31" t="s">
        <v>365</v>
      </c>
      <c r="M119" s="14">
        <f t="shared" si="7"/>
        <v>615.86</v>
      </c>
      <c r="N119" s="14">
        <f t="shared" si="10"/>
        <v>1637.86</v>
      </c>
      <c r="O119" s="14">
        <f t="shared" si="11"/>
        <v>1698.81</v>
      </c>
      <c r="P119" s="14">
        <f t="shared" si="8"/>
        <v>60.95</v>
      </c>
      <c r="Q119" s="14">
        <f t="shared" si="9"/>
        <v>1637.86</v>
      </c>
      <c r="R119" s="14" t="s">
        <v>29</v>
      </c>
      <c r="S119" s="13" t="s">
        <v>30</v>
      </c>
      <c r="T119" s="36" t="s">
        <v>95</v>
      </c>
      <c r="U119" s="36" t="s">
        <v>95</v>
      </c>
    </row>
    <row r="120" spans="1:21" x14ac:dyDescent="0.25">
      <c r="A120" s="23">
        <v>119</v>
      </c>
      <c r="B120" s="25" t="s">
        <v>366</v>
      </c>
      <c r="C120" s="25" t="s">
        <v>367</v>
      </c>
      <c r="D120" s="23" t="s">
        <v>23</v>
      </c>
      <c r="E120" s="23" t="s">
        <v>25</v>
      </c>
      <c r="F120" s="23" t="s">
        <v>87</v>
      </c>
      <c r="G120" s="23" t="s">
        <v>26</v>
      </c>
      <c r="H120" s="23" t="s">
        <v>34</v>
      </c>
      <c r="I120" s="24">
        <v>231.63</v>
      </c>
      <c r="J120" s="24">
        <v>100</v>
      </c>
      <c r="K120" s="23">
        <v>8.98</v>
      </c>
      <c r="L120" s="31" t="s">
        <v>178</v>
      </c>
      <c r="M120" s="14">
        <f t="shared" si="7"/>
        <v>9.52</v>
      </c>
      <c r="N120" s="14">
        <f t="shared" si="10"/>
        <v>341.15</v>
      </c>
      <c r="O120" s="14">
        <f t="shared" si="11"/>
        <v>347.72</v>
      </c>
      <c r="P120" s="14">
        <f t="shared" si="8"/>
        <v>6.57</v>
      </c>
      <c r="Q120" s="14">
        <f t="shared" si="9"/>
        <v>341.15</v>
      </c>
      <c r="R120" s="14" t="s">
        <v>29</v>
      </c>
      <c r="S120" s="13" t="s">
        <v>30</v>
      </c>
      <c r="T120" s="26" t="s">
        <v>100</v>
      </c>
      <c r="U120" s="26" t="s">
        <v>100</v>
      </c>
    </row>
    <row r="121" spans="1:21" x14ac:dyDescent="0.25">
      <c r="A121" s="23">
        <v>120</v>
      </c>
      <c r="B121" s="25" t="s">
        <v>112</v>
      </c>
      <c r="C121" s="25" t="s">
        <v>368</v>
      </c>
      <c r="D121" s="23" t="s">
        <v>23</v>
      </c>
      <c r="E121" s="23" t="s">
        <v>25</v>
      </c>
      <c r="F121" s="23" t="s">
        <v>87</v>
      </c>
      <c r="G121" s="23" t="s">
        <v>26</v>
      </c>
      <c r="H121" s="23" t="s">
        <v>34</v>
      </c>
      <c r="I121" s="24">
        <v>231.63</v>
      </c>
      <c r="J121" s="24">
        <v>100</v>
      </c>
      <c r="K121" s="23">
        <v>8.98</v>
      </c>
      <c r="L121" s="31" t="s">
        <v>178</v>
      </c>
      <c r="M121" s="14">
        <f t="shared" si="7"/>
        <v>9.52</v>
      </c>
      <c r="N121" s="14">
        <f t="shared" si="10"/>
        <v>341.15</v>
      </c>
      <c r="O121" s="14">
        <f t="shared" si="11"/>
        <v>347.72</v>
      </c>
      <c r="P121" s="14">
        <f t="shared" si="8"/>
        <v>6.57</v>
      </c>
      <c r="Q121" s="14">
        <f t="shared" si="9"/>
        <v>341.15</v>
      </c>
      <c r="R121" s="14" t="s">
        <v>29</v>
      </c>
      <c r="S121" s="13" t="s">
        <v>30</v>
      </c>
      <c r="T121" s="36" t="s">
        <v>99</v>
      </c>
      <c r="U121" s="36" t="s">
        <v>99</v>
      </c>
    </row>
    <row r="122" spans="1:21" x14ac:dyDescent="0.25">
      <c r="A122" s="23">
        <v>121</v>
      </c>
      <c r="B122" s="25" t="s">
        <v>369</v>
      </c>
      <c r="C122" s="25" t="s">
        <v>370</v>
      </c>
      <c r="D122" s="23" t="s">
        <v>23</v>
      </c>
      <c r="E122" s="23" t="s">
        <v>25</v>
      </c>
      <c r="F122" s="23" t="s">
        <v>87</v>
      </c>
      <c r="G122" s="23" t="s">
        <v>26</v>
      </c>
      <c r="H122" s="23" t="s">
        <v>34</v>
      </c>
      <c r="I122" s="24">
        <v>231.63</v>
      </c>
      <c r="J122" s="24">
        <v>100</v>
      </c>
      <c r="K122" s="23">
        <v>8.98</v>
      </c>
      <c r="L122" s="31" t="s">
        <v>178</v>
      </c>
      <c r="M122" s="14">
        <f t="shared" si="7"/>
        <v>9.52</v>
      </c>
      <c r="N122" s="14">
        <f t="shared" si="10"/>
        <v>341.15</v>
      </c>
      <c r="O122" s="14">
        <f t="shared" si="11"/>
        <v>347.72</v>
      </c>
      <c r="P122" s="14">
        <f t="shared" si="8"/>
        <v>6.57</v>
      </c>
      <c r="Q122" s="14">
        <f t="shared" si="9"/>
        <v>341.15</v>
      </c>
      <c r="R122" s="14" t="s">
        <v>29</v>
      </c>
      <c r="S122" s="13" t="s">
        <v>30</v>
      </c>
      <c r="T122" s="26" t="s">
        <v>92</v>
      </c>
      <c r="U122" s="26" t="s">
        <v>92</v>
      </c>
    </row>
    <row r="123" spans="1:21" x14ac:dyDescent="0.25">
      <c r="A123" s="23">
        <v>122</v>
      </c>
      <c r="B123" s="25" t="s">
        <v>371</v>
      </c>
      <c r="C123" s="25" t="s">
        <v>372</v>
      </c>
      <c r="D123" s="23" t="s">
        <v>23</v>
      </c>
      <c r="E123" s="23" t="s">
        <v>25</v>
      </c>
      <c r="F123" s="23" t="s">
        <v>87</v>
      </c>
      <c r="G123" s="23" t="s">
        <v>26</v>
      </c>
      <c r="H123" s="23" t="s">
        <v>34</v>
      </c>
      <c r="I123" s="24">
        <v>231.63</v>
      </c>
      <c r="J123" s="24">
        <v>100</v>
      </c>
      <c r="K123" s="23">
        <v>8.98</v>
      </c>
      <c r="L123" s="31" t="s">
        <v>178</v>
      </c>
      <c r="M123" s="14">
        <f t="shared" si="7"/>
        <v>9.52</v>
      </c>
      <c r="N123" s="14">
        <f t="shared" si="10"/>
        <v>341.15</v>
      </c>
      <c r="O123" s="14">
        <f t="shared" si="11"/>
        <v>347.72</v>
      </c>
      <c r="P123" s="14">
        <f t="shared" si="8"/>
        <v>6.57</v>
      </c>
      <c r="Q123" s="14">
        <f t="shared" si="9"/>
        <v>341.15</v>
      </c>
      <c r="R123" s="14" t="s">
        <v>29</v>
      </c>
      <c r="S123" s="13" t="s">
        <v>30</v>
      </c>
      <c r="T123" s="26" t="s">
        <v>94</v>
      </c>
      <c r="U123" s="26" t="s">
        <v>94</v>
      </c>
    </row>
    <row r="124" spans="1:21" x14ac:dyDescent="0.25">
      <c r="A124" s="23">
        <v>123</v>
      </c>
      <c r="B124" s="25" t="s">
        <v>373</v>
      </c>
      <c r="C124" s="25" t="s">
        <v>374</v>
      </c>
      <c r="D124" s="23" t="s">
        <v>23</v>
      </c>
      <c r="E124" s="23" t="s">
        <v>25</v>
      </c>
      <c r="F124" s="23" t="s">
        <v>87</v>
      </c>
      <c r="G124" s="23" t="s">
        <v>26</v>
      </c>
      <c r="H124" s="23" t="s">
        <v>34</v>
      </c>
      <c r="I124" s="24">
        <v>231.63</v>
      </c>
      <c r="J124" s="24">
        <v>100</v>
      </c>
      <c r="K124" s="23">
        <v>8.98</v>
      </c>
      <c r="L124" s="31" t="s">
        <v>178</v>
      </c>
      <c r="M124" s="14">
        <f t="shared" si="7"/>
        <v>9.52</v>
      </c>
      <c r="N124" s="14">
        <f t="shared" si="10"/>
        <v>341.15</v>
      </c>
      <c r="O124" s="14">
        <f t="shared" si="11"/>
        <v>347.72</v>
      </c>
      <c r="P124" s="14">
        <f t="shared" si="8"/>
        <v>6.57</v>
      </c>
      <c r="Q124" s="14">
        <f t="shared" si="9"/>
        <v>341.15</v>
      </c>
      <c r="R124" s="14" t="s">
        <v>29</v>
      </c>
      <c r="S124" s="13" t="s">
        <v>30</v>
      </c>
      <c r="T124" s="26" t="s">
        <v>105</v>
      </c>
      <c r="U124" s="26" t="s">
        <v>105</v>
      </c>
    </row>
    <row r="125" spans="1:21" x14ac:dyDescent="0.25">
      <c r="A125" s="23">
        <v>124</v>
      </c>
      <c r="B125" s="25" t="s">
        <v>111</v>
      </c>
      <c r="C125" s="25" t="s">
        <v>375</v>
      </c>
      <c r="D125" s="23" t="s">
        <v>23</v>
      </c>
      <c r="E125" s="23" t="s">
        <v>25</v>
      </c>
      <c r="F125" s="23" t="s">
        <v>87</v>
      </c>
      <c r="G125" s="23" t="s">
        <v>26</v>
      </c>
      <c r="H125" s="23" t="s">
        <v>34</v>
      </c>
      <c r="I125" s="24">
        <v>231.63</v>
      </c>
      <c r="J125" s="24">
        <v>100</v>
      </c>
      <c r="K125" s="23">
        <v>8.98</v>
      </c>
      <c r="L125" s="31" t="s">
        <v>178</v>
      </c>
      <c r="M125" s="14">
        <f t="shared" si="7"/>
        <v>9.52</v>
      </c>
      <c r="N125" s="14">
        <f t="shared" si="10"/>
        <v>341.15</v>
      </c>
      <c r="O125" s="14">
        <f t="shared" si="11"/>
        <v>347.72</v>
      </c>
      <c r="P125" s="14">
        <f t="shared" si="8"/>
        <v>6.57</v>
      </c>
      <c r="Q125" s="14">
        <f t="shared" si="9"/>
        <v>341.15</v>
      </c>
      <c r="R125" s="14" t="s">
        <v>29</v>
      </c>
      <c r="S125" s="13" t="s">
        <v>30</v>
      </c>
      <c r="T125" s="26" t="s">
        <v>94</v>
      </c>
      <c r="U125" s="26" t="s">
        <v>94</v>
      </c>
    </row>
    <row r="126" spans="1:21" x14ac:dyDescent="0.25">
      <c r="A126" s="23">
        <v>125</v>
      </c>
      <c r="B126" s="25" t="s">
        <v>376</v>
      </c>
      <c r="C126" s="25" t="s">
        <v>377</v>
      </c>
      <c r="D126" s="23" t="s">
        <v>23</v>
      </c>
      <c r="E126" s="23" t="s">
        <v>25</v>
      </c>
      <c r="F126" s="23" t="s">
        <v>87</v>
      </c>
      <c r="G126" s="23" t="s">
        <v>26</v>
      </c>
      <c r="H126" s="23" t="s">
        <v>34</v>
      </c>
      <c r="I126" s="24">
        <v>231.63</v>
      </c>
      <c r="J126" s="24">
        <v>100</v>
      </c>
      <c r="K126" s="23">
        <v>8.98</v>
      </c>
      <c r="L126" s="31" t="s">
        <v>178</v>
      </c>
      <c r="M126" s="14">
        <f t="shared" si="7"/>
        <v>9.52</v>
      </c>
      <c r="N126" s="14">
        <f t="shared" si="10"/>
        <v>341.15</v>
      </c>
      <c r="O126" s="14">
        <f t="shared" si="11"/>
        <v>347.72</v>
      </c>
      <c r="P126" s="14">
        <f t="shared" si="8"/>
        <v>6.57</v>
      </c>
      <c r="Q126" s="14">
        <f t="shared" si="9"/>
        <v>341.15</v>
      </c>
      <c r="R126" s="14" t="s">
        <v>29</v>
      </c>
      <c r="S126" s="13" t="s">
        <v>30</v>
      </c>
      <c r="T126" s="26" t="s">
        <v>105</v>
      </c>
      <c r="U126" s="26" t="s">
        <v>105</v>
      </c>
    </row>
    <row r="127" spans="1:21" x14ac:dyDescent="0.25">
      <c r="A127" s="23">
        <v>126</v>
      </c>
      <c r="B127" s="25" t="s">
        <v>378</v>
      </c>
      <c r="C127" s="25" t="s">
        <v>379</v>
      </c>
      <c r="D127" s="23" t="s">
        <v>23</v>
      </c>
      <c r="E127" s="23" t="s">
        <v>25</v>
      </c>
      <c r="F127" s="23" t="s">
        <v>87</v>
      </c>
      <c r="G127" s="23" t="s">
        <v>26</v>
      </c>
      <c r="H127" s="23" t="s">
        <v>34</v>
      </c>
      <c r="I127" s="24">
        <v>231.63</v>
      </c>
      <c r="J127" s="24">
        <v>100</v>
      </c>
      <c r="K127" s="23">
        <v>8.98</v>
      </c>
      <c r="L127" s="31" t="s">
        <v>178</v>
      </c>
      <c r="M127" s="14">
        <f t="shared" si="7"/>
        <v>9.52</v>
      </c>
      <c r="N127" s="14">
        <f t="shared" si="10"/>
        <v>341.15</v>
      </c>
      <c r="O127" s="14">
        <f t="shared" si="11"/>
        <v>347.72</v>
      </c>
      <c r="P127" s="14">
        <f t="shared" si="8"/>
        <v>6.57</v>
      </c>
      <c r="Q127" s="14">
        <f t="shared" si="9"/>
        <v>341.15</v>
      </c>
      <c r="R127" s="14" t="s">
        <v>29</v>
      </c>
      <c r="S127" s="13" t="s">
        <v>30</v>
      </c>
      <c r="T127" s="26" t="s">
        <v>94</v>
      </c>
      <c r="U127" s="26" t="s">
        <v>94</v>
      </c>
    </row>
    <row r="128" spans="1:21" x14ac:dyDescent="0.25">
      <c r="A128" s="23">
        <v>127</v>
      </c>
      <c r="B128" s="25" t="s">
        <v>380</v>
      </c>
      <c r="C128" s="25" t="s">
        <v>381</v>
      </c>
      <c r="D128" s="23" t="s">
        <v>23</v>
      </c>
      <c r="E128" s="23" t="s">
        <v>25</v>
      </c>
      <c r="F128" s="23" t="s">
        <v>87</v>
      </c>
      <c r="G128" s="23" t="s">
        <v>26</v>
      </c>
      <c r="H128" s="23" t="s">
        <v>34</v>
      </c>
      <c r="I128" s="24">
        <v>231.63</v>
      </c>
      <c r="J128" s="24">
        <v>100</v>
      </c>
      <c r="K128" s="23">
        <v>8.98</v>
      </c>
      <c r="L128" s="31" t="s">
        <v>178</v>
      </c>
      <c r="M128" s="14">
        <f t="shared" si="7"/>
        <v>9.52</v>
      </c>
      <c r="N128" s="14">
        <f t="shared" si="10"/>
        <v>341.15</v>
      </c>
      <c r="O128" s="14">
        <f t="shared" si="11"/>
        <v>347.72</v>
      </c>
      <c r="P128" s="14">
        <f t="shared" si="8"/>
        <v>6.57</v>
      </c>
      <c r="Q128" s="14">
        <f t="shared" si="9"/>
        <v>341.15</v>
      </c>
      <c r="R128" s="14" t="s">
        <v>29</v>
      </c>
      <c r="S128" s="13" t="s">
        <v>30</v>
      </c>
      <c r="T128" s="26" t="s">
        <v>105</v>
      </c>
      <c r="U128" s="26" t="s">
        <v>105</v>
      </c>
    </row>
    <row r="129" spans="1:21" x14ac:dyDescent="0.25">
      <c r="A129" s="23">
        <v>128</v>
      </c>
      <c r="B129" s="25" t="s">
        <v>382</v>
      </c>
      <c r="C129" s="25" t="s">
        <v>383</v>
      </c>
      <c r="D129" s="23" t="s">
        <v>23</v>
      </c>
      <c r="E129" s="23" t="s">
        <v>25</v>
      </c>
      <c r="F129" s="23" t="s">
        <v>87</v>
      </c>
      <c r="G129" s="23" t="s">
        <v>26</v>
      </c>
      <c r="H129" s="23" t="s">
        <v>34</v>
      </c>
      <c r="I129" s="24">
        <v>1389.68</v>
      </c>
      <c r="J129" s="24">
        <v>100</v>
      </c>
      <c r="K129" s="23">
        <v>19.45</v>
      </c>
      <c r="L129" s="31" t="s">
        <v>178</v>
      </c>
      <c r="M129" s="14">
        <f t="shared" si="7"/>
        <v>20.62</v>
      </c>
      <c r="N129" s="14">
        <f t="shared" si="10"/>
        <v>1510.3</v>
      </c>
      <c r="O129" s="14">
        <f t="shared" si="11"/>
        <v>1517.54</v>
      </c>
      <c r="P129" s="14">
        <f t="shared" si="8"/>
        <v>7.24</v>
      </c>
      <c r="Q129" s="14">
        <f t="shared" si="9"/>
        <v>1510.3</v>
      </c>
      <c r="R129" s="14" t="s">
        <v>29</v>
      </c>
      <c r="S129" s="13" t="s">
        <v>30</v>
      </c>
      <c r="T129" s="26" t="s">
        <v>105</v>
      </c>
      <c r="U129" s="26" t="s">
        <v>105</v>
      </c>
    </row>
    <row r="130" spans="1:21" x14ac:dyDescent="0.25">
      <c r="A130" s="23">
        <v>129</v>
      </c>
      <c r="B130" s="25" t="s">
        <v>384</v>
      </c>
      <c r="C130" s="25" t="s">
        <v>385</v>
      </c>
      <c r="D130" s="23" t="s">
        <v>23</v>
      </c>
      <c r="E130" s="23" t="s">
        <v>25</v>
      </c>
      <c r="F130" s="23" t="s">
        <v>39</v>
      </c>
      <c r="G130" s="23" t="s">
        <v>26</v>
      </c>
      <c r="H130" s="23" t="s">
        <v>34</v>
      </c>
      <c r="I130" s="24">
        <v>1096</v>
      </c>
      <c r="J130" s="24">
        <v>400</v>
      </c>
      <c r="K130" s="24">
        <v>92</v>
      </c>
      <c r="L130" s="31" t="s">
        <v>206</v>
      </c>
      <c r="M130" s="14">
        <f t="shared" ref="M130:M193" si="12">K130*1.06</f>
        <v>97.52</v>
      </c>
      <c r="N130" s="14">
        <f t="shared" si="10"/>
        <v>1593.52</v>
      </c>
      <c r="O130" s="14">
        <f t="shared" si="11"/>
        <v>1623.37</v>
      </c>
      <c r="P130" s="14">
        <f t="shared" ref="P130:P193" si="13">(M130+J130)*0.06</f>
        <v>29.85</v>
      </c>
      <c r="Q130" s="14">
        <f t="shared" ref="Q130:Q193" si="14">O130-P130</f>
        <v>1593.52</v>
      </c>
      <c r="R130" s="14" t="s">
        <v>29</v>
      </c>
      <c r="S130" s="13" t="s">
        <v>30</v>
      </c>
      <c r="T130" s="26" t="s">
        <v>103</v>
      </c>
      <c r="U130" s="26" t="s">
        <v>103</v>
      </c>
    </row>
    <row r="131" spans="1:21" x14ac:dyDescent="0.25">
      <c r="A131" s="23">
        <v>130</v>
      </c>
      <c r="B131" s="25" t="s">
        <v>386</v>
      </c>
      <c r="C131" s="25" t="s">
        <v>387</v>
      </c>
      <c r="D131" s="23" t="s">
        <v>23</v>
      </c>
      <c r="E131" s="23" t="s">
        <v>25</v>
      </c>
      <c r="F131" s="23" t="s">
        <v>87</v>
      </c>
      <c r="G131" s="23" t="s">
        <v>26</v>
      </c>
      <c r="H131" s="23" t="s">
        <v>34</v>
      </c>
      <c r="I131" s="24">
        <v>231.63</v>
      </c>
      <c r="J131" s="24">
        <v>100</v>
      </c>
      <c r="K131" s="23">
        <v>8.98</v>
      </c>
      <c r="L131" s="31" t="s">
        <v>178</v>
      </c>
      <c r="M131" s="14">
        <f t="shared" si="12"/>
        <v>9.52</v>
      </c>
      <c r="N131" s="14">
        <f t="shared" si="10"/>
        <v>341.15</v>
      </c>
      <c r="O131" s="14">
        <f t="shared" si="11"/>
        <v>347.72</v>
      </c>
      <c r="P131" s="14">
        <f t="shared" si="13"/>
        <v>6.57</v>
      </c>
      <c r="Q131" s="14">
        <f t="shared" si="14"/>
        <v>341.15</v>
      </c>
      <c r="R131" s="14" t="s">
        <v>29</v>
      </c>
      <c r="S131" s="13" t="s">
        <v>30</v>
      </c>
      <c r="T131" s="26" t="s">
        <v>105</v>
      </c>
      <c r="U131" s="26" t="s">
        <v>105</v>
      </c>
    </row>
    <row r="132" spans="1:21" x14ac:dyDescent="0.25">
      <c r="A132" s="23">
        <v>131</v>
      </c>
      <c r="B132" s="25" t="s">
        <v>50</v>
      </c>
      <c r="C132" s="25" t="s">
        <v>388</v>
      </c>
      <c r="D132" s="23" t="s">
        <v>23</v>
      </c>
      <c r="E132" s="23" t="s">
        <v>25</v>
      </c>
      <c r="F132" s="23" t="s">
        <v>87</v>
      </c>
      <c r="G132" s="23" t="s">
        <v>26</v>
      </c>
      <c r="H132" s="23" t="s">
        <v>34</v>
      </c>
      <c r="I132" s="24">
        <v>231.63</v>
      </c>
      <c r="J132" s="24">
        <v>100</v>
      </c>
      <c r="K132" s="23">
        <v>8.98</v>
      </c>
      <c r="L132" s="31" t="s">
        <v>178</v>
      </c>
      <c r="M132" s="14">
        <f t="shared" si="12"/>
        <v>9.52</v>
      </c>
      <c r="N132" s="14">
        <f t="shared" si="10"/>
        <v>341.15</v>
      </c>
      <c r="O132" s="14">
        <f t="shared" si="11"/>
        <v>347.72</v>
      </c>
      <c r="P132" s="14">
        <f t="shared" si="13"/>
        <v>6.57</v>
      </c>
      <c r="Q132" s="14">
        <f t="shared" si="14"/>
        <v>341.15</v>
      </c>
      <c r="R132" s="14" t="s">
        <v>29</v>
      </c>
      <c r="S132" s="13" t="s">
        <v>30</v>
      </c>
      <c r="T132" s="26" t="s">
        <v>92</v>
      </c>
      <c r="U132" s="26" t="s">
        <v>92</v>
      </c>
    </row>
    <row r="133" spans="1:21" x14ac:dyDescent="0.25">
      <c r="A133" s="23">
        <v>132</v>
      </c>
      <c r="B133" s="25" t="s">
        <v>389</v>
      </c>
      <c r="C133" s="25" t="s">
        <v>390</v>
      </c>
      <c r="D133" s="23" t="s">
        <v>23</v>
      </c>
      <c r="E133" s="23" t="s">
        <v>25</v>
      </c>
      <c r="F133" s="23" t="s">
        <v>87</v>
      </c>
      <c r="G133" s="23" t="s">
        <v>26</v>
      </c>
      <c r="H133" s="23" t="s">
        <v>34</v>
      </c>
      <c r="I133" s="24">
        <v>1389.68</v>
      </c>
      <c r="J133" s="24">
        <v>100</v>
      </c>
      <c r="K133" s="23">
        <v>19.45</v>
      </c>
      <c r="L133" s="31" t="s">
        <v>178</v>
      </c>
      <c r="M133" s="14">
        <f t="shared" si="12"/>
        <v>20.62</v>
      </c>
      <c r="N133" s="14">
        <f t="shared" si="10"/>
        <v>1510.3</v>
      </c>
      <c r="O133" s="14">
        <f t="shared" si="11"/>
        <v>1517.54</v>
      </c>
      <c r="P133" s="14">
        <f t="shared" si="13"/>
        <v>7.24</v>
      </c>
      <c r="Q133" s="14">
        <f t="shared" si="14"/>
        <v>1510.3</v>
      </c>
      <c r="R133" s="14" t="s">
        <v>29</v>
      </c>
      <c r="S133" s="13" t="s">
        <v>30</v>
      </c>
      <c r="T133" s="26" t="s">
        <v>107</v>
      </c>
      <c r="U133" s="26" t="s">
        <v>107</v>
      </c>
    </row>
    <row r="134" spans="1:21" x14ac:dyDescent="0.25">
      <c r="A134" s="23">
        <v>133</v>
      </c>
      <c r="B134" s="25" t="s">
        <v>391</v>
      </c>
      <c r="C134" s="25" t="s">
        <v>392</v>
      </c>
      <c r="D134" s="23" t="s">
        <v>23</v>
      </c>
      <c r="E134" s="23" t="s">
        <v>25</v>
      </c>
      <c r="F134" s="23" t="s">
        <v>87</v>
      </c>
      <c r="G134" s="23" t="s">
        <v>26</v>
      </c>
      <c r="H134" s="23" t="s">
        <v>34</v>
      </c>
      <c r="I134" s="24">
        <v>1389.68</v>
      </c>
      <c r="J134" s="24">
        <v>100</v>
      </c>
      <c r="K134" s="23">
        <v>19.45</v>
      </c>
      <c r="L134" s="31" t="s">
        <v>178</v>
      </c>
      <c r="M134" s="14">
        <f t="shared" si="12"/>
        <v>20.62</v>
      </c>
      <c r="N134" s="14">
        <f t="shared" si="10"/>
        <v>1510.3</v>
      </c>
      <c r="O134" s="14">
        <f t="shared" si="11"/>
        <v>1517.54</v>
      </c>
      <c r="P134" s="14">
        <f t="shared" si="13"/>
        <v>7.24</v>
      </c>
      <c r="Q134" s="14">
        <f t="shared" si="14"/>
        <v>1510.3</v>
      </c>
      <c r="R134" s="14" t="s">
        <v>29</v>
      </c>
      <c r="S134" s="13" t="s">
        <v>30</v>
      </c>
      <c r="T134" s="26" t="s">
        <v>105</v>
      </c>
      <c r="U134" s="26" t="s">
        <v>105</v>
      </c>
    </row>
    <row r="135" spans="1:21" x14ac:dyDescent="0.25">
      <c r="A135" s="23">
        <v>134</v>
      </c>
      <c r="B135" s="25" t="s">
        <v>393</v>
      </c>
      <c r="C135" s="25" t="s">
        <v>394</v>
      </c>
      <c r="D135" s="23" t="s">
        <v>23</v>
      </c>
      <c r="E135" s="23" t="s">
        <v>25</v>
      </c>
      <c r="F135" s="23" t="s">
        <v>87</v>
      </c>
      <c r="G135" s="23" t="s">
        <v>26</v>
      </c>
      <c r="H135" s="23" t="s">
        <v>34</v>
      </c>
      <c r="I135" s="24">
        <v>926.41</v>
      </c>
      <c r="J135" s="24">
        <v>100</v>
      </c>
      <c r="K135" s="23">
        <v>15.28</v>
      </c>
      <c r="L135" s="31" t="s">
        <v>178</v>
      </c>
      <c r="M135" s="14">
        <f t="shared" si="12"/>
        <v>16.2</v>
      </c>
      <c r="N135" s="14">
        <f t="shared" si="10"/>
        <v>1042.6099999999999</v>
      </c>
      <c r="O135" s="14">
        <f t="shared" si="11"/>
        <v>1049.58</v>
      </c>
      <c r="P135" s="14">
        <f t="shared" si="13"/>
        <v>6.97</v>
      </c>
      <c r="Q135" s="14">
        <f t="shared" si="14"/>
        <v>1042.6099999999999</v>
      </c>
      <c r="R135" s="14" t="s">
        <v>29</v>
      </c>
      <c r="S135" s="13" t="s">
        <v>30</v>
      </c>
      <c r="T135" s="26" t="s">
        <v>92</v>
      </c>
      <c r="U135" s="26" t="s">
        <v>92</v>
      </c>
    </row>
    <row r="136" spans="1:21" x14ac:dyDescent="0.25">
      <c r="A136" s="23">
        <v>135</v>
      </c>
      <c r="B136" s="25" t="s">
        <v>395</v>
      </c>
      <c r="C136" s="25" t="s">
        <v>396</v>
      </c>
      <c r="D136" s="23" t="s">
        <v>23</v>
      </c>
      <c r="E136" s="23" t="s">
        <v>25</v>
      </c>
      <c r="F136" s="23" t="s">
        <v>87</v>
      </c>
      <c r="G136" s="23" t="s">
        <v>26</v>
      </c>
      <c r="H136" s="23" t="s">
        <v>34</v>
      </c>
      <c r="I136" s="24">
        <v>1389.68</v>
      </c>
      <c r="J136" s="24">
        <v>100</v>
      </c>
      <c r="K136" s="23">
        <v>19.45</v>
      </c>
      <c r="L136" s="31" t="s">
        <v>178</v>
      </c>
      <c r="M136" s="14">
        <f t="shared" si="12"/>
        <v>20.62</v>
      </c>
      <c r="N136" s="14">
        <f t="shared" si="10"/>
        <v>1510.3</v>
      </c>
      <c r="O136" s="14">
        <f t="shared" si="11"/>
        <v>1517.54</v>
      </c>
      <c r="P136" s="14">
        <f t="shared" si="13"/>
        <v>7.24</v>
      </c>
      <c r="Q136" s="14">
        <f t="shared" si="14"/>
        <v>1510.3</v>
      </c>
      <c r="R136" s="14" t="s">
        <v>29</v>
      </c>
      <c r="S136" s="13" t="s">
        <v>30</v>
      </c>
      <c r="T136" s="26" t="s">
        <v>100</v>
      </c>
      <c r="U136" s="26" t="s">
        <v>100</v>
      </c>
    </row>
    <row r="137" spans="1:21" x14ac:dyDescent="0.25">
      <c r="A137" s="23">
        <v>136</v>
      </c>
      <c r="B137" s="25" t="s">
        <v>397</v>
      </c>
      <c r="C137" s="25" t="s">
        <v>398</v>
      </c>
      <c r="D137" s="23" t="s">
        <v>23</v>
      </c>
      <c r="E137" s="23" t="s">
        <v>25</v>
      </c>
      <c r="F137" s="23" t="s">
        <v>87</v>
      </c>
      <c r="G137" s="23" t="s">
        <v>26</v>
      </c>
      <c r="H137" s="23" t="s">
        <v>34</v>
      </c>
      <c r="I137" s="24">
        <v>1389.68</v>
      </c>
      <c r="J137" s="24">
        <v>100</v>
      </c>
      <c r="K137" s="23">
        <v>19.45</v>
      </c>
      <c r="L137" s="31" t="s">
        <v>178</v>
      </c>
      <c r="M137" s="14">
        <f t="shared" si="12"/>
        <v>20.62</v>
      </c>
      <c r="N137" s="14">
        <f t="shared" si="10"/>
        <v>1510.3</v>
      </c>
      <c r="O137" s="14">
        <f t="shared" si="11"/>
        <v>1517.54</v>
      </c>
      <c r="P137" s="14">
        <f t="shared" si="13"/>
        <v>7.24</v>
      </c>
      <c r="Q137" s="14">
        <f t="shared" si="14"/>
        <v>1510.3</v>
      </c>
      <c r="R137" s="14" t="s">
        <v>29</v>
      </c>
      <c r="S137" s="13" t="s">
        <v>30</v>
      </c>
      <c r="T137" s="26" t="s">
        <v>94</v>
      </c>
      <c r="U137" s="26" t="s">
        <v>94</v>
      </c>
    </row>
    <row r="138" spans="1:21" x14ac:dyDescent="0.25">
      <c r="A138" s="23">
        <v>137</v>
      </c>
      <c r="B138" s="25" t="s">
        <v>73</v>
      </c>
      <c r="C138" s="25" t="s">
        <v>399</v>
      </c>
      <c r="D138" s="23" t="s">
        <v>23</v>
      </c>
      <c r="E138" s="23" t="s">
        <v>25</v>
      </c>
      <c r="F138" s="23" t="s">
        <v>87</v>
      </c>
      <c r="G138" s="23" t="s">
        <v>26</v>
      </c>
      <c r="H138" s="23" t="s">
        <v>34</v>
      </c>
      <c r="I138" s="24">
        <v>231.63</v>
      </c>
      <c r="J138" s="24">
        <v>100</v>
      </c>
      <c r="K138" s="23">
        <v>8.98</v>
      </c>
      <c r="L138" s="31" t="s">
        <v>178</v>
      </c>
      <c r="M138" s="14">
        <f t="shared" si="12"/>
        <v>9.52</v>
      </c>
      <c r="N138" s="14">
        <f t="shared" si="10"/>
        <v>341.15</v>
      </c>
      <c r="O138" s="14">
        <f t="shared" si="11"/>
        <v>347.72</v>
      </c>
      <c r="P138" s="14">
        <f t="shared" si="13"/>
        <v>6.57</v>
      </c>
      <c r="Q138" s="14">
        <f t="shared" si="14"/>
        <v>341.15</v>
      </c>
      <c r="R138" s="14" t="s">
        <v>29</v>
      </c>
      <c r="S138" s="13" t="s">
        <v>30</v>
      </c>
      <c r="T138" s="26" t="s">
        <v>105</v>
      </c>
      <c r="U138" s="26" t="s">
        <v>105</v>
      </c>
    </row>
    <row r="139" spans="1:21" x14ac:dyDescent="0.25">
      <c r="A139" s="23">
        <v>138</v>
      </c>
      <c r="B139" s="25" t="s">
        <v>400</v>
      </c>
      <c r="C139" s="25" t="s">
        <v>401</v>
      </c>
      <c r="D139" s="23" t="s">
        <v>23</v>
      </c>
      <c r="E139" s="23" t="s">
        <v>25</v>
      </c>
      <c r="F139" s="23" t="s">
        <v>87</v>
      </c>
      <c r="G139" s="23" t="s">
        <v>26</v>
      </c>
      <c r="H139" s="23" t="s">
        <v>34</v>
      </c>
      <c r="I139" s="24">
        <v>231.63</v>
      </c>
      <c r="J139" s="24">
        <v>100</v>
      </c>
      <c r="K139" s="23">
        <v>8.98</v>
      </c>
      <c r="L139" s="31" t="s">
        <v>178</v>
      </c>
      <c r="M139" s="14">
        <f t="shared" si="12"/>
        <v>9.52</v>
      </c>
      <c r="N139" s="14">
        <f t="shared" si="10"/>
        <v>341.15</v>
      </c>
      <c r="O139" s="14">
        <f t="shared" si="11"/>
        <v>347.72</v>
      </c>
      <c r="P139" s="14">
        <f t="shared" si="13"/>
        <v>6.57</v>
      </c>
      <c r="Q139" s="14">
        <f t="shared" si="14"/>
        <v>341.15</v>
      </c>
      <c r="R139" s="14" t="s">
        <v>29</v>
      </c>
      <c r="S139" s="13" t="s">
        <v>30</v>
      </c>
      <c r="T139" s="26" t="s">
        <v>105</v>
      </c>
      <c r="U139" s="26" t="s">
        <v>105</v>
      </c>
    </row>
    <row r="140" spans="1:21" x14ac:dyDescent="0.25">
      <c r="A140" s="23">
        <v>139</v>
      </c>
      <c r="B140" s="25" t="s">
        <v>402</v>
      </c>
      <c r="C140" s="25" t="s">
        <v>403</v>
      </c>
      <c r="D140" s="23" t="s">
        <v>23</v>
      </c>
      <c r="E140" s="23" t="s">
        <v>25</v>
      </c>
      <c r="F140" s="23" t="s">
        <v>87</v>
      </c>
      <c r="G140" s="23" t="s">
        <v>26</v>
      </c>
      <c r="H140" s="23" t="s">
        <v>34</v>
      </c>
      <c r="I140" s="24">
        <v>1389.68</v>
      </c>
      <c r="J140" s="24">
        <v>100</v>
      </c>
      <c r="K140" s="23">
        <v>19.45</v>
      </c>
      <c r="L140" s="31" t="s">
        <v>178</v>
      </c>
      <c r="M140" s="14">
        <f t="shared" si="12"/>
        <v>20.62</v>
      </c>
      <c r="N140" s="14">
        <f t="shared" si="10"/>
        <v>1510.3</v>
      </c>
      <c r="O140" s="14">
        <f t="shared" si="11"/>
        <v>1517.54</v>
      </c>
      <c r="P140" s="14">
        <f t="shared" si="13"/>
        <v>7.24</v>
      </c>
      <c r="Q140" s="14">
        <f t="shared" si="14"/>
        <v>1510.3</v>
      </c>
      <c r="R140" s="14" t="s">
        <v>29</v>
      </c>
      <c r="S140" s="13" t="s">
        <v>30</v>
      </c>
      <c r="T140" s="26" t="s">
        <v>107</v>
      </c>
      <c r="U140" s="26" t="s">
        <v>107</v>
      </c>
    </row>
    <row r="141" spans="1:21" x14ac:dyDescent="0.25">
      <c r="A141" s="23">
        <v>140</v>
      </c>
      <c r="B141" s="25" t="s">
        <v>404</v>
      </c>
      <c r="C141" s="25" t="s">
        <v>405</v>
      </c>
      <c r="D141" s="23" t="s">
        <v>23</v>
      </c>
      <c r="E141" s="23" t="s">
        <v>25</v>
      </c>
      <c r="F141" s="23" t="s">
        <v>87</v>
      </c>
      <c r="G141" s="23" t="s">
        <v>26</v>
      </c>
      <c r="H141" s="23" t="s">
        <v>34</v>
      </c>
      <c r="I141" s="24">
        <v>1389.68</v>
      </c>
      <c r="J141" s="24">
        <v>100</v>
      </c>
      <c r="K141" s="23">
        <v>19.45</v>
      </c>
      <c r="L141" s="31" t="s">
        <v>178</v>
      </c>
      <c r="M141" s="14">
        <f t="shared" si="12"/>
        <v>20.62</v>
      </c>
      <c r="N141" s="14">
        <f t="shared" si="10"/>
        <v>1510.3</v>
      </c>
      <c r="O141" s="14">
        <f t="shared" si="11"/>
        <v>1517.54</v>
      </c>
      <c r="P141" s="14">
        <f t="shared" si="13"/>
        <v>7.24</v>
      </c>
      <c r="Q141" s="14">
        <f t="shared" si="14"/>
        <v>1510.3</v>
      </c>
      <c r="R141" s="14" t="s">
        <v>29</v>
      </c>
      <c r="S141" s="13" t="s">
        <v>30</v>
      </c>
      <c r="T141" s="36" t="s">
        <v>95</v>
      </c>
      <c r="U141" s="36" t="s">
        <v>95</v>
      </c>
    </row>
    <row r="142" spans="1:21" x14ac:dyDescent="0.25">
      <c r="A142" s="23">
        <v>141</v>
      </c>
      <c r="B142" s="25" t="s">
        <v>406</v>
      </c>
      <c r="C142" s="25" t="s">
        <v>407</v>
      </c>
      <c r="D142" s="23" t="s">
        <v>23</v>
      </c>
      <c r="E142" s="23" t="s">
        <v>25</v>
      </c>
      <c r="F142" s="23" t="s">
        <v>87</v>
      </c>
      <c r="G142" s="23" t="s">
        <v>26</v>
      </c>
      <c r="H142" s="23" t="s">
        <v>34</v>
      </c>
      <c r="I142" s="24">
        <v>1389.68</v>
      </c>
      <c r="J142" s="24">
        <v>100</v>
      </c>
      <c r="K142" s="23">
        <v>19.45</v>
      </c>
      <c r="L142" s="31" t="s">
        <v>178</v>
      </c>
      <c r="M142" s="14">
        <f t="shared" si="12"/>
        <v>20.62</v>
      </c>
      <c r="N142" s="14">
        <f t="shared" si="10"/>
        <v>1510.3</v>
      </c>
      <c r="O142" s="14">
        <f t="shared" si="11"/>
        <v>1517.54</v>
      </c>
      <c r="P142" s="14">
        <f t="shared" si="13"/>
        <v>7.24</v>
      </c>
      <c r="Q142" s="14">
        <f t="shared" si="14"/>
        <v>1510.3</v>
      </c>
      <c r="R142" s="14" t="s">
        <v>29</v>
      </c>
      <c r="S142" s="13" t="s">
        <v>30</v>
      </c>
      <c r="T142" s="26" t="s">
        <v>105</v>
      </c>
      <c r="U142" s="26" t="s">
        <v>105</v>
      </c>
    </row>
    <row r="143" spans="1:21" x14ac:dyDescent="0.25">
      <c r="A143" s="23">
        <v>142</v>
      </c>
      <c r="B143" s="25" t="s">
        <v>408</v>
      </c>
      <c r="C143" s="25" t="s">
        <v>409</v>
      </c>
      <c r="D143" s="23" t="s">
        <v>23</v>
      </c>
      <c r="E143" s="23" t="s">
        <v>25</v>
      </c>
      <c r="F143" s="23" t="s">
        <v>87</v>
      </c>
      <c r="G143" s="23" t="s">
        <v>26</v>
      </c>
      <c r="H143" s="23" t="s">
        <v>34</v>
      </c>
      <c r="I143" s="24">
        <v>1389.68</v>
      </c>
      <c r="J143" s="24">
        <v>100</v>
      </c>
      <c r="K143" s="23">
        <v>19.45</v>
      </c>
      <c r="L143" s="31" t="s">
        <v>178</v>
      </c>
      <c r="M143" s="14">
        <f t="shared" si="12"/>
        <v>20.62</v>
      </c>
      <c r="N143" s="14">
        <f t="shared" si="10"/>
        <v>1510.3</v>
      </c>
      <c r="O143" s="14">
        <f t="shared" si="11"/>
        <v>1517.54</v>
      </c>
      <c r="P143" s="14">
        <f t="shared" si="13"/>
        <v>7.24</v>
      </c>
      <c r="Q143" s="14">
        <f t="shared" si="14"/>
        <v>1510.3</v>
      </c>
      <c r="R143" s="14" t="s">
        <v>29</v>
      </c>
      <c r="S143" s="13" t="s">
        <v>30</v>
      </c>
      <c r="T143" s="26" t="s">
        <v>98</v>
      </c>
      <c r="U143" s="26" t="s">
        <v>98</v>
      </c>
    </row>
    <row r="144" spans="1:21" x14ac:dyDescent="0.25">
      <c r="A144" s="23">
        <v>143</v>
      </c>
      <c r="B144" s="25" t="s">
        <v>410</v>
      </c>
      <c r="C144" s="25" t="s">
        <v>411</v>
      </c>
      <c r="D144" s="23" t="s">
        <v>23</v>
      </c>
      <c r="E144" s="23" t="s">
        <v>25</v>
      </c>
      <c r="F144" s="23" t="s">
        <v>87</v>
      </c>
      <c r="G144" s="23" t="s">
        <v>26</v>
      </c>
      <c r="H144" s="23" t="s">
        <v>34</v>
      </c>
      <c r="I144" s="24">
        <v>926.41</v>
      </c>
      <c r="J144" s="24">
        <v>100</v>
      </c>
      <c r="K144" s="23">
        <v>15.28</v>
      </c>
      <c r="L144" s="31" t="s">
        <v>178</v>
      </c>
      <c r="M144" s="14">
        <f t="shared" si="12"/>
        <v>16.2</v>
      </c>
      <c r="N144" s="14">
        <f t="shared" si="10"/>
        <v>1042.6099999999999</v>
      </c>
      <c r="O144" s="14">
        <f t="shared" si="11"/>
        <v>1049.58</v>
      </c>
      <c r="P144" s="14">
        <f t="shared" si="13"/>
        <v>6.97</v>
      </c>
      <c r="Q144" s="14">
        <f t="shared" si="14"/>
        <v>1042.6099999999999</v>
      </c>
      <c r="R144" s="14" t="s">
        <v>29</v>
      </c>
      <c r="S144" s="13" t="s">
        <v>30</v>
      </c>
      <c r="T144" s="26" t="s">
        <v>94</v>
      </c>
      <c r="U144" s="26" t="s">
        <v>94</v>
      </c>
    </row>
    <row r="145" spans="1:21" x14ac:dyDescent="0.25">
      <c r="A145" s="23">
        <v>144</v>
      </c>
      <c r="B145" s="25" t="s">
        <v>412</v>
      </c>
      <c r="C145" s="25" t="s">
        <v>413</v>
      </c>
      <c r="D145" s="23" t="s">
        <v>23</v>
      </c>
      <c r="E145" s="23" t="s">
        <v>25</v>
      </c>
      <c r="F145" s="23" t="s">
        <v>87</v>
      </c>
      <c r="G145" s="23" t="s">
        <v>26</v>
      </c>
      <c r="H145" s="23" t="s">
        <v>34</v>
      </c>
      <c r="I145" s="24">
        <v>1389.68</v>
      </c>
      <c r="J145" s="24">
        <v>100</v>
      </c>
      <c r="K145" s="23">
        <v>19.45</v>
      </c>
      <c r="L145" s="31" t="s">
        <v>178</v>
      </c>
      <c r="M145" s="14">
        <f t="shared" si="12"/>
        <v>20.62</v>
      </c>
      <c r="N145" s="14">
        <f t="shared" ref="N145:N208" si="15">I145+J145+M145</f>
        <v>1510.3</v>
      </c>
      <c r="O145" s="14">
        <f t="shared" ref="O145:O208" si="16">I145+(J145+M145)*1.06</f>
        <v>1517.54</v>
      </c>
      <c r="P145" s="14">
        <f t="shared" si="13"/>
        <v>7.24</v>
      </c>
      <c r="Q145" s="14">
        <f t="shared" si="14"/>
        <v>1510.3</v>
      </c>
      <c r="R145" s="14" t="s">
        <v>29</v>
      </c>
      <c r="S145" s="13" t="s">
        <v>30</v>
      </c>
      <c r="T145" s="26" t="s">
        <v>98</v>
      </c>
      <c r="U145" s="26" t="s">
        <v>98</v>
      </c>
    </row>
    <row r="146" spans="1:21" x14ac:dyDescent="0.25">
      <c r="A146" s="23">
        <v>145</v>
      </c>
      <c r="B146" s="25" t="s">
        <v>414</v>
      </c>
      <c r="C146" s="25" t="s">
        <v>415</v>
      </c>
      <c r="D146" s="23" t="s">
        <v>23</v>
      </c>
      <c r="E146" s="23" t="s">
        <v>25</v>
      </c>
      <c r="F146" s="23" t="s">
        <v>87</v>
      </c>
      <c r="G146" s="23" t="s">
        <v>26</v>
      </c>
      <c r="H146" s="23" t="s">
        <v>34</v>
      </c>
      <c r="I146" s="24">
        <v>231.63</v>
      </c>
      <c r="J146" s="24">
        <v>100</v>
      </c>
      <c r="K146" s="23">
        <v>8.98</v>
      </c>
      <c r="L146" s="31" t="s">
        <v>178</v>
      </c>
      <c r="M146" s="14">
        <f t="shared" si="12"/>
        <v>9.52</v>
      </c>
      <c r="N146" s="14">
        <f t="shared" si="15"/>
        <v>341.15</v>
      </c>
      <c r="O146" s="14">
        <f t="shared" si="16"/>
        <v>347.72</v>
      </c>
      <c r="P146" s="14">
        <f t="shared" si="13"/>
        <v>6.57</v>
      </c>
      <c r="Q146" s="14">
        <f t="shared" si="14"/>
        <v>341.15</v>
      </c>
      <c r="R146" s="14" t="s">
        <v>29</v>
      </c>
      <c r="S146" s="13" t="s">
        <v>30</v>
      </c>
      <c r="T146" s="36" t="s">
        <v>105</v>
      </c>
      <c r="U146" s="36" t="s">
        <v>105</v>
      </c>
    </row>
    <row r="147" spans="1:21" x14ac:dyDescent="0.25">
      <c r="A147" s="23">
        <v>146</v>
      </c>
      <c r="B147" s="25" t="s">
        <v>416</v>
      </c>
      <c r="C147" s="25" t="s">
        <v>417</v>
      </c>
      <c r="D147" s="23" t="s">
        <v>23</v>
      </c>
      <c r="E147" s="23" t="s">
        <v>25</v>
      </c>
      <c r="F147" s="23" t="s">
        <v>87</v>
      </c>
      <c r="G147" s="23" t="s">
        <v>26</v>
      </c>
      <c r="H147" s="23" t="s">
        <v>34</v>
      </c>
      <c r="I147" s="24">
        <v>231.63</v>
      </c>
      <c r="J147" s="24">
        <v>100</v>
      </c>
      <c r="K147" s="23">
        <v>8.98</v>
      </c>
      <c r="L147" s="31" t="s">
        <v>178</v>
      </c>
      <c r="M147" s="14">
        <f t="shared" si="12"/>
        <v>9.52</v>
      </c>
      <c r="N147" s="14">
        <f t="shared" si="15"/>
        <v>341.15</v>
      </c>
      <c r="O147" s="14">
        <f t="shared" si="16"/>
        <v>347.72</v>
      </c>
      <c r="P147" s="14">
        <f t="shared" si="13"/>
        <v>6.57</v>
      </c>
      <c r="Q147" s="14">
        <f t="shared" si="14"/>
        <v>341.15</v>
      </c>
      <c r="R147" s="14" t="s">
        <v>29</v>
      </c>
      <c r="S147" s="13" t="s">
        <v>30</v>
      </c>
      <c r="T147" s="26" t="s">
        <v>100</v>
      </c>
      <c r="U147" s="26" t="s">
        <v>100</v>
      </c>
    </row>
    <row r="148" spans="1:21" x14ac:dyDescent="0.25">
      <c r="A148" s="23">
        <v>147</v>
      </c>
      <c r="B148" s="25" t="s">
        <v>418</v>
      </c>
      <c r="C148" s="25" t="s">
        <v>419</v>
      </c>
      <c r="D148" s="23" t="s">
        <v>23</v>
      </c>
      <c r="E148" s="23" t="s">
        <v>25</v>
      </c>
      <c r="F148" s="23" t="s">
        <v>39</v>
      </c>
      <c r="G148" s="23" t="s">
        <v>26</v>
      </c>
      <c r="H148" s="23" t="s">
        <v>34</v>
      </c>
      <c r="I148" s="24">
        <v>1088</v>
      </c>
      <c r="J148" s="24">
        <v>400</v>
      </c>
      <c r="K148" s="24">
        <v>667</v>
      </c>
      <c r="L148" s="31" t="s">
        <v>172</v>
      </c>
      <c r="M148" s="14">
        <f t="shared" si="12"/>
        <v>707.02</v>
      </c>
      <c r="N148" s="14">
        <f t="shared" si="15"/>
        <v>2195.02</v>
      </c>
      <c r="O148" s="14">
        <f t="shared" si="16"/>
        <v>2261.44</v>
      </c>
      <c r="P148" s="14">
        <f t="shared" si="13"/>
        <v>66.42</v>
      </c>
      <c r="Q148" s="14">
        <f t="shared" si="14"/>
        <v>2195.02</v>
      </c>
      <c r="R148" s="14" t="s">
        <v>29</v>
      </c>
      <c r="S148" s="13" t="s">
        <v>30</v>
      </c>
      <c r="T148" s="36" t="s">
        <v>103</v>
      </c>
      <c r="U148" s="36" t="s">
        <v>103</v>
      </c>
    </row>
    <row r="149" spans="1:21" x14ac:dyDescent="0.25">
      <c r="A149" s="23">
        <v>148</v>
      </c>
      <c r="B149" s="25" t="s">
        <v>420</v>
      </c>
      <c r="C149" s="25" t="s">
        <v>421</v>
      </c>
      <c r="D149" s="23" t="s">
        <v>23</v>
      </c>
      <c r="E149" s="23" t="s">
        <v>25</v>
      </c>
      <c r="F149" s="23" t="s">
        <v>87</v>
      </c>
      <c r="G149" s="23" t="s">
        <v>26</v>
      </c>
      <c r="H149" s="23" t="s">
        <v>34</v>
      </c>
      <c r="I149" s="24">
        <v>1389.68</v>
      </c>
      <c r="J149" s="24">
        <v>100</v>
      </c>
      <c r="K149" s="23">
        <v>19.45</v>
      </c>
      <c r="L149" s="31" t="s">
        <v>178</v>
      </c>
      <c r="M149" s="14">
        <f t="shared" si="12"/>
        <v>20.62</v>
      </c>
      <c r="N149" s="14">
        <f t="shared" si="15"/>
        <v>1510.3</v>
      </c>
      <c r="O149" s="14">
        <f t="shared" si="16"/>
        <v>1517.54</v>
      </c>
      <c r="P149" s="14">
        <f t="shared" si="13"/>
        <v>7.24</v>
      </c>
      <c r="Q149" s="14">
        <f t="shared" si="14"/>
        <v>1510.3</v>
      </c>
      <c r="R149" s="14" t="s">
        <v>29</v>
      </c>
      <c r="S149" s="13" t="s">
        <v>30</v>
      </c>
      <c r="T149" s="26" t="s">
        <v>94</v>
      </c>
      <c r="U149" s="26" t="s">
        <v>94</v>
      </c>
    </row>
    <row r="150" spans="1:21" x14ac:dyDescent="0.25">
      <c r="A150" s="23">
        <v>149</v>
      </c>
      <c r="B150" s="25" t="s">
        <v>422</v>
      </c>
      <c r="C150" s="25" t="s">
        <v>423</v>
      </c>
      <c r="D150" s="23" t="s">
        <v>23</v>
      </c>
      <c r="E150" s="23" t="s">
        <v>25</v>
      </c>
      <c r="F150" s="23" t="s">
        <v>87</v>
      </c>
      <c r="G150" s="23" t="s">
        <v>26</v>
      </c>
      <c r="H150" s="23" t="s">
        <v>34</v>
      </c>
      <c r="I150" s="24">
        <v>1389.68</v>
      </c>
      <c r="J150" s="24">
        <v>100</v>
      </c>
      <c r="K150" s="23">
        <v>19.45</v>
      </c>
      <c r="L150" s="31" t="s">
        <v>178</v>
      </c>
      <c r="M150" s="14">
        <f t="shared" si="12"/>
        <v>20.62</v>
      </c>
      <c r="N150" s="14">
        <f t="shared" si="15"/>
        <v>1510.3</v>
      </c>
      <c r="O150" s="14">
        <f t="shared" si="16"/>
        <v>1517.54</v>
      </c>
      <c r="P150" s="14">
        <f t="shared" si="13"/>
        <v>7.24</v>
      </c>
      <c r="Q150" s="14">
        <f t="shared" si="14"/>
        <v>1510.3</v>
      </c>
      <c r="R150" s="14" t="s">
        <v>29</v>
      </c>
      <c r="S150" s="13" t="s">
        <v>30</v>
      </c>
      <c r="T150" s="36" t="s">
        <v>94</v>
      </c>
      <c r="U150" s="36" t="s">
        <v>94</v>
      </c>
    </row>
    <row r="151" spans="1:21" x14ac:dyDescent="0.25">
      <c r="A151" s="23">
        <v>150</v>
      </c>
      <c r="B151" s="25" t="s">
        <v>136</v>
      </c>
      <c r="C151" s="25" t="s">
        <v>424</v>
      </c>
      <c r="D151" s="23" t="s">
        <v>23</v>
      </c>
      <c r="E151" s="23" t="s">
        <v>25</v>
      </c>
      <c r="F151" s="23" t="s">
        <v>87</v>
      </c>
      <c r="G151" s="23" t="s">
        <v>26</v>
      </c>
      <c r="H151" s="23" t="s">
        <v>34</v>
      </c>
      <c r="I151" s="24">
        <v>231.63</v>
      </c>
      <c r="J151" s="24">
        <v>100</v>
      </c>
      <c r="K151" s="23">
        <v>8.98</v>
      </c>
      <c r="L151" s="31" t="s">
        <v>178</v>
      </c>
      <c r="M151" s="14">
        <f t="shared" si="12"/>
        <v>9.52</v>
      </c>
      <c r="N151" s="14">
        <f t="shared" si="15"/>
        <v>341.15</v>
      </c>
      <c r="O151" s="14">
        <f t="shared" si="16"/>
        <v>347.72</v>
      </c>
      <c r="P151" s="14">
        <f t="shared" si="13"/>
        <v>6.57</v>
      </c>
      <c r="Q151" s="14">
        <f t="shared" si="14"/>
        <v>341.15</v>
      </c>
      <c r="R151" s="14" t="s">
        <v>29</v>
      </c>
      <c r="S151" s="13" t="s">
        <v>30</v>
      </c>
      <c r="T151" s="26" t="s">
        <v>94</v>
      </c>
      <c r="U151" s="26" t="s">
        <v>94</v>
      </c>
    </row>
    <row r="152" spans="1:21" x14ac:dyDescent="0.25">
      <c r="A152" s="23">
        <v>151</v>
      </c>
      <c r="B152" s="25" t="s">
        <v>59</v>
      </c>
      <c r="C152" s="25" t="s">
        <v>425</v>
      </c>
      <c r="D152" s="23" t="s">
        <v>23</v>
      </c>
      <c r="E152" s="23" t="s">
        <v>25</v>
      </c>
      <c r="F152" s="23" t="s">
        <v>87</v>
      </c>
      <c r="G152" s="23" t="s">
        <v>26</v>
      </c>
      <c r="H152" s="23" t="s">
        <v>34</v>
      </c>
      <c r="I152" s="24">
        <v>231.63</v>
      </c>
      <c r="J152" s="24">
        <v>100</v>
      </c>
      <c r="K152" s="23">
        <v>8.98</v>
      </c>
      <c r="L152" s="31" t="s">
        <v>178</v>
      </c>
      <c r="M152" s="14">
        <f t="shared" si="12"/>
        <v>9.52</v>
      </c>
      <c r="N152" s="14">
        <f t="shared" si="15"/>
        <v>341.15</v>
      </c>
      <c r="O152" s="14">
        <f t="shared" si="16"/>
        <v>347.72</v>
      </c>
      <c r="P152" s="14">
        <f t="shared" si="13"/>
        <v>6.57</v>
      </c>
      <c r="Q152" s="14">
        <f t="shared" si="14"/>
        <v>341.15</v>
      </c>
      <c r="R152" s="14" t="s">
        <v>29</v>
      </c>
      <c r="S152" s="13" t="s">
        <v>30</v>
      </c>
      <c r="T152" s="26" t="s">
        <v>107</v>
      </c>
      <c r="U152" s="26" t="s">
        <v>107</v>
      </c>
    </row>
    <row r="153" spans="1:21" x14ac:dyDescent="0.25">
      <c r="A153" s="23">
        <v>152</v>
      </c>
      <c r="B153" s="25" t="s">
        <v>426</v>
      </c>
      <c r="C153" s="25" t="s">
        <v>427</v>
      </c>
      <c r="D153" s="23" t="s">
        <v>23</v>
      </c>
      <c r="E153" s="23" t="s">
        <v>25</v>
      </c>
      <c r="F153" s="23" t="s">
        <v>87</v>
      </c>
      <c r="G153" s="23" t="s">
        <v>26</v>
      </c>
      <c r="H153" s="23" t="s">
        <v>34</v>
      </c>
      <c r="I153" s="24">
        <v>231.63</v>
      </c>
      <c r="J153" s="24">
        <v>100</v>
      </c>
      <c r="K153" s="23">
        <v>8.98</v>
      </c>
      <c r="L153" s="31" t="s">
        <v>178</v>
      </c>
      <c r="M153" s="14">
        <f t="shared" si="12"/>
        <v>9.52</v>
      </c>
      <c r="N153" s="14">
        <f t="shared" si="15"/>
        <v>341.15</v>
      </c>
      <c r="O153" s="14">
        <f t="shared" si="16"/>
        <v>347.72</v>
      </c>
      <c r="P153" s="14">
        <f t="shared" si="13"/>
        <v>6.57</v>
      </c>
      <c r="Q153" s="14">
        <f t="shared" si="14"/>
        <v>341.15</v>
      </c>
      <c r="R153" s="14" t="s">
        <v>29</v>
      </c>
      <c r="S153" s="13" t="s">
        <v>30</v>
      </c>
      <c r="T153" s="26" t="s">
        <v>107</v>
      </c>
      <c r="U153" s="26" t="s">
        <v>107</v>
      </c>
    </row>
    <row r="154" spans="1:21" x14ac:dyDescent="0.25">
      <c r="A154" s="23">
        <v>153</v>
      </c>
      <c r="B154" s="25" t="s">
        <v>428</v>
      </c>
      <c r="C154" s="35" t="s">
        <v>429</v>
      </c>
      <c r="D154" s="23" t="s">
        <v>23</v>
      </c>
      <c r="E154" s="23" t="s">
        <v>25</v>
      </c>
      <c r="F154" s="23" t="s">
        <v>44</v>
      </c>
      <c r="G154" s="23" t="s">
        <v>26</v>
      </c>
      <c r="H154" s="23" t="s">
        <v>34</v>
      </c>
      <c r="I154" s="24">
        <v>622</v>
      </c>
      <c r="J154" s="24">
        <v>300</v>
      </c>
      <c r="K154" s="24">
        <v>211</v>
      </c>
      <c r="L154" s="31" t="s">
        <v>430</v>
      </c>
      <c r="M154" s="14">
        <f t="shared" si="12"/>
        <v>223.66</v>
      </c>
      <c r="N154" s="14">
        <f t="shared" si="15"/>
        <v>1145.6600000000001</v>
      </c>
      <c r="O154" s="14">
        <f t="shared" si="16"/>
        <v>1177.08</v>
      </c>
      <c r="P154" s="14">
        <f t="shared" si="13"/>
        <v>31.42</v>
      </c>
      <c r="Q154" s="14">
        <f t="shared" si="14"/>
        <v>1145.6600000000001</v>
      </c>
      <c r="R154" s="14" t="s">
        <v>29</v>
      </c>
      <c r="S154" s="13" t="s">
        <v>30</v>
      </c>
      <c r="T154" s="26" t="s">
        <v>102</v>
      </c>
      <c r="U154" s="26" t="s">
        <v>102</v>
      </c>
    </row>
    <row r="155" spans="1:21" x14ac:dyDescent="0.25">
      <c r="A155" s="23">
        <v>154</v>
      </c>
      <c r="B155" s="25" t="s">
        <v>431</v>
      </c>
      <c r="C155" s="35" t="s">
        <v>432</v>
      </c>
      <c r="D155" s="23" t="s">
        <v>23</v>
      </c>
      <c r="E155" s="23" t="s">
        <v>25</v>
      </c>
      <c r="F155" s="23" t="s">
        <v>41</v>
      </c>
      <c r="G155" s="23" t="s">
        <v>26</v>
      </c>
      <c r="H155" s="23" t="s">
        <v>34</v>
      </c>
      <c r="I155" s="24">
        <v>626</v>
      </c>
      <c r="J155" s="24">
        <v>300</v>
      </c>
      <c r="K155" s="24">
        <v>214</v>
      </c>
      <c r="L155" s="31" t="s">
        <v>433</v>
      </c>
      <c r="M155" s="14">
        <f t="shared" si="12"/>
        <v>226.84</v>
      </c>
      <c r="N155" s="14">
        <f t="shared" si="15"/>
        <v>1152.8399999999999</v>
      </c>
      <c r="O155" s="14">
        <f t="shared" si="16"/>
        <v>1184.45</v>
      </c>
      <c r="P155" s="14">
        <f t="shared" si="13"/>
        <v>31.61</v>
      </c>
      <c r="Q155" s="14">
        <f t="shared" si="14"/>
        <v>1152.8399999999999</v>
      </c>
      <c r="R155" s="14" t="s">
        <v>29</v>
      </c>
      <c r="S155" s="13" t="s">
        <v>30</v>
      </c>
      <c r="T155" s="36" t="s">
        <v>98</v>
      </c>
      <c r="U155" s="36" t="s">
        <v>98</v>
      </c>
    </row>
    <row r="156" spans="1:21" x14ac:dyDescent="0.25">
      <c r="A156" s="23">
        <v>155</v>
      </c>
      <c r="B156" s="25" t="s">
        <v>62</v>
      </c>
      <c r="C156" s="35" t="s">
        <v>434</v>
      </c>
      <c r="D156" s="23" t="s">
        <v>23</v>
      </c>
      <c r="E156" s="23" t="s">
        <v>25</v>
      </c>
      <c r="F156" s="23" t="s">
        <v>41</v>
      </c>
      <c r="G156" s="23" t="s">
        <v>26</v>
      </c>
      <c r="H156" s="23" t="s">
        <v>34</v>
      </c>
      <c r="I156" s="24">
        <v>626</v>
      </c>
      <c r="J156" s="24">
        <v>300</v>
      </c>
      <c r="K156" s="24">
        <v>214</v>
      </c>
      <c r="L156" s="31" t="s">
        <v>433</v>
      </c>
      <c r="M156" s="14">
        <f t="shared" si="12"/>
        <v>226.84</v>
      </c>
      <c r="N156" s="14">
        <f t="shared" si="15"/>
        <v>1152.8399999999999</v>
      </c>
      <c r="O156" s="14">
        <f t="shared" si="16"/>
        <v>1184.45</v>
      </c>
      <c r="P156" s="14">
        <f t="shared" si="13"/>
        <v>31.61</v>
      </c>
      <c r="Q156" s="14">
        <f t="shared" si="14"/>
        <v>1152.8399999999999</v>
      </c>
      <c r="R156" s="14" t="s">
        <v>29</v>
      </c>
      <c r="S156" s="13" t="s">
        <v>30</v>
      </c>
      <c r="T156" s="26" t="s">
        <v>101</v>
      </c>
      <c r="U156" s="26" t="s">
        <v>101</v>
      </c>
    </row>
    <row r="157" spans="1:21" x14ac:dyDescent="0.25">
      <c r="A157" s="23">
        <v>156</v>
      </c>
      <c r="B157" s="25" t="s">
        <v>435</v>
      </c>
      <c r="C157" s="35" t="s">
        <v>436</v>
      </c>
      <c r="D157" s="23" t="s">
        <v>23</v>
      </c>
      <c r="E157" s="23" t="s">
        <v>25</v>
      </c>
      <c r="F157" s="23" t="s">
        <v>41</v>
      </c>
      <c r="G157" s="23" t="s">
        <v>26</v>
      </c>
      <c r="H157" s="23" t="s">
        <v>34</v>
      </c>
      <c r="I157" s="24">
        <v>626</v>
      </c>
      <c r="J157" s="24">
        <v>300</v>
      </c>
      <c r="K157" s="24">
        <v>214</v>
      </c>
      <c r="L157" s="31" t="s">
        <v>433</v>
      </c>
      <c r="M157" s="14">
        <f t="shared" si="12"/>
        <v>226.84</v>
      </c>
      <c r="N157" s="14">
        <f t="shared" si="15"/>
        <v>1152.8399999999999</v>
      </c>
      <c r="O157" s="14">
        <f t="shared" si="16"/>
        <v>1184.45</v>
      </c>
      <c r="P157" s="14">
        <f t="shared" si="13"/>
        <v>31.61</v>
      </c>
      <c r="Q157" s="14">
        <f t="shared" si="14"/>
        <v>1152.8399999999999</v>
      </c>
      <c r="R157" s="14" t="s">
        <v>29</v>
      </c>
      <c r="S157" s="13" t="s">
        <v>30</v>
      </c>
      <c r="T157" s="26" t="s">
        <v>94</v>
      </c>
      <c r="U157" s="26" t="s">
        <v>94</v>
      </c>
    </row>
    <row r="158" spans="1:21" x14ac:dyDescent="0.25">
      <c r="A158" s="23">
        <v>157</v>
      </c>
      <c r="B158" s="25" t="s">
        <v>437</v>
      </c>
      <c r="C158" s="25" t="s">
        <v>438</v>
      </c>
      <c r="D158" s="23" t="s">
        <v>23</v>
      </c>
      <c r="E158" s="23" t="s">
        <v>25</v>
      </c>
      <c r="F158" s="23" t="s">
        <v>41</v>
      </c>
      <c r="G158" s="23" t="s">
        <v>26</v>
      </c>
      <c r="H158" s="23" t="s">
        <v>34</v>
      </c>
      <c r="I158" s="24">
        <v>626</v>
      </c>
      <c r="J158" s="24">
        <v>300</v>
      </c>
      <c r="K158" s="24">
        <v>212</v>
      </c>
      <c r="L158" s="31" t="s">
        <v>439</v>
      </c>
      <c r="M158" s="14">
        <f t="shared" si="12"/>
        <v>224.72</v>
      </c>
      <c r="N158" s="14">
        <f t="shared" si="15"/>
        <v>1150.72</v>
      </c>
      <c r="O158" s="14">
        <f t="shared" si="16"/>
        <v>1182.2</v>
      </c>
      <c r="P158" s="14">
        <f t="shared" si="13"/>
        <v>31.48</v>
      </c>
      <c r="Q158" s="14">
        <f t="shared" si="14"/>
        <v>1150.72</v>
      </c>
      <c r="R158" s="14" t="s">
        <v>29</v>
      </c>
      <c r="S158" s="13" t="s">
        <v>30</v>
      </c>
      <c r="T158" s="36" t="s">
        <v>103</v>
      </c>
      <c r="U158" s="36" t="s">
        <v>103</v>
      </c>
    </row>
    <row r="159" spans="1:21" x14ac:dyDescent="0.25">
      <c r="A159" s="23">
        <v>158</v>
      </c>
      <c r="B159" s="25" t="s">
        <v>440</v>
      </c>
      <c r="C159" s="25" t="s">
        <v>441</v>
      </c>
      <c r="D159" s="23" t="s">
        <v>23</v>
      </c>
      <c r="E159" s="23" t="s">
        <v>25</v>
      </c>
      <c r="F159" s="23" t="s">
        <v>41</v>
      </c>
      <c r="G159" s="23" t="s">
        <v>26</v>
      </c>
      <c r="H159" s="23" t="s">
        <v>34</v>
      </c>
      <c r="I159" s="24">
        <v>626</v>
      </c>
      <c r="J159" s="24">
        <v>300</v>
      </c>
      <c r="K159" s="24">
        <v>219</v>
      </c>
      <c r="L159" s="31" t="s">
        <v>442</v>
      </c>
      <c r="M159" s="14">
        <f t="shared" si="12"/>
        <v>232.14</v>
      </c>
      <c r="N159" s="14">
        <f t="shared" si="15"/>
        <v>1158.1400000000001</v>
      </c>
      <c r="O159" s="14">
        <f t="shared" si="16"/>
        <v>1190.07</v>
      </c>
      <c r="P159" s="14">
        <f t="shared" si="13"/>
        <v>31.93</v>
      </c>
      <c r="Q159" s="14">
        <f t="shared" si="14"/>
        <v>1158.1400000000001</v>
      </c>
      <c r="R159" s="14" t="s">
        <v>29</v>
      </c>
      <c r="S159" s="13" t="s">
        <v>30</v>
      </c>
      <c r="T159" s="36" t="s">
        <v>107</v>
      </c>
      <c r="U159" s="36" t="s">
        <v>107</v>
      </c>
    </row>
    <row r="160" spans="1:21" x14ac:dyDescent="0.25">
      <c r="A160" s="23">
        <v>159</v>
      </c>
      <c r="B160" s="35" t="s">
        <v>443</v>
      </c>
      <c r="C160" s="35" t="s">
        <v>444</v>
      </c>
      <c r="D160" s="23" t="s">
        <v>23</v>
      </c>
      <c r="E160" s="23" t="s">
        <v>25</v>
      </c>
      <c r="F160" s="23" t="s">
        <v>41</v>
      </c>
      <c r="G160" s="23" t="s">
        <v>26</v>
      </c>
      <c r="H160" s="23" t="s">
        <v>34</v>
      </c>
      <c r="I160" s="24">
        <v>626</v>
      </c>
      <c r="J160" s="24">
        <v>300</v>
      </c>
      <c r="K160" s="24">
        <v>214</v>
      </c>
      <c r="L160" s="31" t="s">
        <v>433</v>
      </c>
      <c r="M160" s="14">
        <f t="shared" si="12"/>
        <v>226.84</v>
      </c>
      <c r="N160" s="14">
        <f t="shared" si="15"/>
        <v>1152.8399999999999</v>
      </c>
      <c r="O160" s="14">
        <f t="shared" si="16"/>
        <v>1184.45</v>
      </c>
      <c r="P160" s="14">
        <f t="shared" si="13"/>
        <v>31.61</v>
      </c>
      <c r="Q160" s="14">
        <f t="shared" si="14"/>
        <v>1152.8399999999999</v>
      </c>
      <c r="R160" s="14" t="s">
        <v>29</v>
      </c>
      <c r="S160" s="13" t="s">
        <v>30</v>
      </c>
      <c r="T160" s="36" t="s">
        <v>103</v>
      </c>
      <c r="U160" s="36" t="s">
        <v>103</v>
      </c>
    </row>
    <row r="161" spans="1:21" x14ac:dyDescent="0.25">
      <c r="A161" s="23">
        <v>160</v>
      </c>
      <c r="B161" s="25" t="s">
        <v>445</v>
      </c>
      <c r="C161" s="35" t="s">
        <v>446</v>
      </c>
      <c r="D161" s="23" t="s">
        <v>23</v>
      </c>
      <c r="E161" s="23" t="s">
        <v>25</v>
      </c>
      <c r="F161" s="23" t="s">
        <v>41</v>
      </c>
      <c r="G161" s="23" t="s">
        <v>26</v>
      </c>
      <c r="H161" s="23" t="s">
        <v>34</v>
      </c>
      <c r="I161" s="24">
        <v>626</v>
      </c>
      <c r="J161" s="24">
        <v>300</v>
      </c>
      <c r="K161" s="24">
        <v>214</v>
      </c>
      <c r="L161" s="31" t="s">
        <v>433</v>
      </c>
      <c r="M161" s="14">
        <f t="shared" si="12"/>
        <v>226.84</v>
      </c>
      <c r="N161" s="14">
        <f t="shared" si="15"/>
        <v>1152.8399999999999</v>
      </c>
      <c r="O161" s="14">
        <f t="shared" si="16"/>
        <v>1184.45</v>
      </c>
      <c r="P161" s="14">
        <f t="shared" si="13"/>
        <v>31.61</v>
      </c>
      <c r="Q161" s="14">
        <f t="shared" si="14"/>
        <v>1152.8399999999999</v>
      </c>
      <c r="R161" s="14" t="s">
        <v>29</v>
      </c>
      <c r="S161" s="13" t="s">
        <v>30</v>
      </c>
      <c r="T161" s="26" t="s">
        <v>94</v>
      </c>
      <c r="U161" s="26" t="s">
        <v>94</v>
      </c>
    </row>
    <row r="162" spans="1:21" x14ac:dyDescent="0.25">
      <c r="A162" s="23">
        <v>161</v>
      </c>
      <c r="B162" s="35" t="s">
        <v>447</v>
      </c>
      <c r="C162" s="35" t="s">
        <v>448</v>
      </c>
      <c r="D162" s="23" t="s">
        <v>23</v>
      </c>
      <c r="E162" s="23" t="s">
        <v>25</v>
      </c>
      <c r="F162" s="23" t="s">
        <v>41</v>
      </c>
      <c r="G162" s="23" t="s">
        <v>26</v>
      </c>
      <c r="H162" s="23" t="s">
        <v>34</v>
      </c>
      <c r="I162" s="24">
        <v>626</v>
      </c>
      <c r="J162" s="24">
        <v>300</v>
      </c>
      <c r="K162" s="24">
        <v>256</v>
      </c>
      <c r="L162" s="31" t="s">
        <v>449</v>
      </c>
      <c r="M162" s="14">
        <f t="shared" si="12"/>
        <v>271.36</v>
      </c>
      <c r="N162" s="14">
        <f t="shared" si="15"/>
        <v>1197.3599999999999</v>
      </c>
      <c r="O162" s="14">
        <f t="shared" si="16"/>
        <v>1231.6400000000001</v>
      </c>
      <c r="P162" s="14">
        <f t="shared" si="13"/>
        <v>34.28</v>
      </c>
      <c r="Q162" s="14">
        <f t="shared" si="14"/>
        <v>1197.3599999999999</v>
      </c>
      <c r="R162" s="14" t="s">
        <v>29</v>
      </c>
      <c r="S162" s="13" t="s">
        <v>30</v>
      </c>
      <c r="T162" s="26" t="s">
        <v>100</v>
      </c>
      <c r="U162" s="26" t="s">
        <v>100</v>
      </c>
    </row>
    <row r="163" spans="1:21" x14ac:dyDescent="0.25">
      <c r="A163" s="23">
        <v>162</v>
      </c>
      <c r="B163" s="25" t="s">
        <v>450</v>
      </c>
      <c r="C163" s="35" t="s">
        <v>451</v>
      </c>
      <c r="D163" s="23" t="s">
        <v>23</v>
      </c>
      <c r="E163" s="23" t="s">
        <v>25</v>
      </c>
      <c r="F163" s="23" t="s">
        <v>41</v>
      </c>
      <c r="G163" s="23" t="s">
        <v>26</v>
      </c>
      <c r="H163" s="23" t="s">
        <v>34</v>
      </c>
      <c r="I163" s="24">
        <v>626</v>
      </c>
      <c r="J163" s="24">
        <v>300</v>
      </c>
      <c r="K163" s="24">
        <v>256</v>
      </c>
      <c r="L163" s="31" t="s">
        <v>449</v>
      </c>
      <c r="M163" s="14">
        <f t="shared" si="12"/>
        <v>271.36</v>
      </c>
      <c r="N163" s="14">
        <f t="shared" si="15"/>
        <v>1197.3599999999999</v>
      </c>
      <c r="O163" s="14">
        <f t="shared" si="16"/>
        <v>1231.6400000000001</v>
      </c>
      <c r="P163" s="14">
        <f t="shared" si="13"/>
        <v>34.28</v>
      </c>
      <c r="Q163" s="14">
        <f t="shared" si="14"/>
        <v>1197.3599999999999</v>
      </c>
      <c r="R163" s="14" t="s">
        <v>29</v>
      </c>
      <c r="S163" s="13" t="s">
        <v>30</v>
      </c>
      <c r="T163" s="26" t="s">
        <v>96</v>
      </c>
      <c r="U163" s="26" t="s">
        <v>96</v>
      </c>
    </row>
    <row r="164" spans="1:21" x14ac:dyDescent="0.25">
      <c r="A164" s="23">
        <v>163</v>
      </c>
      <c r="B164" s="25" t="s">
        <v>452</v>
      </c>
      <c r="C164" s="35" t="s">
        <v>453</v>
      </c>
      <c r="D164" s="23" t="s">
        <v>23</v>
      </c>
      <c r="E164" s="23" t="s">
        <v>25</v>
      </c>
      <c r="F164" s="23" t="s">
        <v>87</v>
      </c>
      <c r="G164" s="23" t="s">
        <v>26</v>
      </c>
      <c r="H164" s="23" t="s">
        <v>34</v>
      </c>
      <c r="I164" s="24">
        <v>231.92</v>
      </c>
      <c r="J164" s="24">
        <v>100</v>
      </c>
      <c r="K164" s="24">
        <v>12.72</v>
      </c>
      <c r="L164" s="31" t="s">
        <v>178</v>
      </c>
      <c r="M164" s="14">
        <f t="shared" si="12"/>
        <v>13.48</v>
      </c>
      <c r="N164" s="14">
        <f t="shared" si="15"/>
        <v>345.4</v>
      </c>
      <c r="O164" s="14">
        <f t="shared" si="16"/>
        <v>352.21</v>
      </c>
      <c r="P164" s="14">
        <f t="shared" si="13"/>
        <v>6.81</v>
      </c>
      <c r="Q164" s="14">
        <f t="shared" si="14"/>
        <v>345.4</v>
      </c>
      <c r="R164" s="14" t="s">
        <v>29</v>
      </c>
      <c r="S164" s="13" t="s">
        <v>30</v>
      </c>
      <c r="T164" s="26" t="s">
        <v>454</v>
      </c>
      <c r="U164" s="26" t="s">
        <v>454</v>
      </c>
    </row>
    <row r="165" spans="1:21" x14ac:dyDescent="0.25">
      <c r="A165" s="23">
        <v>164</v>
      </c>
      <c r="B165" s="25" t="s">
        <v>455</v>
      </c>
      <c r="C165" s="35" t="s">
        <v>456</v>
      </c>
      <c r="D165" s="23" t="s">
        <v>23</v>
      </c>
      <c r="E165" s="23" t="s">
        <v>25</v>
      </c>
      <c r="F165" s="23" t="s">
        <v>87</v>
      </c>
      <c r="G165" s="23" t="s">
        <v>26</v>
      </c>
      <c r="H165" s="23" t="s">
        <v>34</v>
      </c>
      <c r="I165" s="24">
        <v>1365.78</v>
      </c>
      <c r="J165" s="24">
        <v>100</v>
      </c>
      <c r="K165" s="24">
        <v>49.12</v>
      </c>
      <c r="L165" s="31" t="s">
        <v>178</v>
      </c>
      <c r="M165" s="14">
        <f t="shared" si="12"/>
        <v>52.07</v>
      </c>
      <c r="N165" s="14">
        <f t="shared" si="15"/>
        <v>1517.85</v>
      </c>
      <c r="O165" s="14">
        <f t="shared" si="16"/>
        <v>1526.97</v>
      </c>
      <c r="P165" s="14">
        <f t="shared" si="13"/>
        <v>9.1199999999999992</v>
      </c>
      <c r="Q165" s="14">
        <f t="shared" si="14"/>
        <v>1517.85</v>
      </c>
      <c r="R165" s="14" t="s">
        <v>29</v>
      </c>
      <c r="S165" s="13" t="s">
        <v>30</v>
      </c>
      <c r="T165" s="26" t="s">
        <v>94</v>
      </c>
      <c r="U165" s="26" t="s">
        <v>94</v>
      </c>
    </row>
    <row r="166" spans="1:21" x14ac:dyDescent="0.25">
      <c r="A166" s="23">
        <v>165</v>
      </c>
      <c r="B166" s="25" t="s">
        <v>457</v>
      </c>
      <c r="C166" s="35" t="s">
        <v>458</v>
      </c>
      <c r="D166" s="23" t="s">
        <v>23</v>
      </c>
      <c r="E166" s="23" t="s">
        <v>25</v>
      </c>
      <c r="F166" s="23" t="s">
        <v>87</v>
      </c>
      <c r="G166" s="23" t="s">
        <v>26</v>
      </c>
      <c r="H166" s="23" t="s">
        <v>34</v>
      </c>
      <c r="I166" s="24">
        <v>910.73</v>
      </c>
      <c r="J166" s="24">
        <v>100</v>
      </c>
      <c r="K166" s="24">
        <v>21.9</v>
      </c>
      <c r="L166" s="31" t="s">
        <v>178</v>
      </c>
      <c r="M166" s="14">
        <f t="shared" si="12"/>
        <v>23.21</v>
      </c>
      <c r="N166" s="14">
        <f t="shared" si="15"/>
        <v>1033.94</v>
      </c>
      <c r="O166" s="14">
        <f t="shared" si="16"/>
        <v>1041.33</v>
      </c>
      <c r="P166" s="14">
        <f t="shared" si="13"/>
        <v>7.39</v>
      </c>
      <c r="Q166" s="14">
        <f t="shared" si="14"/>
        <v>1033.94</v>
      </c>
      <c r="R166" s="14" t="s">
        <v>29</v>
      </c>
      <c r="S166" s="13" t="s">
        <v>30</v>
      </c>
      <c r="T166" s="26" t="s">
        <v>94</v>
      </c>
      <c r="U166" s="26" t="s">
        <v>94</v>
      </c>
    </row>
    <row r="167" spans="1:21" x14ac:dyDescent="0.25">
      <c r="A167" s="23">
        <v>166</v>
      </c>
      <c r="B167" s="25" t="s">
        <v>459</v>
      </c>
      <c r="C167" s="35" t="s">
        <v>460</v>
      </c>
      <c r="D167" s="23" t="s">
        <v>23</v>
      </c>
      <c r="E167" s="23" t="s">
        <v>25</v>
      </c>
      <c r="F167" s="23" t="s">
        <v>87</v>
      </c>
      <c r="G167" s="23" t="s">
        <v>26</v>
      </c>
      <c r="H167" s="23" t="s">
        <v>34</v>
      </c>
      <c r="I167" s="24">
        <v>1388.9</v>
      </c>
      <c r="J167" s="24">
        <v>100</v>
      </c>
      <c r="K167" s="24">
        <v>50.12</v>
      </c>
      <c r="L167" s="31" t="s">
        <v>178</v>
      </c>
      <c r="M167" s="14">
        <f t="shared" si="12"/>
        <v>53.13</v>
      </c>
      <c r="N167" s="14">
        <f t="shared" si="15"/>
        <v>1542.03</v>
      </c>
      <c r="O167" s="14">
        <f t="shared" si="16"/>
        <v>1551.22</v>
      </c>
      <c r="P167" s="14">
        <f t="shared" si="13"/>
        <v>9.19</v>
      </c>
      <c r="Q167" s="14">
        <f t="shared" si="14"/>
        <v>1542.03</v>
      </c>
      <c r="R167" s="14" t="s">
        <v>29</v>
      </c>
      <c r="S167" s="13" t="s">
        <v>30</v>
      </c>
      <c r="T167" s="26" t="s">
        <v>92</v>
      </c>
      <c r="U167" s="26" t="s">
        <v>92</v>
      </c>
    </row>
    <row r="168" spans="1:21" x14ac:dyDescent="0.25">
      <c r="A168" s="23">
        <v>167</v>
      </c>
      <c r="B168" s="25" t="s">
        <v>461</v>
      </c>
      <c r="C168" s="35" t="s">
        <v>462</v>
      </c>
      <c r="D168" s="23" t="s">
        <v>23</v>
      </c>
      <c r="E168" s="23" t="s">
        <v>25</v>
      </c>
      <c r="F168" s="23" t="s">
        <v>87</v>
      </c>
      <c r="G168" s="23" t="s">
        <v>26</v>
      </c>
      <c r="H168" s="23" t="s">
        <v>34</v>
      </c>
      <c r="I168" s="24">
        <v>231.82</v>
      </c>
      <c r="J168" s="24">
        <v>100</v>
      </c>
      <c r="K168" s="24">
        <v>12.71</v>
      </c>
      <c r="L168" s="31" t="s">
        <v>178</v>
      </c>
      <c r="M168" s="14">
        <f t="shared" si="12"/>
        <v>13.47</v>
      </c>
      <c r="N168" s="14">
        <f t="shared" si="15"/>
        <v>345.29</v>
      </c>
      <c r="O168" s="14">
        <f t="shared" si="16"/>
        <v>352.1</v>
      </c>
      <c r="P168" s="14">
        <f t="shared" si="13"/>
        <v>6.81</v>
      </c>
      <c r="Q168" s="14">
        <f t="shared" si="14"/>
        <v>345.29</v>
      </c>
      <c r="R168" s="14" t="s">
        <v>29</v>
      </c>
      <c r="S168" s="13" t="s">
        <v>30</v>
      </c>
      <c r="T168" s="26" t="s">
        <v>98</v>
      </c>
      <c r="U168" s="26" t="s">
        <v>98</v>
      </c>
    </row>
    <row r="169" spans="1:21" x14ac:dyDescent="0.25">
      <c r="A169" s="23">
        <v>168</v>
      </c>
      <c r="B169" s="25" t="s">
        <v>142</v>
      </c>
      <c r="C169" s="35" t="s">
        <v>463</v>
      </c>
      <c r="D169" s="23" t="s">
        <v>23</v>
      </c>
      <c r="E169" s="23" t="s">
        <v>25</v>
      </c>
      <c r="F169" s="23" t="s">
        <v>87</v>
      </c>
      <c r="G169" s="23" t="s">
        <v>26</v>
      </c>
      <c r="H169" s="23" t="s">
        <v>34</v>
      </c>
      <c r="I169" s="24">
        <v>231.82</v>
      </c>
      <c r="J169" s="24">
        <v>100</v>
      </c>
      <c r="K169" s="24">
        <v>12.71</v>
      </c>
      <c r="L169" s="31" t="s">
        <v>178</v>
      </c>
      <c r="M169" s="14">
        <f t="shared" si="12"/>
        <v>13.47</v>
      </c>
      <c r="N169" s="14">
        <f t="shared" si="15"/>
        <v>345.29</v>
      </c>
      <c r="O169" s="14">
        <f t="shared" si="16"/>
        <v>352.1</v>
      </c>
      <c r="P169" s="14">
        <f t="shared" si="13"/>
        <v>6.81</v>
      </c>
      <c r="Q169" s="14">
        <f t="shared" si="14"/>
        <v>345.29</v>
      </c>
      <c r="R169" s="14" t="s">
        <v>29</v>
      </c>
      <c r="S169" s="13" t="s">
        <v>30</v>
      </c>
      <c r="T169" s="26" t="s">
        <v>93</v>
      </c>
      <c r="U169" s="26" t="s">
        <v>93</v>
      </c>
    </row>
    <row r="170" spans="1:21" x14ac:dyDescent="0.25">
      <c r="A170" s="23">
        <v>169</v>
      </c>
      <c r="B170" s="25" t="s">
        <v>464</v>
      </c>
      <c r="C170" s="35" t="s">
        <v>465</v>
      </c>
      <c r="D170" s="23" t="s">
        <v>23</v>
      </c>
      <c r="E170" s="23" t="s">
        <v>25</v>
      </c>
      <c r="F170" s="23" t="s">
        <v>39</v>
      </c>
      <c r="G170" s="23" t="s">
        <v>26</v>
      </c>
      <c r="H170" s="23" t="s">
        <v>34</v>
      </c>
      <c r="I170" s="24">
        <v>1088</v>
      </c>
      <c r="J170" s="24">
        <v>400</v>
      </c>
      <c r="K170" s="24">
        <v>92</v>
      </c>
      <c r="L170" s="31" t="s">
        <v>206</v>
      </c>
      <c r="M170" s="14">
        <f t="shared" si="12"/>
        <v>97.52</v>
      </c>
      <c r="N170" s="14">
        <f t="shared" si="15"/>
        <v>1585.52</v>
      </c>
      <c r="O170" s="14">
        <f t="shared" si="16"/>
        <v>1615.37</v>
      </c>
      <c r="P170" s="14">
        <f t="shared" si="13"/>
        <v>29.85</v>
      </c>
      <c r="Q170" s="14">
        <f t="shared" si="14"/>
        <v>1585.52</v>
      </c>
      <c r="R170" s="14" t="s">
        <v>29</v>
      </c>
      <c r="S170" s="13" t="s">
        <v>30</v>
      </c>
      <c r="T170" s="36" t="s">
        <v>92</v>
      </c>
      <c r="U170" s="36" t="s">
        <v>92</v>
      </c>
    </row>
    <row r="171" spans="1:21" x14ac:dyDescent="0.25">
      <c r="A171" s="23">
        <v>170</v>
      </c>
      <c r="B171" s="25" t="s">
        <v>466</v>
      </c>
      <c r="C171" s="35" t="s">
        <v>467</v>
      </c>
      <c r="D171" s="23" t="s">
        <v>23</v>
      </c>
      <c r="E171" s="23" t="s">
        <v>25</v>
      </c>
      <c r="F171" s="23" t="s">
        <v>39</v>
      </c>
      <c r="G171" s="23" t="s">
        <v>26</v>
      </c>
      <c r="H171" s="23" t="s">
        <v>34</v>
      </c>
      <c r="I171" s="24">
        <v>1088</v>
      </c>
      <c r="J171" s="24">
        <v>400</v>
      </c>
      <c r="K171" s="24">
        <v>9464</v>
      </c>
      <c r="L171" s="31" t="s">
        <v>468</v>
      </c>
      <c r="M171" s="14">
        <f t="shared" si="12"/>
        <v>10031.84</v>
      </c>
      <c r="N171" s="14">
        <f t="shared" si="15"/>
        <v>11519.84</v>
      </c>
      <c r="O171" s="14">
        <f t="shared" si="16"/>
        <v>12145.75</v>
      </c>
      <c r="P171" s="14">
        <f t="shared" si="13"/>
        <v>625.91</v>
      </c>
      <c r="Q171" s="14">
        <f t="shared" si="14"/>
        <v>11519.84</v>
      </c>
      <c r="R171" s="14" t="s">
        <v>29</v>
      </c>
      <c r="S171" s="13" t="s">
        <v>30</v>
      </c>
      <c r="T171" s="26" t="s">
        <v>92</v>
      </c>
      <c r="U171" s="26" t="s">
        <v>92</v>
      </c>
    </row>
    <row r="172" spans="1:21" x14ac:dyDescent="0.25">
      <c r="A172" s="23">
        <v>171</v>
      </c>
      <c r="B172" s="25" t="s">
        <v>469</v>
      </c>
      <c r="C172" s="35" t="s">
        <v>470</v>
      </c>
      <c r="D172" s="23" t="s">
        <v>23</v>
      </c>
      <c r="E172" s="23" t="s">
        <v>25</v>
      </c>
      <c r="F172" s="23" t="s">
        <v>87</v>
      </c>
      <c r="G172" s="23" t="s">
        <v>26</v>
      </c>
      <c r="H172" s="23" t="s">
        <v>34</v>
      </c>
      <c r="I172" s="24">
        <v>231.82</v>
      </c>
      <c r="J172" s="24">
        <v>100</v>
      </c>
      <c r="K172" s="24">
        <v>12.71</v>
      </c>
      <c r="L172" s="31" t="s">
        <v>178</v>
      </c>
      <c r="M172" s="14">
        <f t="shared" si="12"/>
        <v>13.47</v>
      </c>
      <c r="N172" s="14">
        <f t="shared" si="15"/>
        <v>345.29</v>
      </c>
      <c r="O172" s="14">
        <f t="shared" si="16"/>
        <v>352.1</v>
      </c>
      <c r="P172" s="14">
        <f t="shared" si="13"/>
        <v>6.81</v>
      </c>
      <c r="Q172" s="14">
        <f t="shared" si="14"/>
        <v>345.29</v>
      </c>
      <c r="R172" s="14" t="s">
        <v>29</v>
      </c>
      <c r="S172" s="13" t="s">
        <v>30</v>
      </c>
      <c r="T172" s="26" t="s">
        <v>107</v>
      </c>
      <c r="U172" s="26" t="s">
        <v>107</v>
      </c>
    </row>
    <row r="173" spans="1:21" x14ac:dyDescent="0.25">
      <c r="A173" s="23">
        <v>172</v>
      </c>
      <c r="B173" s="25" t="s">
        <v>66</v>
      </c>
      <c r="C173" s="35" t="s">
        <v>471</v>
      </c>
      <c r="D173" s="23" t="s">
        <v>23</v>
      </c>
      <c r="E173" s="23" t="s">
        <v>25</v>
      </c>
      <c r="F173" s="23" t="s">
        <v>87</v>
      </c>
      <c r="G173" s="23" t="s">
        <v>26</v>
      </c>
      <c r="H173" s="23" t="s">
        <v>34</v>
      </c>
      <c r="I173" s="24">
        <v>231.82</v>
      </c>
      <c r="J173" s="24">
        <v>100</v>
      </c>
      <c r="K173" s="24">
        <v>12.71</v>
      </c>
      <c r="L173" s="31" t="s">
        <v>178</v>
      </c>
      <c r="M173" s="14">
        <f t="shared" si="12"/>
        <v>13.47</v>
      </c>
      <c r="N173" s="14">
        <f t="shared" si="15"/>
        <v>345.29</v>
      </c>
      <c r="O173" s="14">
        <f t="shared" si="16"/>
        <v>352.1</v>
      </c>
      <c r="P173" s="14">
        <f t="shared" si="13"/>
        <v>6.81</v>
      </c>
      <c r="Q173" s="14">
        <f t="shared" si="14"/>
        <v>345.29</v>
      </c>
      <c r="R173" s="14" t="s">
        <v>29</v>
      </c>
      <c r="S173" s="13" t="s">
        <v>30</v>
      </c>
      <c r="T173" s="26" t="s">
        <v>94</v>
      </c>
      <c r="U173" s="26" t="s">
        <v>94</v>
      </c>
    </row>
    <row r="174" spans="1:21" x14ac:dyDescent="0.25">
      <c r="A174" s="23">
        <v>173</v>
      </c>
      <c r="B174" s="25" t="s">
        <v>472</v>
      </c>
      <c r="C174" s="35" t="s">
        <v>473</v>
      </c>
      <c r="D174" s="23" t="s">
        <v>23</v>
      </c>
      <c r="E174" s="23" t="s">
        <v>25</v>
      </c>
      <c r="F174" s="23" t="s">
        <v>39</v>
      </c>
      <c r="G174" s="23" t="s">
        <v>26</v>
      </c>
      <c r="H174" s="23" t="s">
        <v>34</v>
      </c>
      <c r="I174" s="24">
        <v>1089</v>
      </c>
      <c r="J174" s="24">
        <v>400</v>
      </c>
      <c r="K174" s="24">
        <v>92</v>
      </c>
      <c r="L174" s="31" t="s">
        <v>206</v>
      </c>
      <c r="M174" s="14">
        <f t="shared" si="12"/>
        <v>97.52</v>
      </c>
      <c r="N174" s="14">
        <f t="shared" si="15"/>
        <v>1586.52</v>
      </c>
      <c r="O174" s="14">
        <f t="shared" si="16"/>
        <v>1616.37</v>
      </c>
      <c r="P174" s="14">
        <f t="shared" si="13"/>
        <v>29.85</v>
      </c>
      <c r="Q174" s="14">
        <f t="shared" si="14"/>
        <v>1586.52</v>
      </c>
      <c r="R174" s="14" t="s">
        <v>29</v>
      </c>
      <c r="S174" s="13" t="s">
        <v>30</v>
      </c>
      <c r="T174" s="36" t="s">
        <v>101</v>
      </c>
      <c r="U174" s="36" t="s">
        <v>101</v>
      </c>
    </row>
    <row r="175" spans="1:21" x14ac:dyDescent="0.25">
      <c r="A175" s="23">
        <v>174</v>
      </c>
      <c r="B175" s="25" t="s">
        <v>474</v>
      </c>
      <c r="C175" s="35" t="s">
        <v>475</v>
      </c>
      <c r="D175" s="23" t="s">
        <v>23</v>
      </c>
      <c r="E175" s="23" t="s">
        <v>25</v>
      </c>
      <c r="F175" s="23" t="s">
        <v>87</v>
      </c>
      <c r="G175" s="23" t="s">
        <v>26</v>
      </c>
      <c r="H175" s="23" t="s">
        <v>34</v>
      </c>
      <c r="I175" s="24">
        <v>231.82</v>
      </c>
      <c r="J175" s="24">
        <v>100</v>
      </c>
      <c r="K175" s="24">
        <v>12.71</v>
      </c>
      <c r="L175" s="31" t="s">
        <v>178</v>
      </c>
      <c r="M175" s="14">
        <f t="shared" si="12"/>
        <v>13.47</v>
      </c>
      <c r="N175" s="14">
        <f t="shared" si="15"/>
        <v>345.29</v>
      </c>
      <c r="O175" s="14">
        <f t="shared" si="16"/>
        <v>352.1</v>
      </c>
      <c r="P175" s="14">
        <f t="shared" si="13"/>
        <v>6.81</v>
      </c>
      <c r="Q175" s="14">
        <f t="shared" si="14"/>
        <v>345.29</v>
      </c>
      <c r="R175" s="14" t="s">
        <v>29</v>
      </c>
      <c r="S175" s="13" t="s">
        <v>30</v>
      </c>
      <c r="T175" s="36" t="s">
        <v>101</v>
      </c>
      <c r="U175" s="36" t="s">
        <v>101</v>
      </c>
    </row>
    <row r="176" spans="1:21" x14ac:dyDescent="0.25">
      <c r="A176" s="23">
        <v>175</v>
      </c>
      <c r="B176" s="25" t="s">
        <v>476</v>
      </c>
      <c r="C176" s="25" t="s">
        <v>477</v>
      </c>
      <c r="D176" s="23" t="s">
        <v>23</v>
      </c>
      <c r="E176" s="23" t="s">
        <v>25</v>
      </c>
      <c r="F176" s="23" t="s">
        <v>42</v>
      </c>
      <c r="G176" s="23" t="s">
        <v>26</v>
      </c>
      <c r="H176" s="23" t="s">
        <v>34</v>
      </c>
      <c r="I176" s="24">
        <v>0</v>
      </c>
      <c r="J176" s="24">
        <v>0</v>
      </c>
      <c r="K176" s="24">
        <v>300</v>
      </c>
      <c r="L176" s="31" t="s">
        <v>43</v>
      </c>
      <c r="M176" s="14">
        <f t="shared" si="12"/>
        <v>318</v>
      </c>
      <c r="N176" s="14">
        <f t="shared" si="15"/>
        <v>318</v>
      </c>
      <c r="O176" s="14">
        <f t="shared" si="16"/>
        <v>337.08</v>
      </c>
      <c r="P176" s="14">
        <f t="shared" si="13"/>
        <v>19.079999999999998</v>
      </c>
      <c r="Q176" s="14">
        <f t="shared" si="14"/>
        <v>318</v>
      </c>
      <c r="R176" s="14" t="s">
        <v>29</v>
      </c>
      <c r="S176" s="13" t="s">
        <v>30</v>
      </c>
      <c r="T176" s="26" t="s">
        <v>478</v>
      </c>
      <c r="U176" s="26" t="s">
        <v>105</v>
      </c>
    </row>
    <row r="177" spans="1:21" x14ac:dyDescent="0.25">
      <c r="A177" s="23">
        <v>176</v>
      </c>
      <c r="B177" s="25" t="s">
        <v>479</v>
      </c>
      <c r="C177" s="35" t="s">
        <v>477</v>
      </c>
      <c r="D177" s="23" t="s">
        <v>23</v>
      </c>
      <c r="E177" s="23" t="s">
        <v>25</v>
      </c>
      <c r="F177" s="23" t="s">
        <v>42</v>
      </c>
      <c r="G177" s="23" t="s">
        <v>26</v>
      </c>
      <c r="H177" s="23" t="s">
        <v>34</v>
      </c>
      <c r="I177" s="24">
        <v>0</v>
      </c>
      <c r="J177" s="24">
        <v>0</v>
      </c>
      <c r="K177" s="24">
        <v>450</v>
      </c>
      <c r="L177" s="31" t="s">
        <v>43</v>
      </c>
      <c r="M177" s="14">
        <f t="shared" si="12"/>
        <v>477</v>
      </c>
      <c r="N177" s="14">
        <f t="shared" si="15"/>
        <v>477</v>
      </c>
      <c r="O177" s="14">
        <f t="shared" si="16"/>
        <v>505.62</v>
      </c>
      <c r="P177" s="14">
        <f t="shared" si="13"/>
        <v>28.62</v>
      </c>
      <c r="Q177" s="14">
        <f t="shared" si="14"/>
        <v>477</v>
      </c>
      <c r="R177" s="14" t="s">
        <v>29</v>
      </c>
      <c r="S177" s="13" t="s">
        <v>30</v>
      </c>
      <c r="T177" s="26" t="s">
        <v>478</v>
      </c>
      <c r="U177" s="26" t="s">
        <v>105</v>
      </c>
    </row>
    <row r="178" spans="1:21" x14ac:dyDescent="0.25">
      <c r="A178" s="23">
        <v>177</v>
      </c>
      <c r="B178" s="25" t="s">
        <v>480</v>
      </c>
      <c r="C178" s="35" t="s">
        <v>481</v>
      </c>
      <c r="D178" s="23" t="s">
        <v>23</v>
      </c>
      <c r="E178" s="23" t="s">
        <v>25</v>
      </c>
      <c r="F178" s="23" t="s">
        <v>87</v>
      </c>
      <c r="G178" s="23" t="s">
        <v>26</v>
      </c>
      <c r="H178" s="23" t="s">
        <v>34</v>
      </c>
      <c r="I178" s="24">
        <v>231.82</v>
      </c>
      <c r="J178" s="24">
        <v>100</v>
      </c>
      <c r="K178" s="24">
        <v>12.71</v>
      </c>
      <c r="L178" s="31" t="s">
        <v>178</v>
      </c>
      <c r="M178" s="14">
        <f t="shared" si="12"/>
        <v>13.47</v>
      </c>
      <c r="N178" s="14">
        <f t="shared" si="15"/>
        <v>345.29</v>
      </c>
      <c r="O178" s="14">
        <f t="shared" si="16"/>
        <v>352.1</v>
      </c>
      <c r="P178" s="14">
        <f t="shared" si="13"/>
        <v>6.81</v>
      </c>
      <c r="Q178" s="14">
        <f t="shared" si="14"/>
        <v>345.29</v>
      </c>
      <c r="R178" s="14" t="s">
        <v>29</v>
      </c>
      <c r="S178" s="13" t="s">
        <v>30</v>
      </c>
      <c r="T178" s="26" t="s">
        <v>454</v>
      </c>
      <c r="U178" s="26" t="s">
        <v>454</v>
      </c>
    </row>
    <row r="179" spans="1:21" x14ac:dyDescent="0.25">
      <c r="A179" s="23">
        <v>178</v>
      </c>
      <c r="B179" s="25" t="s">
        <v>482</v>
      </c>
      <c r="C179" s="35" t="s">
        <v>483</v>
      </c>
      <c r="D179" s="23" t="s">
        <v>23</v>
      </c>
      <c r="E179" s="23" t="s">
        <v>25</v>
      </c>
      <c r="F179" s="23" t="s">
        <v>42</v>
      </c>
      <c r="G179" s="23" t="s">
        <v>26</v>
      </c>
      <c r="H179" s="23" t="s">
        <v>34</v>
      </c>
      <c r="I179" s="24">
        <v>0</v>
      </c>
      <c r="J179" s="24">
        <v>0</v>
      </c>
      <c r="K179" s="24">
        <v>700</v>
      </c>
      <c r="L179" s="31" t="s">
        <v>43</v>
      </c>
      <c r="M179" s="14">
        <f t="shared" si="12"/>
        <v>742</v>
      </c>
      <c r="N179" s="14">
        <f t="shared" si="15"/>
        <v>742</v>
      </c>
      <c r="O179" s="14">
        <f t="shared" si="16"/>
        <v>786.52</v>
      </c>
      <c r="P179" s="14">
        <f t="shared" si="13"/>
        <v>44.52</v>
      </c>
      <c r="Q179" s="14">
        <f t="shared" si="14"/>
        <v>742</v>
      </c>
      <c r="R179" s="14" t="s">
        <v>29</v>
      </c>
      <c r="S179" s="13" t="s">
        <v>30</v>
      </c>
      <c r="T179" s="26" t="s">
        <v>484</v>
      </c>
      <c r="U179" s="26" t="s">
        <v>484</v>
      </c>
    </row>
    <row r="180" spans="1:21" x14ac:dyDescent="0.25">
      <c r="A180" s="23">
        <v>179</v>
      </c>
      <c r="B180" s="25" t="s">
        <v>485</v>
      </c>
      <c r="C180" s="35" t="s">
        <v>486</v>
      </c>
      <c r="D180" s="23" t="s">
        <v>23</v>
      </c>
      <c r="E180" s="23" t="s">
        <v>54</v>
      </c>
      <c r="F180" s="23" t="s">
        <v>47</v>
      </c>
      <c r="G180" s="23" t="s">
        <v>26</v>
      </c>
      <c r="H180" s="23" t="s">
        <v>34</v>
      </c>
      <c r="I180" s="24">
        <v>625</v>
      </c>
      <c r="J180" s="24">
        <v>400</v>
      </c>
      <c r="K180" s="24">
        <v>400</v>
      </c>
      <c r="L180" s="31" t="s">
        <v>487</v>
      </c>
      <c r="M180" s="14">
        <f t="shared" si="12"/>
        <v>424</v>
      </c>
      <c r="N180" s="14">
        <f t="shared" si="15"/>
        <v>1449</v>
      </c>
      <c r="O180" s="14">
        <f t="shared" si="16"/>
        <v>1498.44</v>
      </c>
      <c r="P180" s="14">
        <f t="shared" si="13"/>
        <v>49.44</v>
      </c>
      <c r="Q180" s="14">
        <f t="shared" si="14"/>
        <v>1449</v>
      </c>
      <c r="R180" s="14" t="s">
        <v>29</v>
      </c>
      <c r="S180" s="13" t="s">
        <v>30</v>
      </c>
      <c r="T180" s="26" t="s">
        <v>100</v>
      </c>
      <c r="U180" s="26" t="s">
        <v>100</v>
      </c>
    </row>
    <row r="181" spans="1:21" x14ac:dyDescent="0.25">
      <c r="A181" s="23">
        <v>180</v>
      </c>
      <c r="B181" s="25" t="s">
        <v>488</v>
      </c>
      <c r="C181" s="35" t="s">
        <v>489</v>
      </c>
      <c r="D181" s="23" t="s">
        <v>23</v>
      </c>
      <c r="E181" s="23" t="s">
        <v>25</v>
      </c>
      <c r="F181" s="23" t="s">
        <v>41</v>
      </c>
      <c r="G181" s="23" t="s">
        <v>26</v>
      </c>
      <c r="H181" s="23" t="s">
        <v>34</v>
      </c>
      <c r="I181" s="24">
        <v>626</v>
      </c>
      <c r="J181" s="24">
        <v>300</v>
      </c>
      <c r="K181" s="24">
        <v>196</v>
      </c>
      <c r="L181" s="31" t="s">
        <v>490</v>
      </c>
      <c r="M181" s="14">
        <f t="shared" si="12"/>
        <v>207.76</v>
      </c>
      <c r="N181" s="14">
        <f t="shared" si="15"/>
        <v>1133.76</v>
      </c>
      <c r="O181" s="14">
        <f t="shared" si="16"/>
        <v>1164.23</v>
      </c>
      <c r="P181" s="14">
        <f t="shared" si="13"/>
        <v>30.47</v>
      </c>
      <c r="Q181" s="14">
        <f t="shared" si="14"/>
        <v>1133.76</v>
      </c>
      <c r="R181" s="14" t="s">
        <v>29</v>
      </c>
      <c r="S181" s="13" t="s">
        <v>30</v>
      </c>
      <c r="T181" s="26" t="s">
        <v>491</v>
      </c>
      <c r="U181" s="26" t="s">
        <v>491</v>
      </c>
    </row>
    <row r="182" spans="1:21" x14ac:dyDescent="0.25">
      <c r="A182" s="23">
        <v>181</v>
      </c>
      <c r="B182" s="25" t="s">
        <v>84</v>
      </c>
      <c r="C182" s="25" t="s">
        <v>85</v>
      </c>
      <c r="D182" s="23" t="s">
        <v>23</v>
      </c>
      <c r="E182" s="23" t="s">
        <v>25</v>
      </c>
      <c r="F182" s="23" t="s">
        <v>75</v>
      </c>
      <c r="G182" s="23" t="s">
        <v>26</v>
      </c>
      <c r="H182" s="23" t="s">
        <v>34</v>
      </c>
      <c r="I182" s="24">
        <v>0</v>
      </c>
      <c r="J182" s="24">
        <v>100</v>
      </c>
      <c r="K182" s="24">
        <v>18</v>
      </c>
      <c r="L182" s="31" t="s">
        <v>60</v>
      </c>
      <c r="M182" s="14">
        <f t="shared" si="12"/>
        <v>19.079999999999998</v>
      </c>
      <c r="N182" s="14">
        <f t="shared" si="15"/>
        <v>119.08</v>
      </c>
      <c r="O182" s="14">
        <f t="shared" si="16"/>
        <v>126.22</v>
      </c>
      <c r="P182" s="14">
        <f t="shared" si="13"/>
        <v>7.14</v>
      </c>
      <c r="Q182" s="14">
        <f t="shared" si="14"/>
        <v>119.08</v>
      </c>
      <c r="R182" s="14" t="s">
        <v>29</v>
      </c>
      <c r="S182" s="13" t="s">
        <v>30</v>
      </c>
      <c r="T182" s="26" t="s">
        <v>100</v>
      </c>
      <c r="U182" s="26" t="s">
        <v>100</v>
      </c>
    </row>
    <row r="183" spans="1:21" x14ac:dyDescent="0.25">
      <c r="A183" s="23">
        <v>182</v>
      </c>
      <c r="B183" s="25" t="s">
        <v>147</v>
      </c>
      <c r="C183" s="35" t="s">
        <v>492</v>
      </c>
      <c r="D183" s="23" t="s">
        <v>23</v>
      </c>
      <c r="E183" s="23" t="s">
        <v>25</v>
      </c>
      <c r="F183" s="23" t="s">
        <v>87</v>
      </c>
      <c r="G183" s="23" t="s">
        <v>26</v>
      </c>
      <c r="H183" s="23" t="s">
        <v>34</v>
      </c>
      <c r="I183" s="24">
        <v>231.82</v>
      </c>
      <c r="J183" s="24">
        <v>100</v>
      </c>
      <c r="K183" s="24">
        <v>12.71</v>
      </c>
      <c r="L183" s="31" t="s">
        <v>178</v>
      </c>
      <c r="M183" s="14">
        <f t="shared" si="12"/>
        <v>13.47</v>
      </c>
      <c r="N183" s="14">
        <f t="shared" si="15"/>
        <v>345.29</v>
      </c>
      <c r="O183" s="14">
        <f t="shared" si="16"/>
        <v>352.1</v>
      </c>
      <c r="P183" s="14">
        <f t="shared" si="13"/>
        <v>6.81</v>
      </c>
      <c r="Q183" s="14">
        <f t="shared" si="14"/>
        <v>345.29</v>
      </c>
      <c r="R183" s="14" t="s">
        <v>29</v>
      </c>
      <c r="S183" s="13" t="s">
        <v>30</v>
      </c>
      <c r="T183" s="26" t="s">
        <v>98</v>
      </c>
      <c r="U183" s="26" t="s">
        <v>98</v>
      </c>
    </row>
    <row r="184" spans="1:21" x14ac:dyDescent="0.25">
      <c r="A184" s="23">
        <v>183</v>
      </c>
      <c r="B184" s="25" t="s">
        <v>493</v>
      </c>
      <c r="C184" s="35" t="s">
        <v>494</v>
      </c>
      <c r="D184" s="23" t="s">
        <v>23</v>
      </c>
      <c r="E184" s="23" t="s">
        <v>25</v>
      </c>
      <c r="F184" s="23" t="s">
        <v>87</v>
      </c>
      <c r="G184" s="23" t="s">
        <v>26</v>
      </c>
      <c r="H184" s="23" t="s">
        <v>34</v>
      </c>
      <c r="I184" s="24">
        <v>231.82</v>
      </c>
      <c r="J184" s="24">
        <v>100</v>
      </c>
      <c r="K184" s="24">
        <v>12.71</v>
      </c>
      <c r="L184" s="31" t="s">
        <v>178</v>
      </c>
      <c r="M184" s="14">
        <f t="shared" si="12"/>
        <v>13.47</v>
      </c>
      <c r="N184" s="14">
        <f t="shared" si="15"/>
        <v>345.29</v>
      </c>
      <c r="O184" s="14">
        <f t="shared" si="16"/>
        <v>352.1</v>
      </c>
      <c r="P184" s="14">
        <f t="shared" si="13"/>
        <v>6.81</v>
      </c>
      <c r="Q184" s="14">
        <f t="shared" si="14"/>
        <v>345.29</v>
      </c>
      <c r="R184" s="14" t="s">
        <v>29</v>
      </c>
      <c r="S184" s="13" t="s">
        <v>30</v>
      </c>
      <c r="T184" s="26" t="s">
        <v>454</v>
      </c>
      <c r="U184" s="26" t="s">
        <v>454</v>
      </c>
    </row>
    <row r="185" spans="1:21" x14ac:dyDescent="0.25">
      <c r="A185" s="23">
        <v>184</v>
      </c>
      <c r="B185" s="25" t="s">
        <v>495</v>
      </c>
      <c r="C185" s="35" t="s">
        <v>496</v>
      </c>
      <c r="D185" s="23" t="s">
        <v>23</v>
      </c>
      <c r="E185" s="23" t="s">
        <v>25</v>
      </c>
      <c r="F185" s="23" t="s">
        <v>87</v>
      </c>
      <c r="G185" s="23" t="s">
        <v>26</v>
      </c>
      <c r="H185" s="23" t="s">
        <v>34</v>
      </c>
      <c r="I185" s="24">
        <v>231.92</v>
      </c>
      <c r="J185" s="24">
        <v>100</v>
      </c>
      <c r="K185" s="24">
        <v>12.72</v>
      </c>
      <c r="L185" s="31" t="s">
        <v>178</v>
      </c>
      <c r="M185" s="14">
        <f t="shared" si="12"/>
        <v>13.48</v>
      </c>
      <c r="N185" s="14">
        <f t="shared" si="15"/>
        <v>345.4</v>
      </c>
      <c r="O185" s="14">
        <f t="shared" si="16"/>
        <v>352.21</v>
      </c>
      <c r="P185" s="14">
        <f t="shared" si="13"/>
        <v>6.81</v>
      </c>
      <c r="Q185" s="14">
        <f t="shared" si="14"/>
        <v>345.4</v>
      </c>
      <c r="R185" s="14" t="s">
        <v>29</v>
      </c>
      <c r="S185" s="13" t="s">
        <v>30</v>
      </c>
      <c r="T185" s="26" t="s">
        <v>454</v>
      </c>
      <c r="U185" s="26" t="s">
        <v>454</v>
      </c>
    </row>
    <row r="186" spans="1:21" x14ac:dyDescent="0.25">
      <c r="A186" s="23">
        <v>185</v>
      </c>
      <c r="B186" s="25" t="s">
        <v>497</v>
      </c>
      <c r="C186" s="35" t="s">
        <v>498</v>
      </c>
      <c r="D186" s="23" t="s">
        <v>23</v>
      </c>
      <c r="E186" s="23" t="s">
        <v>25</v>
      </c>
      <c r="F186" s="23" t="s">
        <v>87</v>
      </c>
      <c r="G186" s="23" t="s">
        <v>26</v>
      </c>
      <c r="H186" s="23" t="s">
        <v>34</v>
      </c>
      <c r="I186" s="24">
        <v>231.92</v>
      </c>
      <c r="J186" s="24">
        <v>100</v>
      </c>
      <c r="K186" s="24">
        <v>12.72</v>
      </c>
      <c r="L186" s="31" t="s">
        <v>178</v>
      </c>
      <c r="M186" s="14">
        <f t="shared" si="12"/>
        <v>13.48</v>
      </c>
      <c r="N186" s="14">
        <f t="shared" si="15"/>
        <v>345.4</v>
      </c>
      <c r="O186" s="14">
        <f t="shared" si="16"/>
        <v>352.21</v>
      </c>
      <c r="P186" s="14">
        <f t="shared" si="13"/>
        <v>6.81</v>
      </c>
      <c r="Q186" s="14">
        <f t="shared" si="14"/>
        <v>345.4</v>
      </c>
      <c r="R186" s="14" t="s">
        <v>29</v>
      </c>
      <c r="S186" s="13" t="s">
        <v>30</v>
      </c>
      <c r="T186" s="26" t="s">
        <v>454</v>
      </c>
      <c r="U186" s="26" t="s">
        <v>454</v>
      </c>
    </row>
    <row r="187" spans="1:21" x14ac:dyDescent="0.25">
      <c r="A187" s="23">
        <v>186</v>
      </c>
      <c r="B187" s="25" t="s">
        <v>499</v>
      </c>
      <c r="C187" s="35" t="s">
        <v>500</v>
      </c>
      <c r="D187" s="23" t="s">
        <v>23</v>
      </c>
      <c r="E187" s="23" t="s">
        <v>25</v>
      </c>
      <c r="F187" s="23" t="s">
        <v>87</v>
      </c>
      <c r="G187" s="23" t="s">
        <v>26</v>
      </c>
      <c r="H187" s="23" t="s">
        <v>34</v>
      </c>
      <c r="I187" s="24">
        <v>231.92</v>
      </c>
      <c r="J187" s="24">
        <v>100</v>
      </c>
      <c r="K187" s="24">
        <v>12.72</v>
      </c>
      <c r="L187" s="31" t="s">
        <v>178</v>
      </c>
      <c r="M187" s="14">
        <f t="shared" si="12"/>
        <v>13.48</v>
      </c>
      <c r="N187" s="14">
        <f t="shared" si="15"/>
        <v>345.4</v>
      </c>
      <c r="O187" s="14">
        <f t="shared" si="16"/>
        <v>352.21</v>
      </c>
      <c r="P187" s="14">
        <f t="shared" si="13"/>
        <v>6.81</v>
      </c>
      <c r="Q187" s="14">
        <f t="shared" si="14"/>
        <v>345.4</v>
      </c>
      <c r="R187" s="14" t="s">
        <v>29</v>
      </c>
      <c r="S187" s="13" t="s">
        <v>30</v>
      </c>
      <c r="T187" s="26" t="s">
        <v>105</v>
      </c>
      <c r="U187" s="26" t="s">
        <v>105</v>
      </c>
    </row>
    <row r="188" spans="1:21" x14ac:dyDescent="0.25">
      <c r="A188" s="23">
        <v>187</v>
      </c>
      <c r="B188" s="25" t="s">
        <v>501</v>
      </c>
      <c r="C188" s="35" t="s">
        <v>502</v>
      </c>
      <c r="D188" s="23" t="s">
        <v>23</v>
      </c>
      <c r="E188" s="23" t="s">
        <v>25</v>
      </c>
      <c r="F188" s="23" t="s">
        <v>87</v>
      </c>
      <c r="G188" s="23" t="s">
        <v>26</v>
      </c>
      <c r="H188" s="23" t="s">
        <v>34</v>
      </c>
      <c r="I188" s="24">
        <v>231.92</v>
      </c>
      <c r="J188" s="24">
        <v>100</v>
      </c>
      <c r="K188" s="24">
        <v>12.72</v>
      </c>
      <c r="L188" s="31" t="s">
        <v>178</v>
      </c>
      <c r="M188" s="14">
        <f t="shared" si="12"/>
        <v>13.48</v>
      </c>
      <c r="N188" s="14">
        <f t="shared" si="15"/>
        <v>345.4</v>
      </c>
      <c r="O188" s="14">
        <f t="shared" si="16"/>
        <v>352.21</v>
      </c>
      <c r="P188" s="14">
        <f t="shared" si="13"/>
        <v>6.81</v>
      </c>
      <c r="Q188" s="14">
        <f t="shared" si="14"/>
        <v>345.4</v>
      </c>
      <c r="R188" s="14" t="s">
        <v>29</v>
      </c>
      <c r="S188" s="13" t="s">
        <v>30</v>
      </c>
      <c r="T188" s="26" t="s">
        <v>93</v>
      </c>
      <c r="U188" s="26" t="s">
        <v>93</v>
      </c>
    </row>
    <row r="189" spans="1:21" x14ac:dyDescent="0.25">
      <c r="A189" s="23">
        <v>188</v>
      </c>
      <c r="B189" s="25" t="s">
        <v>503</v>
      </c>
      <c r="C189" s="35" t="s">
        <v>504</v>
      </c>
      <c r="D189" s="23" t="s">
        <v>23</v>
      </c>
      <c r="E189" s="23" t="s">
        <v>25</v>
      </c>
      <c r="F189" s="23" t="s">
        <v>87</v>
      </c>
      <c r="G189" s="23" t="s">
        <v>26</v>
      </c>
      <c r="H189" s="23" t="s">
        <v>34</v>
      </c>
      <c r="I189" s="24">
        <v>231.92</v>
      </c>
      <c r="J189" s="24">
        <v>100</v>
      </c>
      <c r="K189" s="24">
        <v>12.72</v>
      </c>
      <c r="L189" s="31" t="s">
        <v>178</v>
      </c>
      <c r="M189" s="14">
        <f t="shared" si="12"/>
        <v>13.48</v>
      </c>
      <c r="N189" s="14">
        <f t="shared" si="15"/>
        <v>345.4</v>
      </c>
      <c r="O189" s="14">
        <f t="shared" si="16"/>
        <v>352.21</v>
      </c>
      <c r="P189" s="14">
        <f t="shared" si="13"/>
        <v>6.81</v>
      </c>
      <c r="Q189" s="14">
        <f t="shared" si="14"/>
        <v>345.4</v>
      </c>
      <c r="R189" s="14" t="s">
        <v>29</v>
      </c>
      <c r="S189" s="13" t="s">
        <v>30</v>
      </c>
      <c r="T189" s="26" t="s">
        <v>101</v>
      </c>
      <c r="U189" s="26" t="s">
        <v>101</v>
      </c>
    </row>
    <row r="190" spans="1:21" x14ac:dyDescent="0.25">
      <c r="A190" s="23">
        <v>189</v>
      </c>
      <c r="B190" s="25" t="s">
        <v>144</v>
      </c>
      <c r="C190" s="35" t="s">
        <v>505</v>
      </c>
      <c r="D190" s="23" t="s">
        <v>23</v>
      </c>
      <c r="E190" s="23" t="s">
        <v>25</v>
      </c>
      <c r="F190" s="23" t="s">
        <v>87</v>
      </c>
      <c r="G190" s="23" t="s">
        <v>26</v>
      </c>
      <c r="H190" s="23" t="s">
        <v>34</v>
      </c>
      <c r="I190" s="24">
        <v>231.92</v>
      </c>
      <c r="J190" s="24">
        <v>100</v>
      </c>
      <c r="K190" s="24">
        <v>12.72</v>
      </c>
      <c r="L190" s="31" t="s">
        <v>178</v>
      </c>
      <c r="M190" s="14">
        <f t="shared" si="12"/>
        <v>13.48</v>
      </c>
      <c r="N190" s="14">
        <f t="shared" si="15"/>
        <v>345.4</v>
      </c>
      <c r="O190" s="14">
        <f t="shared" si="16"/>
        <v>352.21</v>
      </c>
      <c r="P190" s="14">
        <f t="shared" si="13"/>
        <v>6.81</v>
      </c>
      <c r="Q190" s="14">
        <f t="shared" si="14"/>
        <v>345.4</v>
      </c>
      <c r="R190" s="14" t="s">
        <v>29</v>
      </c>
      <c r="S190" s="13" t="s">
        <v>30</v>
      </c>
      <c r="T190" s="26" t="s">
        <v>101</v>
      </c>
      <c r="U190" s="26" t="s">
        <v>101</v>
      </c>
    </row>
    <row r="191" spans="1:21" x14ac:dyDescent="0.25">
      <c r="A191" s="23">
        <v>190</v>
      </c>
      <c r="B191" s="25" t="s">
        <v>53</v>
      </c>
      <c r="C191" s="35" t="s">
        <v>506</v>
      </c>
      <c r="D191" s="23" t="s">
        <v>23</v>
      </c>
      <c r="E191" s="23" t="s">
        <v>25</v>
      </c>
      <c r="F191" s="23" t="s">
        <v>87</v>
      </c>
      <c r="G191" s="23" t="s">
        <v>26</v>
      </c>
      <c r="H191" s="23" t="s">
        <v>34</v>
      </c>
      <c r="I191" s="24">
        <v>231.92</v>
      </c>
      <c r="J191" s="24">
        <v>100</v>
      </c>
      <c r="K191" s="24">
        <v>12.72</v>
      </c>
      <c r="L191" s="31" t="s">
        <v>178</v>
      </c>
      <c r="M191" s="14">
        <f t="shared" si="12"/>
        <v>13.48</v>
      </c>
      <c r="N191" s="14">
        <f t="shared" si="15"/>
        <v>345.4</v>
      </c>
      <c r="O191" s="14">
        <f t="shared" si="16"/>
        <v>352.21</v>
      </c>
      <c r="P191" s="14">
        <f t="shared" si="13"/>
        <v>6.81</v>
      </c>
      <c r="Q191" s="14">
        <f t="shared" si="14"/>
        <v>345.4</v>
      </c>
      <c r="R191" s="14" t="s">
        <v>29</v>
      </c>
      <c r="S191" s="13" t="s">
        <v>30</v>
      </c>
      <c r="T191" s="26" t="s">
        <v>92</v>
      </c>
      <c r="U191" s="26" t="s">
        <v>92</v>
      </c>
    </row>
    <row r="192" spans="1:21" x14ac:dyDescent="0.25">
      <c r="A192" s="23">
        <v>191</v>
      </c>
      <c r="B192" s="25" t="s">
        <v>507</v>
      </c>
      <c r="C192" s="35" t="s">
        <v>508</v>
      </c>
      <c r="D192" s="23" t="s">
        <v>23</v>
      </c>
      <c r="E192" s="23" t="s">
        <v>25</v>
      </c>
      <c r="F192" s="23" t="s">
        <v>87</v>
      </c>
      <c r="G192" s="23" t="s">
        <v>26</v>
      </c>
      <c r="H192" s="23" t="s">
        <v>34</v>
      </c>
      <c r="I192" s="24">
        <v>231.92</v>
      </c>
      <c r="J192" s="24">
        <v>100</v>
      </c>
      <c r="K192" s="24">
        <v>12.72</v>
      </c>
      <c r="L192" s="31" t="s">
        <v>178</v>
      </c>
      <c r="M192" s="14">
        <f t="shared" si="12"/>
        <v>13.48</v>
      </c>
      <c r="N192" s="14">
        <f t="shared" si="15"/>
        <v>345.4</v>
      </c>
      <c r="O192" s="14">
        <f t="shared" si="16"/>
        <v>352.21</v>
      </c>
      <c r="P192" s="14">
        <f t="shared" si="13"/>
        <v>6.81</v>
      </c>
      <c r="Q192" s="14">
        <f t="shared" si="14"/>
        <v>345.4</v>
      </c>
      <c r="R192" s="14" t="s">
        <v>29</v>
      </c>
      <c r="S192" s="13" t="s">
        <v>30</v>
      </c>
      <c r="T192" s="26" t="s">
        <v>94</v>
      </c>
      <c r="U192" s="26" t="s">
        <v>94</v>
      </c>
    </row>
    <row r="193" spans="1:21" x14ac:dyDescent="0.25">
      <c r="A193" s="23">
        <v>192</v>
      </c>
      <c r="B193" s="25" t="s">
        <v>509</v>
      </c>
      <c r="C193" s="35" t="s">
        <v>510</v>
      </c>
      <c r="D193" s="23" t="s">
        <v>23</v>
      </c>
      <c r="E193" s="23" t="s">
        <v>25</v>
      </c>
      <c r="F193" s="23" t="s">
        <v>87</v>
      </c>
      <c r="G193" s="23" t="s">
        <v>26</v>
      </c>
      <c r="H193" s="23" t="s">
        <v>34</v>
      </c>
      <c r="I193" s="24">
        <v>231.92</v>
      </c>
      <c r="J193" s="24">
        <v>100</v>
      </c>
      <c r="K193" s="24">
        <v>12.72</v>
      </c>
      <c r="L193" s="31" t="s">
        <v>178</v>
      </c>
      <c r="M193" s="14">
        <f t="shared" si="12"/>
        <v>13.48</v>
      </c>
      <c r="N193" s="14">
        <f t="shared" si="15"/>
        <v>345.4</v>
      </c>
      <c r="O193" s="14">
        <f t="shared" si="16"/>
        <v>352.21</v>
      </c>
      <c r="P193" s="14">
        <f t="shared" si="13"/>
        <v>6.81</v>
      </c>
      <c r="Q193" s="14">
        <f t="shared" si="14"/>
        <v>345.4</v>
      </c>
      <c r="R193" s="14" t="s">
        <v>29</v>
      </c>
      <c r="S193" s="13" t="s">
        <v>30</v>
      </c>
      <c r="T193" s="26" t="s">
        <v>94</v>
      </c>
      <c r="U193" s="26" t="s">
        <v>94</v>
      </c>
    </row>
    <row r="194" spans="1:21" x14ac:dyDescent="0.25">
      <c r="A194" s="23">
        <v>193</v>
      </c>
      <c r="B194" s="25" t="s">
        <v>511</v>
      </c>
      <c r="C194" s="35" t="s">
        <v>512</v>
      </c>
      <c r="D194" s="23" t="s">
        <v>23</v>
      </c>
      <c r="E194" s="23" t="s">
        <v>25</v>
      </c>
      <c r="F194" s="23" t="s">
        <v>87</v>
      </c>
      <c r="G194" s="23" t="s">
        <v>26</v>
      </c>
      <c r="H194" s="23" t="s">
        <v>34</v>
      </c>
      <c r="I194" s="24">
        <v>231.92</v>
      </c>
      <c r="J194" s="24">
        <v>100</v>
      </c>
      <c r="K194" s="24">
        <v>12.72</v>
      </c>
      <c r="L194" s="31" t="s">
        <v>178</v>
      </c>
      <c r="M194" s="14">
        <f t="shared" ref="M194:M245" si="17">K194*1.06</f>
        <v>13.48</v>
      </c>
      <c r="N194" s="14">
        <f t="shared" si="15"/>
        <v>345.4</v>
      </c>
      <c r="O194" s="14">
        <f t="shared" si="16"/>
        <v>352.21</v>
      </c>
      <c r="P194" s="14">
        <f t="shared" ref="P194:P245" si="18">(M194+J194)*0.06</f>
        <v>6.81</v>
      </c>
      <c r="Q194" s="14">
        <f t="shared" ref="Q194:Q257" si="19">O194-P194</f>
        <v>345.4</v>
      </c>
      <c r="R194" s="14" t="s">
        <v>29</v>
      </c>
      <c r="S194" s="13" t="s">
        <v>30</v>
      </c>
      <c r="T194" s="26" t="s">
        <v>93</v>
      </c>
      <c r="U194" s="26" t="s">
        <v>93</v>
      </c>
    </row>
    <row r="195" spans="1:21" x14ac:dyDescent="0.25">
      <c r="A195" s="23">
        <v>194</v>
      </c>
      <c r="B195" s="25" t="s">
        <v>513</v>
      </c>
      <c r="C195" s="35" t="s">
        <v>514</v>
      </c>
      <c r="D195" s="23" t="s">
        <v>23</v>
      </c>
      <c r="E195" s="23" t="s">
        <v>25</v>
      </c>
      <c r="F195" s="23" t="s">
        <v>87</v>
      </c>
      <c r="G195" s="23" t="s">
        <v>26</v>
      </c>
      <c r="H195" s="23" t="s">
        <v>34</v>
      </c>
      <c r="I195" s="24">
        <v>231.92</v>
      </c>
      <c r="J195" s="24">
        <v>100</v>
      </c>
      <c r="K195" s="24">
        <v>12.72</v>
      </c>
      <c r="L195" s="31" t="s">
        <v>178</v>
      </c>
      <c r="M195" s="14">
        <f t="shared" si="17"/>
        <v>13.48</v>
      </c>
      <c r="N195" s="14">
        <f t="shared" si="15"/>
        <v>345.4</v>
      </c>
      <c r="O195" s="14">
        <f t="shared" si="16"/>
        <v>352.21</v>
      </c>
      <c r="P195" s="14">
        <f t="shared" si="18"/>
        <v>6.81</v>
      </c>
      <c r="Q195" s="14">
        <f t="shared" si="19"/>
        <v>345.4</v>
      </c>
      <c r="R195" s="14" t="s">
        <v>29</v>
      </c>
      <c r="S195" s="13" t="s">
        <v>30</v>
      </c>
      <c r="T195" s="26" t="s">
        <v>107</v>
      </c>
      <c r="U195" s="26" t="s">
        <v>107</v>
      </c>
    </row>
    <row r="196" spans="1:21" x14ac:dyDescent="0.25">
      <c r="A196" s="23">
        <v>195</v>
      </c>
      <c r="B196" s="25" t="s">
        <v>515</v>
      </c>
      <c r="C196" s="35" t="s">
        <v>516</v>
      </c>
      <c r="D196" s="23" t="s">
        <v>23</v>
      </c>
      <c r="E196" s="23" t="s">
        <v>25</v>
      </c>
      <c r="F196" s="23" t="s">
        <v>87</v>
      </c>
      <c r="G196" s="23" t="s">
        <v>26</v>
      </c>
      <c r="H196" s="23" t="s">
        <v>34</v>
      </c>
      <c r="I196" s="24">
        <v>231.92</v>
      </c>
      <c r="J196" s="24">
        <v>100</v>
      </c>
      <c r="K196" s="24">
        <v>12.72</v>
      </c>
      <c r="L196" s="31" t="s">
        <v>178</v>
      </c>
      <c r="M196" s="14">
        <f t="shared" si="17"/>
        <v>13.48</v>
      </c>
      <c r="N196" s="14">
        <f t="shared" si="15"/>
        <v>345.4</v>
      </c>
      <c r="O196" s="14">
        <f t="shared" si="16"/>
        <v>352.21</v>
      </c>
      <c r="P196" s="14">
        <f t="shared" si="18"/>
        <v>6.81</v>
      </c>
      <c r="Q196" s="14">
        <f t="shared" si="19"/>
        <v>345.4</v>
      </c>
      <c r="R196" s="14" t="s">
        <v>29</v>
      </c>
      <c r="S196" s="13" t="s">
        <v>30</v>
      </c>
      <c r="T196" s="26" t="s">
        <v>92</v>
      </c>
      <c r="U196" s="26" t="s">
        <v>92</v>
      </c>
    </row>
    <row r="197" spans="1:21" x14ac:dyDescent="0.25">
      <c r="A197" s="23">
        <v>196</v>
      </c>
      <c r="B197" s="25" t="s">
        <v>517</v>
      </c>
      <c r="C197" s="35" t="s">
        <v>518</v>
      </c>
      <c r="D197" s="23" t="s">
        <v>23</v>
      </c>
      <c r="E197" s="23" t="s">
        <v>25</v>
      </c>
      <c r="F197" s="23" t="s">
        <v>87</v>
      </c>
      <c r="G197" s="23" t="s">
        <v>26</v>
      </c>
      <c r="H197" s="23" t="s">
        <v>34</v>
      </c>
      <c r="I197" s="24">
        <v>231.92</v>
      </c>
      <c r="J197" s="24">
        <v>100</v>
      </c>
      <c r="K197" s="24">
        <v>12.72</v>
      </c>
      <c r="L197" s="31" t="s">
        <v>178</v>
      </c>
      <c r="M197" s="14">
        <f t="shared" si="17"/>
        <v>13.48</v>
      </c>
      <c r="N197" s="14">
        <f t="shared" si="15"/>
        <v>345.4</v>
      </c>
      <c r="O197" s="14">
        <f t="shared" si="16"/>
        <v>352.21</v>
      </c>
      <c r="P197" s="14">
        <f t="shared" si="18"/>
        <v>6.81</v>
      </c>
      <c r="Q197" s="14">
        <f t="shared" si="19"/>
        <v>345.4</v>
      </c>
      <c r="R197" s="14" t="s">
        <v>29</v>
      </c>
      <c r="S197" s="13" t="s">
        <v>30</v>
      </c>
      <c r="T197" s="26" t="s">
        <v>93</v>
      </c>
      <c r="U197" s="26" t="s">
        <v>93</v>
      </c>
    </row>
    <row r="198" spans="1:21" x14ac:dyDescent="0.25">
      <c r="A198" s="23">
        <v>197</v>
      </c>
      <c r="B198" s="25" t="s">
        <v>519</v>
      </c>
      <c r="C198" s="35" t="s">
        <v>520</v>
      </c>
      <c r="D198" s="23" t="s">
        <v>23</v>
      </c>
      <c r="E198" s="23" t="s">
        <v>25</v>
      </c>
      <c r="F198" s="23" t="s">
        <v>87</v>
      </c>
      <c r="G198" s="23" t="s">
        <v>26</v>
      </c>
      <c r="H198" s="23" t="s">
        <v>34</v>
      </c>
      <c r="I198" s="24">
        <v>231.92</v>
      </c>
      <c r="J198" s="24">
        <v>100</v>
      </c>
      <c r="K198" s="24">
        <v>12.72</v>
      </c>
      <c r="L198" s="31" t="s">
        <v>178</v>
      </c>
      <c r="M198" s="14">
        <f t="shared" si="17"/>
        <v>13.48</v>
      </c>
      <c r="N198" s="14">
        <f t="shared" si="15"/>
        <v>345.4</v>
      </c>
      <c r="O198" s="14">
        <f t="shared" si="16"/>
        <v>352.21</v>
      </c>
      <c r="P198" s="14">
        <f t="shared" si="18"/>
        <v>6.81</v>
      </c>
      <c r="Q198" s="14">
        <f t="shared" si="19"/>
        <v>345.4</v>
      </c>
      <c r="R198" s="14" t="s">
        <v>29</v>
      </c>
      <c r="S198" s="13" t="s">
        <v>30</v>
      </c>
      <c r="T198" s="26" t="s">
        <v>107</v>
      </c>
      <c r="U198" s="26" t="s">
        <v>107</v>
      </c>
    </row>
    <row r="199" spans="1:21" x14ac:dyDescent="0.25">
      <c r="A199" s="23">
        <v>198</v>
      </c>
      <c r="B199" s="25" t="s">
        <v>521</v>
      </c>
      <c r="C199" s="35" t="s">
        <v>522</v>
      </c>
      <c r="D199" s="23" t="s">
        <v>23</v>
      </c>
      <c r="E199" s="23" t="s">
        <v>25</v>
      </c>
      <c r="F199" s="23" t="s">
        <v>87</v>
      </c>
      <c r="G199" s="23" t="s">
        <v>26</v>
      </c>
      <c r="H199" s="23" t="s">
        <v>34</v>
      </c>
      <c r="I199" s="24">
        <v>231.92</v>
      </c>
      <c r="J199" s="24">
        <v>100</v>
      </c>
      <c r="K199" s="24">
        <v>12.72</v>
      </c>
      <c r="L199" s="31" t="s">
        <v>178</v>
      </c>
      <c r="M199" s="14">
        <f t="shared" si="17"/>
        <v>13.48</v>
      </c>
      <c r="N199" s="14">
        <f t="shared" si="15"/>
        <v>345.4</v>
      </c>
      <c r="O199" s="14">
        <f t="shared" si="16"/>
        <v>352.21</v>
      </c>
      <c r="P199" s="14">
        <f t="shared" si="18"/>
        <v>6.81</v>
      </c>
      <c r="Q199" s="14">
        <f t="shared" si="19"/>
        <v>345.4</v>
      </c>
      <c r="R199" s="14" t="s">
        <v>29</v>
      </c>
      <c r="S199" s="13" t="s">
        <v>30</v>
      </c>
      <c r="T199" s="26" t="s">
        <v>92</v>
      </c>
      <c r="U199" s="26" t="s">
        <v>92</v>
      </c>
    </row>
    <row r="200" spans="1:21" x14ac:dyDescent="0.25">
      <c r="A200" s="23">
        <v>199</v>
      </c>
      <c r="B200" s="25" t="s">
        <v>523</v>
      </c>
      <c r="C200" s="35" t="s">
        <v>524</v>
      </c>
      <c r="D200" s="23" t="s">
        <v>23</v>
      </c>
      <c r="E200" s="23" t="s">
        <v>25</v>
      </c>
      <c r="F200" s="23" t="s">
        <v>87</v>
      </c>
      <c r="G200" s="23" t="s">
        <v>26</v>
      </c>
      <c r="H200" s="23" t="s">
        <v>34</v>
      </c>
      <c r="I200" s="24">
        <v>237.34</v>
      </c>
      <c r="J200" s="24">
        <v>100</v>
      </c>
      <c r="K200" s="24">
        <v>12.72</v>
      </c>
      <c r="L200" s="31" t="s">
        <v>178</v>
      </c>
      <c r="M200" s="14">
        <f t="shared" si="17"/>
        <v>13.48</v>
      </c>
      <c r="N200" s="14">
        <f t="shared" si="15"/>
        <v>350.82</v>
      </c>
      <c r="O200" s="14">
        <f t="shared" si="16"/>
        <v>357.63</v>
      </c>
      <c r="P200" s="14">
        <f t="shared" si="18"/>
        <v>6.81</v>
      </c>
      <c r="Q200" s="14">
        <f t="shared" si="19"/>
        <v>350.82</v>
      </c>
      <c r="R200" s="14" t="s">
        <v>29</v>
      </c>
      <c r="S200" s="13" t="s">
        <v>30</v>
      </c>
      <c r="T200" s="26" t="s">
        <v>96</v>
      </c>
      <c r="U200" s="26" t="s">
        <v>96</v>
      </c>
    </row>
    <row r="201" spans="1:21" x14ac:dyDescent="0.25">
      <c r="A201" s="23">
        <v>200</v>
      </c>
      <c r="B201" s="25" t="s">
        <v>525</v>
      </c>
      <c r="C201" s="35" t="s">
        <v>524</v>
      </c>
      <c r="D201" s="23" t="s">
        <v>23</v>
      </c>
      <c r="E201" s="23" t="s">
        <v>25</v>
      </c>
      <c r="F201" s="23" t="s">
        <v>87</v>
      </c>
      <c r="G201" s="23" t="s">
        <v>26</v>
      </c>
      <c r="H201" s="23" t="s">
        <v>34</v>
      </c>
      <c r="I201" s="24">
        <v>237.34</v>
      </c>
      <c r="J201" s="24">
        <v>100</v>
      </c>
      <c r="K201" s="24">
        <v>12.72</v>
      </c>
      <c r="L201" s="31" t="s">
        <v>178</v>
      </c>
      <c r="M201" s="14">
        <f t="shared" si="17"/>
        <v>13.48</v>
      </c>
      <c r="N201" s="14">
        <f t="shared" si="15"/>
        <v>350.82</v>
      </c>
      <c r="O201" s="14">
        <f t="shared" si="16"/>
        <v>357.63</v>
      </c>
      <c r="P201" s="14">
        <f t="shared" si="18"/>
        <v>6.81</v>
      </c>
      <c r="Q201" s="14">
        <f t="shared" si="19"/>
        <v>350.82</v>
      </c>
      <c r="R201" s="14" t="s">
        <v>29</v>
      </c>
      <c r="S201" s="13" t="s">
        <v>30</v>
      </c>
      <c r="T201" s="26" t="s">
        <v>96</v>
      </c>
      <c r="U201" s="26" t="s">
        <v>96</v>
      </c>
    </row>
    <row r="202" spans="1:21" x14ac:dyDescent="0.25">
      <c r="A202" s="23">
        <v>201</v>
      </c>
      <c r="B202" s="25" t="s">
        <v>526</v>
      </c>
      <c r="C202" s="35" t="s">
        <v>527</v>
      </c>
      <c r="D202" s="23" t="s">
        <v>23</v>
      </c>
      <c r="E202" s="23" t="s">
        <v>25</v>
      </c>
      <c r="F202" s="23" t="s">
        <v>39</v>
      </c>
      <c r="G202" s="23" t="s">
        <v>26</v>
      </c>
      <c r="H202" s="23" t="s">
        <v>34</v>
      </c>
      <c r="I202" s="24">
        <v>1089</v>
      </c>
      <c r="J202" s="24">
        <v>400</v>
      </c>
      <c r="K202" s="24">
        <v>667</v>
      </c>
      <c r="L202" s="31" t="s">
        <v>172</v>
      </c>
      <c r="M202" s="14">
        <f t="shared" si="17"/>
        <v>707.02</v>
      </c>
      <c r="N202" s="14">
        <f t="shared" si="15"/>
        <v>2196.02</v>
      </c>
      <c r="O202" s="14">
        <f t="shared" si="16"/>
        <v>2262.44</v>
      </c>
      <c r="P202" s="14">
        <f t="shared" si="18"/>
        <v>66.42</v>
      </c>
      <c r="Q202" s="14">
        <f t="shared" si="19"/>
        <v>2196.02</v>
      </c>
      <c r="R202" s="14" t="s">
        <v>29</v>
      </c>
      <c r="S202" s="13" t="s">
        <v>30</v>
      </c>
      <c r="T202" s="36" t="s">
        <v>91</v>
      </c>
      <c r="U202" s="36" t="s">
        <v>91</v>
      </c>
    </row>
    <row r="203" spans="1:21" x14ac:dyDescent="0.25">
      <c r="A203" s="23">
        <v>202</v>
      </c>
      <c r="B203" s="25" t="s">
        <v>528</v>
      </c>
      <c r="C203" s="35" t="s">
        <v>529</v>
      </c>
      <c r="D203" s="23" t="s">
        <v>23</v>
      </c>
      <c r="E203" s="23" t="s">
        <v>25</v>
      </c>
      <c r="F203" s="23" t="s">
        <v>87</v>
      </c>
      <c r="G203" s="23" t="s">
        <v>26</v>
      </c>
      <c r="H203" s="23" t="s">
        <v>34</v>
      </c>
      <c r="I203" s="24">
        <v>237.34</v>
      </c>
      <c r="J203" s="24">
        <v>100</v>
      </c>
      <c r="K203" s="24">
        <v>12.72</v>
      </c>
      <c r="L203" s="31" t="s">
        <v>178</v>
      </c>
      <c r="M203" s="14">
        <f t="shared" si="17"/>
        <v>13.48</v>
      </c>
      <c r="N203" s="14">
        <f t="shared" si="15"/>
        <v>350.82</v>
      </c>
      <c r="O203" s="14">
        <f t="shared" si="16"/>
        <v>357.63</v>
      </c>
      <c r="P203" s="14">
        <f t="shared" si="18"/>
        <v>6.81</v>
      </c>
      <c r="Q203" s="14">
        <f t="shared" si="19"/>
        <v>350.82</v>
      </c>
      <c r="R203" s="14" t="s">
        <v>29</v>
      </c>
      <c r="S203" s="13" t="s">
        <v>30</v>
      </c>
      <c r="T203" s="26" t="s">
        <v>91</v>
      </c>
      <c r="U203" s="26" t="s">
        <v>91</v>
      </c>
    </row>
    <row r="204" spans="1:21" x14ac:dyDescent="0.25">
      <c r="A204" s="23">
        <v>203</v>
      </c>
      <c r="B204" s="25" t="s">
        <v>530</v>
      </c>
      <c r="C204" s="35" t="s">
        <v>531</v>
      </c>
      <c r="D204" s="23" t="s">
        <v>23</v>
      </c>
      <c r="E204" s="23" t="s">
        <v>25</v>
      </c>
      <c r="F204" s="23" t="s">
        <v>87</v>
      </c>
      <c r="G204" s="23" t="s">
        <v>26</v>
      </c>
      <c r="H204" s="23" t="s">
        <v>34</v>
      </c>
      <c r="I204" s="24">
        <v>237.34</v>
      </c>
      <c r="J204" s="24">
        <v>100</v>
      </c>
      <c r="K204" s="24">
        <v>12.72</v>
      </c>
      <c r="L204" s="31" t="s">
        <v>178</v>
      </c>
      <c r="M204" s="14">
        <f t="shared" si="17"/>
        <v>13.48</v>
      </c>
      <c r="N204" s="14">
        <f t="shared" si="15"/>
        <v>350.82</v>
      </c>
      <c r="O204" s="14">
        <f t="shared" si="16"/>
        <v>357.63</v>
      </c>
      <c r="P204" s="14">
        <f t="shared" si="18"/>
        <v>6.81</v>
      </c>
      <c r="Q204" s="14">
        <f t="shared" si="19"/>
        <v>350.82</v>
      </c>
      <c r="R204" s="14" t="s">
        <v>29</v>
      </c>
      <c r="S204" s="13" t="s">
        <v>30</v>
      </c>
      <c r="T204" s="26" t="s">
        <v>107</v>
      </c>
      <c r="U204" s="26" t="s">
        <v>107</v>
      </c>
    </row>
    <row r="205" spans="1:21" x14ac:dyDescent="0.25">
      <c r="A205" s="23">
        <v>204</v>
      </c>
      <c r="B205" s="25" t="s">
        <v>532</v>
      </c>
      <c r="C205" s="35" t="s">
        <v>533</v>
      </c>
      <c r="D205" s="23" t="s">
        <v>23</v>
      </c>
      <c r="E205" s="23" t="s">
        <v>25</v>
      </c>
      <c r="F205" s="23" t="s">
        <v>39</v>
      </c>
      <c r="G205" s="23" t="s">
        <v>26</v>
      </c>
      <c r="H205" s="23" t="s">
        <v>34</v>
      </c>
      <c r="I205" s="24">
        <v>1089</v>
      </c>
      <c r="J205" s="24">
        <v>400</v>
      </c>
      <c r="K205" s="24">
        <v>667</v>
      </c>
      <c r="L205" s="31" t="s">
        <v>172</v>
      </c>
      <c r="M205" s="14">
        <f t="shared" si="17"/>
        <v>707.02</v>
      </c>
      <c r="N205" s="14">
        <f t="shared" si="15"/>
        <v>2196.02</v>
      </c>
      <c r="O205" s="14">
        <f t="shared" si="16"/>
        <v>2262.44</v>
      </c>
      <c r="P205" s="14">
        <f t="shared" si="18"/>
        <v>66.42</v>
      </c>
      <c r="Q205" s="14">
        <f t="shared" si="19"/>
        <v>2196.02</v>
      </c>
      <c r="R205" s="14" t="s">
        <v>29</v>
      </c>
      <c r="S205" s="13" t="s">
        <v>30</v>
      </c>
      <c r="T205" s="36" t="s">
        <v>94</v>
      </c>
      <c r="U205" s="36" t="s">
        <v>94</v>
      </c>
    </row>
    <row r="206" spans="1:21" x14ac:dyDescent="0.25">
      <c r="A206" s="23">
        <v>205</v>
      </c>
      <c r="B206" s="25" t="s">
        <v>534</v>
      </c>
      <c r="C206" s="35" t="s">
        <v>535</v>
      </c>
      <c r="D206" s="23" t="s">
        <v>23</v>
      </c>
      <c r="E206" s="23" t="s">
        <v>25</v>
      </c>
      <c r="F206" s="23" t="s">
        <v>39</v>
      </c>
      <c r="G206" s="23" t="s">
        <v>26</v>
      </c>
      <c r="H206" s="23" t="s">
        <v>34</v>
      </c>
      <c r="I206" s="24">
        <v>1093</v>
      </c>
      <c r="J206" s="24">
        <v>400</v>
      </c>
      <c r="K206" s="24">
        <v>667</v>
      </c>
      <c r="L206" s="31" t="s">
        <v>172</v>
      </c>
      <c r="M206" s="14">
        <f t="shared" si="17"/>
        <v>707.02</v>
      </c>
      <c r="N206" s="14">
        <f t="shared" si="15"/>
        <v>2200.02</v>
      </c>
      <c r="O206" s="14">
        <f t="shared" si="16"/>
        <v>2266.44</v>
      </c>
      <c r="P206" s="14">
        <f t="shared" si="18"/>
        <v>66.42</v>
      </c>
      <c r="Q206" s="14">
        <f t="shared" si="19"/>
        <v>2200.02</v>
      </c>
      <c r="R206" s="14" t="s">
        <v>29</v>
      </c>
      <c r="S206" s="13" t="s">
        <v>30</v>
      </c>
      <c r="T206" s="36" t="s">
        <v>103</v>
      </c>
      <c r="U206" s="36" t="s">
        <v>103</v>
      </c>
    </row>
    <row r="207" spans="1:21" x14ac:dyDescent="0.25">
      <c r="A207" s="23">
        <v>206</v>
      </c>
      <c r="B207" s="25" t="s">
        <v>536</v>
      </c>
      <c r="C207" s="35" t="s">
        <v>537</v>
      </c>
      <c r="D207" s="23" t="s">
        <v>23</v>
      </c>
      <c r="E207" s="23" t="s">
        <v>25</v>
      </c>
      <c r="F207" s="23" t="s">
        <v>39</v>
      </c>
      <c r="G207" s="23" t="s">
        <v>26</v>
      </c>
      <c r="H207" s="23" t="s">
        <v>34</v>
      </c>
      <c r="I207" s="24">
        <v>1093</v>
      </c>
      <c r="J207" s="24">
        <v>400</v>
      </c>
      <c r="K207" s="24">
        <v>92</v>
      </c>
      <c r="L207" s="31" t="s">
        <v>206</v>
      </c>
      <c r="M207" s="14">
        <f t="shared" si="17"/>
        <v>97.52</v>
      </c>
      <c r="N207" s="14">
        <f t="shared" si="15"/>
        <v>1590.52</v>
      </c>
      <c r="O207" s="14">
        <f t="shared" si="16"/>
        <v>1620.37</v>
      </c>
      <c r="P207" s="14">
        <f t="shared" si="18"/>
        <v>29.85</v>
      </c>
      <c r="Q207" s="14">
        <f t="shared" si="19"/>
        <v>1590.52</v>
      </c>
      <c r="R207" s="14" t="s">
        <v>29</v>
      </c>
      <c r="S207" s="13" t="s">
        <v>30</v>
      </c>
      <c r="T207" s="36" t="s">
        <v>103</v>
      </c>
      <c r="U207" s="36" t="s">
        <v>103</v>
      </c>
    </row>
    <row r="208" spans="1:21" x14ac:dyDescent="0.25">
      <c r="A208" s="23">
        <v>207</v>
      </c>
      <c r="B208" s="25" t="s">
        <v>76</v>
      </c>
      <c r="C208" s="35" t="s">
        <v>538</v>
      </c>
      <c r="D208" s="23" t="s">
        <v>23</v>
      </c>
      <c r="E208" s="23" t="s">
        <v>25</v>
      </c>
      <c r="F208" s="23" t="s">
        <v>87</v>
      </c>
      <c r="G208" s="23" t="s">
        <v>26</v>
      </c>
      <c r="H208" s="23" t="s">
        <v>34</v>
      </c>
      <c r="I208" s="24">
        <v>231.92</v>
      </c>
      <c r="J208" s="24">
        <v>100</v>
      </c>
      <c r="K208" s="24">
        <v>12.72</v>
      </c>
      <c r="L208" s="31" t="s">
        <v>178</v>
      </c>
      <c r="M208" s="14">
        <f t="shared" si="17"/>
        <v>13.48</v>
      </c>
      <c r="N208" s="14">
        <f t="shared" si="15"/>
        <v>345.4</v>
      </c>
      <c r="O208" s="14">
        <f t="shared" si="16"/>
        <v>352.21</v>
      </c>
      <c r="P208" s="14">
        <f t="shared" si="18"/>
        <v>6.81</v>
      </c>
      <c r="Q208" s="14">
        <f t="shared" si="19"/>
        <v>345.4</v>
      </c>
      <c r="R208" s="14" t="s">
        <v>29</v>
      </c>
      <c r="S208" s="13" t="s">
        <v>30</v>
      </c>
      <c r="T208" s="26" t="s">
        <v>92</v>
      </c>
      <c r="U208" s="26" t="s">
        <v>92</v>
      </c>
    </row>
    <row r="209" spans="1:21" x14ac:dyDescent="0.25">
      <c r="A209" s="23">
        <v>208</v>
      </c>
      <c r="B209" s="25" t="s">
        <v>539</v>
      </c>
      <c r="C209" s="35" t="s">
        <v>540</v>
      </c>
      <c r="D209" s="23" t="s">
        <v>23</v>
      </c>
      <c r="E209" s="23" t="s">
        <v>25</v>
      </c>
      <c r="F209" s="23" t="s">
        <v>87</v>
      </c>
      <c r="G209" s="23" t="s">
        <v>26</v>
      </c>
      <c r="H209" s="23" t="s">
        <v>34</v>
      </c>
      <c r="I209" s="24">
        <v>231.92</v>
      </c>
      <c r="J209" s="24">
        <v>100</v>
      </c>
      <c r="K209" s="24">
        <v>12.72</v>
      </c>
      <c r="L209" s="31" t="s">
        <v>178</v>
      </c>
      <c r="M209" s="14">
        <f t="shared" si="17"/>
        <v>13.48</v>
      </c>
      <c r="N209" s="14">
        <f t="shared" ref="N209:N272" si="20">I209+J209+M209</f>
        <v>345.4</v>
      </c>
      <c r="O209" s="14">
        <f t="shared" ref="O209:O245" si="21">I209+(J209+M209)*1.06</f>
        <v>352.21</v>
      </c>
      <c r="P209" s="14">
        <f t="shared" si="18"/>
        <v>6.81</v>
      </c>
      <c r="Q209" s="14">
        <f t="shared" si="19"/>
        <v>345.4</v>
      </c>
      <c r="R209" s="14" t="s">
        <v>29</v>
      </c>
      <c r="S209" s="13" t="s">
        <v>30</v>
      </c>
      <c r="T209" s="26" t="s">
        <v>103</v>
      </c>
      <c r="U209" s="26" t="s">
        <v>103</v>
      </c>
    </row>
    <row r="210" spans="1:21" x14ac:dyDescent="0.25">
      <c r="A210" s="23">
        <v>209</v>
      </c>
      <c r="B210" s="25" t="s">
        <v>134</v>
      </c>
      <c r="C210" s="35" t="s">
        <v>541</v>
      </c>
      <c r="D210" s="23" t="s">
        <v>23</v>
      </c>
      <c r="E210" s="23" t="s">
        <v>25</v>
      </c>
      <c r="F210" s="23" t="s">
        <v>87</v>
      </c>
      <c r="G210" s="23" t="s">
        <v>26</v>
      </c>
      <c r="H210" s="23" t="s">
        <v>34</v>
      </c>
      <c r="I210" s="24">
        <v>231.92</v>
      </c>
      <c r="J210" s="24">
        <v>100</v>
      </c>
      <c r="K210" s="24">
        <v>12.72</v>
      </c>
      <c r="L210" s="31" t="s">
        <v>178</v>
      </c>
      <c r="M210" s="14">
        <f t="shared" si="17"/>
        <v>13.48</v>
      </c>
      <c r="N210" s="14">
        <f t="shared" si="20"/>
        <v>345.4</v>
      </c>
      <c r="O210" s="14">
        <f t="shared" si="21"/>
        <v>352.21</v>
      </c>
      <c r="P210" s="14">
        <f t="shared" si="18"/>
        <v>6.81</v>
      </c>
      <c r="Q210" s="14">
        <f t="shared" si="19"/>
        <v>345.4</v>
      </c>
      <c r="R210" s="14" t="s">
        <v>29</v>
      </c>
      <c r="S210" s="13" t="s">
        <v>30</v>
      </c>
      <c r="T210" s="26" t="s">
        <v>94</v>
      </c>
      <c r="U210" s="26" t="s">
        <v>94</v>
      </c>
    </row>
    <row r="211" spans="1:21" x14ac:dyDescent="0.25">
      <c r="A211" s="23">
        <v>210</v>
      </c>
      <c r="B211" s="25" t="s">
        <v>542</v>
      </c>
      <c r="C211" s="35" t="s">
        <v>543</v>
      </c>
      <c r="D211" s="23" t="s">
        <v>23</v>
      </c>
      <c r="E211" s="23" t="s">
        <v>25</v>
      </c>
      <c r="F211" s="23" t="s">
        <v>87</v>
      </c>
      <c r="G211" s="23" t="s">
        <v>26</v>
      </c>
      <c r="H211" s="23" t="s">
        <v>34</v>
      </c>
      <c r="I211" s="24">
        <v>231.92</v>
      </c>
      <c r="J211" s="24">
        <v>100</v>
      </c>
      <c r="K211" s="24">
        <v>12.72</v>
      </c>
      <c r="L211" s="31" t="s">
        <v>178</v>
      </c>
      <c r="M211" s="14">
        <f t="shared" si="17"/>
        <v>13.48</v>
      </c>
      <c r="N211" s="14">
        <f t="shared" si="20"/>
        <v>345.4</v>
      </c>
      <c r="O211" s="14">
        <f t="shared" si="21"/>
        <v>352.21</v>
      </c>
      <c r="P211" s="14">
        <f t="shared" si="18"/>
        <v>6.81</v>
      </c>
      <c r="Q211" s="14">
        <f t="shared" si="19"/>
        <v>345.4</v>
      </c>
      <c r="R211" s="14" t="s">
        <v>29</v>
      </c>
      <c r="S211" s="13" t="s">
        <v>30</v>
      </c>
      <c r="T211" s="26" t="s">
        <v>107</v>
      </c>
      <c r="U211" s="26" t="s">
        <v>107</v>
      </c>
    </row>
    <row r="212" spans="1:21" x14ac:dyDescent="0.25">
      <c r="A212" s="23">
        <v>211</v>
      </c>
      <c r="B212" s="25" t="s">
        <v>52</v>
      </c>
      <c r="C212" s="35" t="s">
        <v>544</v>
      </c>
      <c r="D212" s="23" t="s">
        <v>23</v>
      </c>
      <c r="E212" s="23" t="s">
        <v>25</v>
      </c>
      <c r="F212" s="23" t="s">
        <v>87</v>
      </c>
      <c r="G212" s="23" t="s">
        <v>26</v>
      </c>
      <c r="H212" s="23" t="s">
        <v>34</v>
      </c>
      <c r="I212" s="24">
        <v>231.92</v>
      </c>
      <c r="J212" s="24">
        <v>100</v>
      </c>
      <c r="K212" s="24">
        <v>12.72</v>
      </c>
      <c r="L212" s="31" t="s">
        <v>178</v>
      </c>
      <c r="M212" s="14">
        <f t="shared" si="17"/>
        <v>13.48</v>
      </c>
      <c r="N212" s="14">
        <f t="shared" si="20"/>
        <v>345.4</v>
      </c>
      <c r="O212" s="14">
        <f t="shared" si="21"/>
        <v>352.21</v>
      </c>
      <c r="P212" s="14">
        <f t="shared" si="18"/>
        <v>6.81</v>
      </c>
      <c r="Q212" s="14">
        <f t="shared" si="19"/>
        <v>345.4</v>
      </c>
      <c r="R212" s="14" t="s">
        <v>29</v>
      </c>
      <c r="S212" s="13" t="s">
        <v>30</v>
      </c>
      <c r="T212" s="26" t="s">
        <v>107</v>
      </c>
      <c r="U212" s="26" t="s">
        <v>107</v>
      </c>
    </row>
    <row r="213" spans="1:21" x14ac:dyDescent="0.25">
      <c r="A213" s="23">
        <v>212</v>
      </c>
      <c r="B213" s="25" t="s">
        <v>110</v>
      </c>
      <c r="C213" s="35" t="s">
        <v>545</v>
      </c>
      <c r="D213" s="23" t="s">
        <v>23</v>
      </c>
      <c r="E213" s="23" t="s">
        <v>25</v>
      </c>
      <c r="F213" s="23" t="s">
        <v>87</v>
      </c>
      <c r="G213" s="23" t="s">
        <v>26</v>
      </c>
      <c r="H213" s="23" t="s">
        <v>34</v>
      </c>
      <c r="I213" s="24">
        <v>231.92</v>
      </c>
      <c r="J213" s="24">
        <v>100</v>
      </c>
      <c r="K213" s="24">
        <v>12.72</v>
      </c>
      <c r="L213" s="31" t="s">
        <v>178</v>
      </c>
      <c r="M213" s="14">
        <f t="shared" si="17"/>
        <v>13.48</v>
      </c>
      <c r="N213" s="14">
        <f t="shared" si="20"/>
        <v>345.4</v>
      </c>
      <c r="O213" s="14">
        <f t="shared" si="21"/>
        <v>352.21</v>
      </c>
      <c r="P213" s="14">
        <f t="shared" si="18"/>
        <v>6.81</v>
      </c>
      <c r="Q213" s="14">
        <f t="shared" si="19"/>
        <v>345.4</v>
      </c>
      <c r="R213" s="14" t="s">
        <v>29</v>
      </c>
      <c r="S213" s="13" t="s">
        <v>30</v>
      </c>
      <c r="T213" s="26" t="s">
        <v>95</v>
      </c>
      <c r="U213" s="26" t="s">
        <v>95</v>
      </c>
    </row>
    <row r="214" spans="1:21" x14ac:dyDescent="0.25">
      <c r="A214" s="23">
        <v>213</v>
      </c>
      <c r="B214" s="25" t="s">
        <v>546</v>
      </c>
      <c r="C214" s="35" t="s">
        <v>547</v>
      </c>
      <c r="D214" s="23" t="s">
        <v>23</v>
      </c>
      <c r="E214" s="23" t="s">
        <v>25</v>
      </c>
      <c r="F214" s="23" t="s">
        <v>87</v>
      </c>
      <c r="G214" s="23" t="s">
        <v>26</v>
      </c>
      <c r="H214" s="23" t="s">
        <v>34</v>
      </c>
      <c r="I214" s="24">
        <v>231.92</v>
      </c>
      <c r="J214" s="24">
        <v>100</v>
      </c>
      <c r="K214" s="24">
        <v>12.72</v>
      </c>
      <c r="L214" s="31" t="s">
        <v>178</v>
      </c>
      <c r="M214" s="14">
        <f t="shared" si="17"/>
        <v>13.48</v>
      </c>
      <c r="N214" s="14">
        <f t="shared" si="20"/>
        <v>345.4</v>
      </c>
      <c r="O214" s="14">
        <f t="shared" si="21"/>
        <v>352.21</v>
      </c>
      <c r="P214" s="14">
        <f t="shared" si="18"/>
        <v>6.81</v>
      </c>
      <c r="Q214" s="14">
        <f t="shared" si="19"/>
        <v>345.4</v>
      </c>
      <c r="R214" s="14" t="s">
        <v>29</v>
      </c>
      <c r="S214" s="13" t="s">
        <v>30</v>
      </c>
      <c r="T214" s="26" t="s">
        <v>97</v>
      </c>
      <c r="U214" s="26" t="s">
        <v>97</v>
      </c>
    </row>
    <row r="215" spans="1:21" x14ac:dyDescent="0.25">
      <c r="A215" s="23">
        <v>214</v>
      </c>
      <c r="B215" s="25" t="s">
        <v>133</v>
      </c>
      <c r="C215" s="35" t="s">
        <v>548</v>
      </c>
      <c r="D215" s="23" t="s">
        <v>23</v>
      </c>
      <c r="E215" s="23" t="s">
        <v>25</v>
      </c>
      <c r="F215" s="23" t="s">
        <v>87</v>
      </c>
      <c r="G215" s="23" t="s">
        <v>26</v>
      </c>
      <c r="H215" s="23" t="s">
        <v>34</v>
      </c>
      <c r="I215" s="24">
        <v>231.92</v>
      </c>
      <c r="J215" s="24">
        <v>100</v>
      </c>
      <c r="K215" s="24">
        <v>12.72</v>
      </c>
      <c r="L215" s="31" t="s">
        <v>178</v>
      </c>
      <c r="M215" s="14">
        <f t="shared" si="17"/>
        <v>13.48</v>
      </c>
      <c r="N215" s="14">
        <f t="shared" si="20"/>
        <v>345.4</v>
      </c>
      <c r="O215" s="14">
        <f t="shared" si="21"/>
        <v>352.21</v>
      </c>
      <c r="P215" s="14">
        <f t="shared" si="18"/>
        <v>6.81</v>
      </c>
      <c r="Q215" s="14">
        <f t="shared" si="19"/>
        <v>345.4</v>
      </c>
      <c r="R215" s="14" t="s">
        <v>29</v>
      </c>
      <c r="S215" s="13" t="s">
        <v>30</v>
      </c>
      <c r="T215" s="26" t="s">
        <v>94</v>
      </c>
      <c r="U215" s="26" t="s">
        <v>94</v>
      </c>
    </row>
    <row r="216" spans="1:21" x14ac:dyDescent="0.25">
      <c r="A216" s="23">
        <v>215</v>
      </c>
      <c r="B216" s="25" t="s">
        <v>549</v>
      </c>
      <c r="C216" s="35" t="s">
        <v>550</v>
      </c>
      <c r="D216" s="23" t="s">
        <v>23</v>
      </c>
      <c r="E216" s="23" t="s">
        <v>25</v>
      </c>
      <c r="F216" s="23" t="s">
        <v>87</v>
      </c>
      <c r="G216" s="23" t="s">
        <v>26</v>
      </c>
      <c r="H216" s="23" t="s">
        <v>34</v>
      </c>
      <c r="I216" s="24">
        <v>231.92</v>
      </c>
      <c r="J216" s="24">
        <v>100</v>
      </c>
      <c r="K216" s="24">
        <v>12.72</v>
      </c>
      <c r="L216" s="31" t="s">
        <v>178</v>
      </c>
      <c r="M216" s="14">
        <f t="shared" si="17"/>
        <v>13.48</v>
      </c>
      <c r="N216" s="14">
        <f t="shared" si="20"/>
        <v>345.4</v>
      </c>
      <c r="O216" s="14">
        <f t="shared" si="21"/>
        <v>352.21</v>
      </c>
      <c r="P216" s="14">
        <f t="shared" si="18"/>
        <v>6.81</v>
      </c>
      <c r="Q216" s="14">
        <f t="shared" si="19"/>
        <v>345.4</v>
      </c>
      <c r="R216" s="14" t="s">
        <v>29</v>
      </c>
      <c r="S216" s="13" t="s">
        <v>30</v>
      </c>
      <c r="T216" s="26" t="s">
        <v>107</v>
      </c>
      <c r="U216" s="26" t="s">
        <v>107</v>
      </c>
    </row>
    <row r="217" spans="1:21" x14ac:dyDescent="0.25">
      <c r="A217" s="23">
        <v>216</v>
      </c>
      <c r="B217" s="25" t="s">
        <v>64</v>
      </c>
      <c r="C217" s="35" t="s">
        <v>551</v>
      </c>
      <c r="D217" s="23" t="s">
        <v>23</v>
      </c>
      <c r="E217" s="23" t="s">
        <v>25</v>
      </c>
      <c r="F217" s="23" t="s">
        <v>87</v>
      </c>
      <c r="G217" s="23" t="s">
        <v>26</v>
      </c>
      <c r="H217" s="23" t="s">
        <v>34</v>
      </c>
      <c r="I217" s="24">
        <v>231.92</v>
      </c>
      <c r="J217" s="24">
        <v>100</v>
      </c>
      <c r="K217" s="24">
        <v>12.72</v>
      </c>
      <c r="L217" s="31" t="s">
        <v>178</v>
      </c>
      <c r="M217" s="14">
        <f t="shared" si="17"/>
        <v>13.48</v>
      </c>
      <c r="N217" s="14">
        <f t="shared" si="20"/>
        <v>345.4</v>
      </c>
      <c r="O217" s="14">
        <f t="shared" si="21"/>
        <v>352.21</v>
      </c>
      <c r="P217" s="14">
        <f t="shared" si="18"/>
        <v>6.81</v>
      </c>
      <c r="Q217" s="14">
        <f t="shared" si="19"/>
        <v>345.4</v>
      </c>
      <c r="R217" s="14" t="s">
        <v>29</v>
      </c>
      <c r="S217" s="13" t="s">
        <v>30</v>
      </c>
      <c r="T217" s="36" t="s">
        <v>234</v>
      </c>
      <c r="U217" s="36" t="s">
        <v>234</v>
      </c>
    </row>
    <row r="218" spans="1:21" x14ac:dyDescent="0.25">
      <c r="A218" s="23">
        <v>217</v>
      </c>
      <c r="B218" s="25" t="s">
        <v>552</v>
      </c>
      <c r="C218" s="35" t="s">
        <v>553</v>
      </c>
      <c r="D218" s="23" t="s">
        <v>23</v>
      </c>
      <c r="E218" s="23" t="s">
        <v>25</v>
      </c>
      <c r="F218" s="23" t="s">
        <v>87</v>
      </c>
      <c r="G218" s="23" t="s">
        <v>26</v>
      </c>
      <c r="H218" s="23" t="s">
        <v>34</v>
      </c>
      <c r="I218" s="24">
        <v>231.92</v>
      </c>
      <c r="J218" s="24">
        <v>100</v>
      </c>
      <c r="K218" s="24">
        <v>12.72</v>
      </c>
      <c r="L218" s="31" t="s">
        <v>178</v>
      </c>
      <c r="M218" s="14">
        <f t="shared" si="17"/>
        <v>13.48</v>
      </c>
      <c r="N218" s="14">
        <f t="shared" si="20"/>
        <v>345.4</v>
      </c>
      <c r="O218" s="14">
        <f t="shared" si="21"/>
        <v>352.21</v>
      </c>
      <c r="P218" s="14">
        <f t="shared" si="18"/>
        <v>6.81</v>
      </c>
      <c r="Q218" s="14">
        <f t="shared" si="19"/>
        <v>345.4</v>
      </c>
      <c r="R218" s="14" t="s">
        <v>29</v>
      </c>
      <c r="S218" s="13" t="s">
        <v>30</v>
      </c>
      <c r="T218" s="26" t="s">
        <v>454</v>
      </c>
      <c r="U218" s="26" t="s">
        <v>454</v>
      </c>
    </row>
    <row r="219" spans="1:21" x14ac:dyDescent="0.25">
      <c r="A219" s="23">
        <v>218</v>
      </c>
      <c r="B219" s="25" t="s">
        <v>554</v>
      </c>
      <c r="C219" s="35" t="s">
        <v>555</v>
      </c>
      <c r="D219" s="23" t="s">
        <v>23</v>
      </c>
      <c r="E219" s="23" t="s">
        <v>25</v>
      </c>
      <c r="F219" s="23" t="s">
        <v>87</v>
      </c>
      <c r="G219" s="23" t="s">
        <v>26</v>
      </c>
      <c r="H219" s="23" t="s">
        <v>34</v>
      </c>
      <c r="I219" s="24">
        <v>233.92</v>
      </c>
      <c r="J219" s="24">
        <v>100</v>
      </c>
      <c r="K219" s="24">
        <v>12.72</v>
      </c>
      <c r="L219" s="31" t="s">
        <v>178</v>
      </c>
      <c r="M219" s="14">
        <f t="shared" si="17"/>
        <v>13.48</v>
      </c>
      <c r="N219" s="14">
        <f t="shared" si="20"/>
        <v>347.4</v>
      </c>
      <c r="O219" s="14">
        <f t="shared" si="21"/>
        <v>354.21</v>
      </c>
      <c r="P219" s="14">
        <f t="shared" si="18"/>
        <v>6.81</v>
      </c>
      <c r="Q219" s="14">
        <f t="shared" si="19"/>
        <v>347.4</v>
      </c>
      <c r="R219" s="14" t="s">
        <v>29</v>
      </c>
      <c r="S219" s="13" t="s">
        <v>30</v>
      </c>
      <c r="T219" s="26" t="s">
        <v>93</v>
      </c>
      <c r="U219" s="26" t="s">
        <v>93</v>
      </c>
    </row>
    <row r="220" spans="1:21" x14ac:dyDescent="0.25">
      <c r="A220" s="23">
        <v>219</v>
      </c>
      <c r="B220" s="25" t="s">
        <v>122</v>
      </c>
      <c r="C220" s="35" t="s">
        <v>556</v>
      </c>
      <c r="D220" s="23" t="s">
        <v>23</v>
      </c>
      <c r="E220" s="23" t="s">
        <v>25</v>
      </c>
      <c r="F220" s="23" t="s">
        <v>87</v>
      </c>
      <c r="G220" s="23" t="s">
        <v>26</v>
      </c>
      <c r="H220" s="23" t="s">
        <v>34</v>
      </c>
      <c r="I220" s="24">
        <v>231.92</v>
      </c>
      <c r="J220" s="24">
        <v>100</v>
      </c>
      <c r="K220" s="24">
        <v>12.72</v>
      </c>
      <c r="L220" s="31" t="s">
        <v>178</v>
      </c>
      <c r="M220" s="14">
        <f t="shared" si="17"/>
        <v>13.48</v>
      </c>
      <c r="N220" s="14">
        <f t="shared" si="20"/>
        <v>345.4</v>
      </c>
      <c r="O220" s="14">
        <f t="shared" si="21"/>
        <v>352.21</v>
      </c>
      <c r="P220" s="14">
        <f t="shared" si="18"/>
        <v>6.81</v>
      </c>
      <c r="Q220" s="14">
        <f t="shared" si="19"/>
        <v>345.4</v>
      </c>
      <c r="R220" s="14" t="s">
        <v>29</v>
      </c>
      <c r="S220" s="13" t="s">
        <v>30</v>
      </c>
      <c r="T220" s="26" t="s">
        <v>100</v>
      </c>
      <c r="U220" s="26" t="s">
        <v>100</v>
      </c>
    </row>
    <row r="221" spans="1:21" x14ac:dyDescent="0.25">
      <c r="A221" s="23">
        <v>220</v>
      </c>
      <c r="B221" s="25" t="s">
        <v>114</v>
      </c>
      <c r="C221" s="35" t="s">
        <v>557</v>
      </c>
      <c r="D221" s="23" t="s">
        <v>23</v>
      </c>
      <c r="E221" s="23" t="s">
        <v>25</v>
      </c>
      <c r="F221" s="23" t="s">
        <v>87</v>
      </c>
      <c r="G221" s="23" t="s">
        <v>26</v>
      </c>
      <c r="H221" s="23" t="s">
        <v>34</v>
      </c>
      <c r="I221" s="24">
        <v>231.92</v>
      </c>
      <c r="J221" s="24">
        <v>100</v>
      </c>
      <c r="K221" s="24">
        <v>12.72</v>
      </c>
      <c r="L221" s="31" t="s">
        <v>178</v>
      </c>
      <c r="M221" s="14">
        <f t="shared" si="17"/>
        <v>13.48</v>
      </c>
      <c r="N221" s="14">
        <f t="shared" si="20"/>
        <v>345.4</v>
      </c>
      <c r="O221" s="14">
        <f t="shared" si="21"/>
        <v>352.21</v>
      </c>
      <c r="P221" s="14">
        <f t="shared" si="18"/>
        <v>6.81</v>
      </c>
      <c r="Q221" s="14">
        <f t="shared" si="19"/>
        <v>345.4</v>
      </c>
      <c r="R221" s="14" t="s">
        <v>29</v>
      </c>
      <c r="S221" s="13" t="s">
        <v>30</v>
      </c>
      <c r="T221" s="26" t="s">
        <v>107</v>
      </c>
      <c r="U221" s="26" t="s">
        <v>107</v>
      </c>
    </row>
    <row r="222" spans="1:21" x14ac:dyDescent="0.25">
      <c r="A222" s="23">
        <v>221</v>
      </c>
      <c r="B222" s="25" t="s">
        <v>558</v>
      </c>
      <c r="C222" s="35" t="s">
        <v>559</v>
      </c>
      <c r="D222" s="23" t="s">
        <v>23</v>
      </c>
      <c r="E222" s="23" t="s">
        <v>25</v>
      </c>
      <c r="F222" s="23" t="s">
        <v>87</v>
      </c>
      <c r="G222" s="23" t="s">
        <v>26</v>
      </c>
      <c r="H222" s="23" t="s">
        <v>34</v>
      </c>
      <c r="I222" s="24">
        <v>231.92</v>
      </c>
      <c r="J222" s="24">
        <v>100</v>
      </c>
      <c r="K222" s="24">
        <v>12.72</v>
      </c>
      <c r="L222" s="31" t="s">
        <v>178</v>
      </c>
      <c r="M222" s="14">
        <f t="shared" si="17"/>
        <v>13.48</v>
      </c>
      <c r="N222" s="14">
        <f t="shared" si="20"/>
        <v>345.4</v>
      </c>
      <c r="O222" s="14">
        <f t="shared" si="21"/>
        <v>352.21</v>
      </c>
      <c r="P222" s="14">
        <f t="shared" si="18"/>
        <v>6.81</v>
      </c>
      <c r="Q222" s="14">
        <f t="shared" si="19"/>
        <v>345.4</v>
      </c>
      <c r="R222" s="14" t="s">
        <v>29</v>
      </c>
      <c r="S222" s="13" t="s">
        <v>30</v>
      </c>
      <c r="T222" s="26" t="s">
        <v>94</v>
      </c>
      <c r="U222" s="26" t="s">
        <v>94</v>
      </c>
    </row>
    <row r="223" spans="1:21" x14ac:dyDescent="0.25">
      <c r="A223" s="23">
        <v>222</v>
      </c>
      <c r="B223" s="25" t="s">
        <v>560</v>
      </c>
      <c r="C223" s="35" t="s">
        <v>561</v>
      </c>
      <c r="D223" s="23" t="s">
        <v>23</v>
      </c>
      <c r="E223" s="23" t="s">
        <v>25</v>
      </c>
      <c r="F223" s="23" t="s">
        <v>87</v>
      </c>
      <c r="G223" s="23" t="s">
        <v>26</v>
      </c>
      <c r="H223" s="23" t="s">
        <v>34</v>
      </c>
      <c r="I223" s="24">
        <v>231.92</v>
      </c>
      <c r="J223" s="24">
        <v>100</v>
      </c>
      <c r="K223" s="24">
        <v>12.72</v>
      </c>
      <c r="L223" s="31" t="s">
        <v>178</v>
      </c>
      <c r="M223" s="14">
        <f t="shared" si="17"/>
        <v>13.48</v>
      </c>
      <c r="N223" s="14">
        <f t="shared" si="20"/>
        <v>345.4</v>
      </c>
      <c r="O223" s="14">
        <f t="shared" si="21"/>
        <v>352.21</v>
      </c>
      <c r="P223" s="14">
        <f t="shared" si="18"/>
        <v>6.81</v>
      </c>
      <c r="Q223" s="14">
        <f t="shared" si="19"/>
        <v>345.4</v>
      </c>
      <c r="R223" s="14" t="s">
        <v>29</v>
      </c>
      <c r="S223" s="13" t="s">
        <v>30</v>
      </c>
      <c r="T223" s="26" t="s">
        <v>103</v>
      </c>
      <c r="U223" s="26" t="s">
        <v>103</v>
      </c>
    </row>
    <row r="224" spans="1:21" x14ac:dyDescent="0.25">
      <c r="A224" s="23">
        <v>223</v>
      </c>
      <c r="B224" s="25" t="s">
        <v>145</v>
      </c>
      <c r="C224" s="35" t="s">
        <v>146</v>
      </c>
      <c r="D224" s="23" t="s">
        <v>23</v>
      </c>
      <c r="E224" s="23" t="s">
        <v>25</v>
      </c>
      <c r="F224" s="23" t="s">
        <v>75</v>
      </c>
      <c r="G224" s="23" t="s">
        <v>26</v>
      </c>
      <c r="H224" s="23" t="s">
        <v>34</v>
      </c>
      <c r="I224" s="24">
        <v>0</v>
      </c>
      <c r="J224" s="24">
        <v>100</v>
      </c>
      <c r="K224" s="24">
        <v>0</v>
      </c>
      <c r="L224" s="31"/>
      <c r="M224" s="14">
        <f t="shared" si="17"/>
        <v>0</v>
      </c>
      <c r="N224" s="14">
        <f t="shared" si="20"/>
        <v>100</v>
      </c>
      <c r="O224" s="14">
        <f t="shared" si="21"/>
        <v>106</v>
      </c>
      <c r="P224" s="14">
        <f t="shared" si="18"/>
        <v>6</v>
      </c>
      <c r="Q224" s="14">
        <f t="shared" si="19"/>
        <v>100</v>
      </c>
      <c r="R224" s="14" t="s">
        <v>29</v>
      </c>
      <c r="S224" s="13" t="s">
        <v>30</v>
      </c>
      <c r="T224" s="26" t="s">
        <v>94</v>
      </c>
      <c r="U224" s="26" t="s">
        <v>94</v>
      </c>
    </row>
    <row r="225" spans="1:21" x14ac:dyDescent="0.25">
      <c r="A225" s="23">
        <v>224</v>
      </c>
      <c r="B225" s="25" t="s">
        <v>562</v>
      </c>
      <c r="C225" s="35" t="s">
        <v>563</v>
      </c>
      <c r="D225" s="23" t="s">
        <v>23</v>
      </c>
      <c r="E225" s="23" t="s">
        <v>25</v>
      </c>
      <c r="F225" s="23" t="s">
        <v>41</v>
      </c>
      <c r="G225" s="23" t="s">
        <v>26</v>
      </c>
      <c r="H225" s="23" t="s">
        <v>34</v>
      </c>
      <c r="I225" s="24">
        <v>626</v>
      </c>
      <c r="J225" s="24">
        <v>300</v>
      </c>
      <c r="K225" s="24">
        <v>214</v>
      </c>
      <c r="L225" s="31" t="s">
        <v>564</v>
      </c>
      <c r="M225" s="14">
        <f t="shared" si="17"/>
        <v>226.84</v>
      </c>
      <c r="N225" s="14">
        <f t="shared" si="20"/>
        <v>1152.8399999999999</v>
      </c>
      <c r="O225" s="14">
        <f t="shared" si="21"/>
        <v>1184.45</v>
      </c>
      <c r="P225" s="14">
        <f t="shared" si="18"/>
        <v>31.61</v>
      </c>
      <c r="Q225" s="14">
        <f t="shared" si="19"/>
        <v>1152.8399999999999</v>
      </c>
      <c r="R225" s="14" t="s">
        <v>29</v>
      </c>
      <c r="S225" s="13" t="s">
        <v>30</v>
      </c>
      <c r="T225" s="26" t="s">
        <v>107</v>
      </c>
      <c r="U225" s="26" t="s">
        <v>107</v>
      </c>
    </row>
    <row r="226" spans="1:21" x14ac:dyDescent="0.25">
      <c r="A226" s="23">
        <v>225</v>
      </c>
      <c r="B226" s="25" t="s">
        <v>565</v>
      </c>
      <c r="C226" s="25" t="s">
        <v>566</v>
      </c>
      <c r="D226" s="23" t="s">
        <v>23</v>
      </c>
      <c r="E226" s="23" t="s">
        <v>25</v>
      </c>
      <c r="F226" s="23" t="s">
        <v>41</v>
      </c>
      <c r="G226" s="23" t="s">
        <v>26</v>
      </c>
      <c r="H226" s="23" t="s">
        <v>34</v>
      </c>
      <c r="I226" s="24">
        <v>626</v>
      </c>
      <c r="J226" s="24">
        <v>300</v>
      </c>
      <c r="K226" s="24">
        <v>196</v>
      </c>
      <c r="L226" s="31" t="s">
        <v>490</v>
      </c>
      <c r="M226" s="14">
        <f t="shared" si="17"/>
        <v>207.76</v>
      </c>
      <c r="N226" s="14">
        <f t="shared" si="20"/>
        <v>1133.76</v>
      </c>
      <c r="O226" s="14">
        <f t="shared" si="21"/>
        <v>1164.23</v>
      </c>
      <c r="P226" s="14">
        <f t="shared" si="18"/>
        <v>30.47</v>
      </c>
      <c r="Q226" s="14">
        <f t="shared" si="19"/>
        <v>1133.76</v>
      </c>
      <c r="R226" s="14" t="s">
        <v>29</v>
      </c>
      <c r="S226" s="13" t="s">
        <v>30</v>
      </c>
      <c r="T226" s="26" t="s">
        <v>94</v>
      </c>
      <c r="U226" s="26" t="s">
        <v>94</v>
      </c>
    </row>
    <row r="227" spans="1:21" x14ac:dyDescent="0.25">
      <c r="A227" s="23">
        <v>226</v>
      </c>
      <c r="B227" s="25" t="s">
        <v>567</v>
      </c>
      <c r="C227" s="25" t="s">
        <v>568</v>
      </c>
      <c r="D227" s="23" t="s">
        <v>23</v>
      </c>
      <c r="E227" s="23" t="s">
        <v>25</v>
      </c>
      <c r="F227" s="23" t="s">
        <v>87</v>
      </c>
      <c r="G227" s="23" t="s">
        <v>26</v>
      </c>
      <c r="H227" s="23" t="s">
        <v>34</v>
      </c>
      <c r="I227" s="23">
        <v>231.92</v>
      </c>
      <c r="J227" s="24">
        <v>100</v>
      </c>
      <c r="K227" s="24">
        <v>12.72</v>
      </c>
      <c r="L227" s="31" t="s">
        <v>178</v>
      </c>
      <c r="M227" s="14">
        <f t="shared" si="17"/>
        <v>13.48</v>
      </c>
      <c r="N227" s="14">
        <f t="shared" si="20"/>
        <v>345.4</v>
      </c>
      <c r="O227" s="14">
        <f t="shared" si="21"/>
        <v>352.21</v>
      </c>
      <c r="P227" s="14">
        <f t="shared" si="18"/>
        <v>6.81</v>
      </c>
      <c r="Q227" s="14">
        <f t="shared" si="19"/>
        <v>345.4</v>
      </c>
      <c r="R227" s="14" t="s">
        <v>29</v>
      </c>
      <c r="S227" s="13" t="s">
        <v>30</v>
      </c>
      <c r="T227" s="26" t="s">
        <v>92</v>
      </c>
      <c r="U227" s="26" t="s">
        <v>92</v>
      </c>
    </row>
    <row r="228" spans="1:21" x14ac:dyDescent="0.25">
      <c r="A228" s="23">
        <v>227</v>
      </c>
      <c r="B228" s="25" t="s">
        <v>113</v>
      </c>
      <c r="C228" s="25" t="s">
        <v>569</v>
      </c>
      <c r="D228" s="23" t="s">
        <v>23</v>
      </c>
      <c r="E228" s="23" t="s">
        <v>25</v>
      </c>
      <c r="F228" s="23" t="s">
        <v>87</v>
      </c>
      <c r="G228" s="23" t="s">
        <v>26</v>
      </c>
      <c r="H228" s="23" t="s">
        <v>34</v>
      </c>
      <c r="I228" s="23">
        <v>231.92</v>
      </c>
      <c r="J228" s="24">
        <v>100</v>
      </c>
      <c r="K228" s="24">
        <v>12.72</v>
      </c>
      <c r="L228" s="31" t="s">
        <v>178</v>
      </c>
      <c r="M228" s="14">
        <f t="shared" si="17"/>
        <v>13.48</v>
      </c>
      <c r="N228" s="14">
        <f t="shared" si="20"/>
        <v>345.4</v>
      </c>
      <c r="O228" s="14">
        <f t="shared" si="21"/>
        <v>352.21</v>
      </c>
      <c r="P228" s="14">
        <f t="shared" si="18"/>
        <v>6.81</v>
      </c>
      <c r="Q228" s="14">
        <f t="shared" si="19"/>
        <v>345.4</v>
      </c>
      <c r="R228" s="14" t="s">
        <v>29</v>
      </c>
      <c r="S228" s="13" t="s">
        <v>30</v>
      </c>
      <c r="T228" s="26" t="s">
        <v>98</v>
      </c>
      <c r="U228" s="26" t="s">
        <v>98</v>
      </c>
    </row>
    <row r="229" spans="1:21" x14ac:dyDescent="0.25">
      <c r="A229" s="23">
        <v>228</v>
      </c>
      <c r="B229" s="25" t="s">
        <v>570</v>
      </c>
      <c r="C229" s="35" t="s">
        <v>571</v>
      </c>
      <c r="D229" s="23" t="s">
        <v>23</v>
      </c>
      <c r="E229" s="23" t="s">
        <v>25</v>
      </c>
      <c r="F229" s="23" t="s">
        <v>87</v>
      </c>
      <c r="G229" s="23" t="s">
        <v>26</v>
      </c>
      <c r="H229" s="23" t="s">
        <v>34</v>
      </c>
      <c r="I229" s="23">
        <v>231.92</v>
      </c>
      <c r="J229" s="24">
        <v>100</v>
      </c>
      <c r="K229" s="24">
        <v>12.72</v>
      </c>
      <c r="L229" s="31" t="s">
        <v>178</v>
      </c>
      <c r="M229" s="14">
        <f t="shared" si="17"/>
        <v>13.48</v>
      </c>
      <c r="N229" s="14">
        <f t="shared" si="20"/>
        <v>345.4</v>
      </c>
      <c r="O229" s="14">
        <f t="shared" si="21"/>
        <v>352.21</v>
      </c>
      <c r="P229" s="14">
        <f t="shared" si="18"/>
        <v>6.81</v>
      </c>
      <c r="Q229" s="14">
        <f t="shared" si="19"/>
        <v>345.4</v>
      </c>
      <c r="R229" s="14" t="s">
        <v>29</v>
      </c>
      <c r="S229" s="13" t="s">
        <v>30</v>
      </c>
      <c r="T229" s="26" t="s">
        <v>92</v>
      </c>
      <c r="U229" s="26" t="s">
        <v>92</v>
      </c>
    </row>
    <row r="230" spans="1:21" x14ac:dyDescent="0.25">
      <c r="A230" s="23">
        <v>229</v>
      </c>
      <c r="B230" s="25" t="s">
        <v>572</v>
      </c>
      <c r="C230" s="35" t="s">
        <v>573</v>
      </c>
      <c r="D230" s="23" t="s">
        <v>23</v>
      </c>
      <c r="E230" s="23" t="s">
        <v>25</v>
      </c>
      <c r="F230" s="23" t="s">
        <v>87</v>
      </c>
      <c r="G230" s="23" t="s">
        <v>26</v>
      </c>
      <c r="H230" s="23" t="s">
        <v>34</v>
      </c>
      <c r="I230" s="23">
        <v>231.92</v>
      </c>
      <c r="J230" s="24">
        <v>100</v>
      </c>
      <c r="K230" s="24">
        <v>12.72</v>
      </c>
      <c r="L230" s="31" t="s">
        <v>178</v>
      </c>
      <c r="M230" s="14">
        <f t="shared" si="17"/>
        <v>13.48</v>
      </c>
      <c r="N230" s="14">
        <f t="shared" si="20"/>
        <v>345.4</v>
      </c>
      <c r="O230" s="14">
        <f t="shared" si="21"/>
        <v>352.21</v>
      </c>
      <c r="P230" s="14">
        <f t="shared" si="18"/>
        <v>6.81</v>
      </c>
      <c r="Q230" s="14">
        <f t="shared" si="19"/>
        <v>345.4</v>
      </c>
      <c r="R230" s="14" t="s">
        <v>29</v>
      </c>
      <c r="S230" s="13" t="s">
        <v>30</v>
      </c>
      <c r="T230" s="26" t="s">
        <v>107</v>
      </c>
      <c r="U230" s="26" t="s">
        <v>107</v>
      </c>
    </row>
    <row r="231" spans="1:21" x14ac:dyDescent="0.25">
      <c r="A231" s="23">
        <v>230</v>
      </c>
      <c r="B231" s="25" t="s">
        <v>574</v>
      </c>
      <c r="C231" s="35" t="s">
        <v>575</v>
      </c>
      <c r="D231" s="23" t="s">
        <v>23</v>
      </c>
      <c r="E231" s="23" t="s">
        <v>25</v>
      </c>
      <c r="F231" s="23" t="s">
        <v>87</v>
      </c>
      <c r="G231" s="23" t="s">
        <v>26</v>
      </c>
      <c r="H231" s="23" t="s">
        <v>34</v>
      </c>
      <c r="I231" s="23">
        <v>231.92</v>
      </c>
      <c r="J231" s="24">
        <v>100</v>
      </c>
      <c r="K231" s="24">
        <v>12.72</v>
      </c>
      <c r="L231" s="31" t="s">
        <v>178</v>
      </c>
      <c r="M231" s="14">
        <f t="shared" si="17"/>
        <v>13.48</v>
      </c>
      <c r="N231" s="14">
        <f t="shared" si="20"/>
        <v>345.4</v>
      </c>
      <c r="O231" s="14">
        <f t="shared" si="21"/>
        <v>352.21</v>
      </c>
      <c r="P231" s="14">
        <f t="shared" si="18"/>
        <v>6.81</v>
      </c>
      <c r="Q231" s="14">
        <f t="shared" si="19"/>
        <v>345.4</v>
      </c>
      <c r="R231" s="14" t="s">
        <v>29</v>
      </c>
      <c r="S231" s="13" t="s">
        <v>30</v>
      </c>
      <c r="T231" s="26" t="s">
        <v>91</v>
      </c>
      <c r="U231" s="26" t="s">
        <v>91</v>
      </c>
    </row>
    <row r="232" spans="1:21" x14ac:dyDescent="0.25">
      <c r="A232" s="23">
        <v>231</v>
      </c>
      <c r="B232" s="25" t="s">
        <v>128</v>
      </c>
      <c r="C232" s="35" t="s">
        <v>576</v>
      </c>
      <c r="D232" s="23" t="s">
        <v>23</v>
      </c>
      <c r="E232" s="23" t="s">
        <v>25</v>
      </c>
      <c r="F232" s="23" t="s">
        <v>87</v>
      </c>
      <c r="G232" s="23" t="s">
        <v>26</v>
      </c>
      <c r="H232" s="23" t="s">
        <v>34</v>
      </c>
      <c r="I232" s="23">
        <v>231.92</v>
      </c>
      <c r="J232" s="24">
        <v>100</v>
      </c>
      <c r="K232" s="24">
        <v>12.72</v>
      </c>
      <c r="L232" s="31" t="s">
        <v>178</v>
      </c>
      <c r="M232" s="14">
        <f t="shared" si="17"/>
        <v>13.48</v>
      </c>
      <c r="N232" s="14">
        <f t="shared" si="20"/>
        <v>345.4</v>
      </c>
      <c r="O232" s="14">
        <f t="shared" si="21"/>
        <v>352.21</v>
      </c>
      <c r="P232" s="14">
        <f t="shared" si="18"/>
        <v>6.81</v>
      </c>
      <c r="Q232" s="14">
        <f t="shared" si="19"/>
        <v>345.4</v>
      </c>
      <c r="R232" s="14" t="s">
        <v>29</v>
      </c>
      <c r="S232" s="13" t="s">
        <v>30</v>
      </c>
      <c r="T232" s="26" t="s">
        <v>103</v>
      </c>
      <c r="U232" s="26" t="s">
        <v>103</v>
      </c>
    </row>
    <row r="233" spans="1:21" x14ac:dyDescent="0.25">
      <c r="A233" s="23">
        <v>232</v>
      </c>
      <c r="B233" s="25" t="s">
        <v>577</v>
      </c>
      <c r="C233" s="35" t="s">
        <v>578</v>
      </c>
      <c r="D233" s="23" t="s">
        <v>23</v>
      </c>
      <c r="E233" s="23" t="s">
        <v>25</v>
      </c>
      <c r="F233" s="23" t="s">
        <v>87</v>
      </c>
      <c r="G233" s="23" t="s">
        <v>26</v>
      </c>
      <c r="H233" s="23" t="s">
        <v>34</v>
      </c>
      <c r="I233" s="23">
        <v>231.92</v>
      </c>
      <c r="J233" s="24">
        <v>100</v>
      </c>
      <c r="K233" s="24">
        <v>12.72</v>
      </c>
      <c r="L233" s="31" t="s">
        <v>178</v>
      </c>
      <c r="M233" s="14">
        <f t="shared" si="17"/>
        <v>13.48</v>
      </c>
      <c r="N233" s="14">
        <f t="shared" si="20"/>
        <v>345.4</v>
      </c>
      <c r="O233" s="14">
        <f t="shared" si="21"/>
        <v>352.21</v>
      </c>
      <c r="P233" s="14">
        <f t="shared" si="18"/>
        <v>6.81</v>
      </c>
      <c r="Q233" s="14">
        <f t="shared" si="19"/>
        <v>345.4</v>
      </c>
      <c r="R233" s="14" t="s">
        <v>29</v>
      </c>
      <c r="S233" s="13" t="s">
        <v>30</v>
      </c>
      <c r="T233" s="26" t="s">
        <v>97</v>
      </c>
      <c r="U233" s="26" t="s">
        <v>97</v>
      </c>
    </row>
    <row r="234" spans="1:21" x14ac:dyDescent="0.25">
      <c r="A234" s="23">
        <v>233</v>
      </c>
      <c r="B234" s="25" t="s">
        <v>120</v>
      </c>
      <c r="C234" s="35" t="s">
        <v>579</v>
      </c>
      <c r="D234" s="23" t="s">
        <v>23</v>
      </c>
      <c r="E234" s="23" t="s">
        <v>25</v>
      </c>
      <c r="F234" s="23" t="s">
        <v>87</v>
      </c>
      <c r="G234" s="23" t="s">
        <v>26</v>
      </c>
      <c r="H234" s="23" t="s">
        <v>34</v>
      </c>
      <c r="I234" s="23">
        <v>231.92</v>
      </c>
      <c r="J234" s="24">
        <v>100</v>
      </c>
      <c r="K234" s="24">
        <v>12.72</v>
      </c>
      <c r="L234" s="31" t="s">
        <v>178</v>
      </c>
      <c r="M234" s="14">
        <f t="shared" si="17"/>
        <v>13.48</v>
      </c>
      <c r="N234" s="14">
        <f t="shared" si="20"/>
        <v>345.4</v>
      </c>
      <c r="O234" s="14">
        <f t="shared" si="21"/>
        <v>352.21</v>
      </c>
      <c r="P234" s="14">
        <f t="shared" si="18"/>
        <v>6.81</v>
      </c>
      <c r="Q234" s="14">
        <f t="shared" si="19"/>
        <v>345.4</v>
      </c>
      <c r="R234" s="14" t="s">
        <v>29</v>
      </c>
      <c r="S234" s="13" t="s">
        <v>30</v>
      </c>
      <c r="T234" s="26" t="s">
        <v>92</v>
      </c>
      <c r="U234" s="26" t="s">
        <v>92</v>
      </c>
    </row>
    <row r="235" spans="1:21" x14ac:dyDescent="0.25">
      <c r="A235" s="23">
        <v>234</v>
      </c>
      <c r="B235" s="25" t="s">
        <v>580</v>
      </c>
      <c r="C235" s="35" t="s">
        <v>581</v>
      </c>
      <c r="D235" s="23" t="s">
        <v>23</v>
      </c>
      <c r="E235" s="23" t="s">
        <v>25</v>
      </c>
      <c r="F235" s="23" t="s">
        <v>87</v>
      </c>
      <c r="G235" s="23" t="s">
        <v>26</v>
      </c>
      <c r="H235" s="23" t="s">
        <v>34</v>
      </c>
      <c r="I235" s="23">
        <v>231.92</v>
      </c>
      <c r="J235" s="24">
        <v>100</v>
      </c>
      <c r="K235" s="24">
        <v>12.72</v>
      </c>
      <c r="L235" s="31" t="s">
        <v>178</v>
      </c>
      <c r="M235" s="14">
        <f t="shared" si="17"/>
        <v>13.48</v>
      </c>
      <c r="N235" s="14">
        <f t="shared" si="20"/>
        <v>345.4</v>
      </c>
      <c r="O235" s="14">
        <f t="shared" si="21"/>
        <v>352.21</v>
      </c>
      <c r="P235" s="14">
        <f t="shared" si="18"/>
        <v>6.81</v>
      </c>
      <c r="Q235" s="14">
        <f t="shared" si="19"/>
        <v>345.4</v>
      </c>
      <c r="R235" s="14" t="s">
        <v>29</v>
      </c>
      <c r="S235" s="13" t="s">
        <v>30</v>
      </c>
      <c r="T235" s="26" t="s">
        <v>97</v>
      </c>
      <c r="U235" s="26" t="s">
        <v>97</v>
      </c>
    </row>
    <row r="236" spans="1:21" x14ac:dyDescent="0.25">
      <c r="A236" s="23">
        <v>235</v>
      </c>
      <c r="B236" s="25" t="s">
        <v>582</v>
      </c>
      <c r="C236" s="35" t="s">
        <v>583</v>
      </c>
      <c r="D236" s="23" t="s">
        <v>23</v>
      </c>
      <c r="E236" s="23" t="s">
        <v>25</v>
      </c>
      <c r="F236" s="23" t="s">
        <v>87</v>
      </c>
      <c r="G236" s="23" t="s">
        <v>26</v>
      </c>
      <c r="H236" s="23" t="s">
        <v>34</v>
      </c>
      <c r="I236" s="23">
        <v>231.92</v>
      </c>
      <c r="J236" s="24">
        <v>100</v>
      </c>
      <c r="K236" s="24">
        <v>12.72</v>
      </c>
      <c r="L236" s="31" t="s">
        <v>178</v>
      </c>
      <c r="M236" s="14">
        <f t="shared" si="17"/>
        <v>13.48</v>
      </c>
      <c r="N236" s="14">
        <f t="shared" si="20"/>
        <v>345.4</v>
      </c>
      <c r="O236" s="14">
        <f t="shared" si="21"/>
        <v>352.21</v>
      </c>
      <c r="P236" s="14">
        <f t="shared" si="18"/>
        <v>6.81</v>
      </c>
      <c r="Q236" s="14">
        <f t="shared" si="19"/>
        <v>345.4</v>
      </c>
      <c r="R236" s="14" t="s">
        <v>29</v>
      </c>
      <c r="S236" s="13" t="s">
        <v>30</v>
      </c>
      <c r="T236" s="26" t="s">
        <v>97</v>
      </c>
      <c r="U236" s="26" t="s">
        <v>97</v>
      </c>
    </row>
    <row r="237" spans="1:21" x14ac:dyDescent="0.25">
      <c r="A237" s="23">
        <v>236</v>
      </c>
      <c r="B237" s="25" t="s">
        <v>70</v>
      </c>
      <c r="C237" s="35" t="s">
        <v>584</v>
      </c>
      <c r="D237" s="23" t="s">
        <v>23</v>
      </c>
      <c r="E237" s="23" t="s">
        <v>25</v>
      </c>
      <c r="F237" s="23" t="s">
        <v>87</v>
      </c>
      <c r="G237" s="23" t="s">
        <v>26</v>
      </c>
      <c r="H237" s="23" t="s">
        <v>34</v>
      </c>
      <c r="I237" s="23">
        <v>231.92</v>
      </c>
      <c r="J237" s="24">
        <v>100</v>
      </c>
      <c r="K237" s="24">
        <v>12.72</v>
      </c>
      <c r="L237" s="31" t="s">
        <v>178</v>
      </c>
      <c r="M237" s="14">
        <f t="shared" si="17"/>
        <v>13.48</v>
      </c>
      <c r="N237" s="14">
        <f t="shared" si="20"/>
        <v>345.4</v>
      </c>
      <c r="O237" s="14">
        <f t="shared" si="21"/>
        <v>352.21</v>
      </c>
      <c r="P237" s="14">
        <f t="shared" si="18"/>
        <v>6.81</v>
      </c>
      <c r="Q237" s="14">
        <f t="shared" si="19"/>
        <v>345.4</v>
      </c>
      <c r="R237" s="14" t="s">
        <v>29</v>
      </c>
      <c r="S237" s="13" t="s">
        <v>30</v>
      </c>
      <c r="T237" s="26" t="s">
        <v>94</v>
      </c>
      <c r="U237" s="26" t="s">
        <v>94</v>
      </c>
    </row>
    <row r="238" spans="1:21" x14ac:dyDescent="0.25">
      <c r="A238" s="23">
        <v>237</v>
      </c>
      <c r="B238" s="25" t="s">
        <v>585</v>
      </c>
      <c r="C238" s="35" t="s">
        <v>586</v>
      </c>
      <c r="D238" s="23" t="s">
        <v>23</v>
      </c>
      <c r="E238" s="23" t="s">
        <v>25</v>
      </c>
      <c r="F238" s="23" t="s">
        <v>87</v>
      </c>
      <c r="G238" s="23" t="s">
        <v>26</v>
      </c>
      <c r="H238" s="23" t="s">
        <v>34</v>
      </c>
      <c r="I238" s="23">
        <v>231.92</v>
      </c>
      <c r="J238" s="24">
        <v>100</v>
      </c>
      <c r="K238" s="24">
        <v>12.72</v>
      </c>
      <c r="L238" s="31" t="s">
        <v>178</v>
      </c>
      <c r="M238" s="14">
        <f t="shared" si="17"/>
        <v>13.48</v>
      </c>
      <c r="N238" s="14">
        <f t="shared" si="20"/>
        <v>345.4</v>
      </c>
      <c r="O238" s="14">
        <f t="shared" si="21"/>
        <v>352.21</v>
      </c>
      <c r="P238" s="14">
        <f t="shared" si="18"/>
        <v>6.81</v>
      </c>
      <c r="Q238" s="14">
        <f t="shared" si="19"/>
        <v>345.4</v>
      </c>
      <c r="R238" s="14" t="s">
        <v>29</v>
      </c>
      <c r="S238" s="13" t="s">
        <v>30</v>
      </c>
      <c r="T238" s="26" t="s">
        <v>96</v>
      </c>
      <c r="U238" s="26" t="s">
        <v>96</v>
      </c>
    </row>
    <row r="239" spans="1:21" x14ac:dyDescent="0.25">
      <c r="A239" s="23">
        <v>238</v>
      </c>
      <c r="B239" s="25" t="s">
        <v>587</v>
      </c>
      <c r="C239" s="35" t="s">
        <v>588</v>
      </c>
      <c r="D239" s="23" t="s">
        <v>23</v>
      </c>
      <c r="E239" s="23" t="s">
        <v>25</v>
      </c>
      <c r="F239" s="23" t="s">
        <v>87</v>
      </c>
      <c r="G239" s="23" t="s">
        <v>26</v>
      </c>
      <c r="H239" s="23" t="s">
        <v>34</v>
      </c>
      <c r="I239" s="23">
        <v>231.92</v>
      </c>
      <c r="J239" s="24">
        <v>100</v>
      </c>
      <c r="K239" s="24">
        <v>12.72</v>
      </c>
      <c r="L239" s="31" t="s">
        <v>178</v>
      </c>
      <c r="M239" s="14">
        <f t="shared" si="17"/>
        <v>13.48</v>
      </c>
      <c r="N239" s="14">
        <f t="shared" si="20"/>
        <v>345.4</v>
      </c>
      <c r="O239" s="14">
        <f t="shared" si="21"/>
        <v>352.21</v>
      </c>
      <c r="P239" s="14">
        <f t="shared" si="18"/>
        <v>6.81</v>
      </c>
      <c r="Q239" s="14">
        <f t="shared" si="19"/>
        <v>345.4</v>
      </c>
      <c r="R239" s="14" t="s">
        <v>29</v>
      </c>
      <c r="S239" s="13" t="s">
        <v>30</v>
      </c>
      <c r="T239" s="26" t="s">
        <v>91</v>
      </c>
      <c r="U239" s="26" t="s">
        <v>91</v>
      </c>
    </row>
    <row r="240" spans="1:21" x14ac:dyDescent="0.25">
      <c r="A240" s="23">
        <v>239</v>
      </c>
      <c r="B240" s="25" t="s">
        <v>143</v>
      </c>
      <c r="C240" s="35" t="s">
        <v>555</v>
      </c>
      <c r="D240" s="23" t="s">
        <v>23</v>
      </c>
      <c r="E240" s="23" t="s">
        <v>25</v>
      </c>
      <c r="F240" s="23" t="s">
        <v>87</v>
      </c>
      <c r="G240" s="23" t="s">
        <v>26</v>
      </c>
      <c r="H240" s="23" t="s">
        <v>34</v>
      </c>
      <c r="I240" s="23">
        <v>231.92</v>
      </c>
      <c r="J240" s="24">
        <v>100</v>
      </c>
      <c r="K240" s="24">
        <v>12.72</v>
      </c>
      <c r="L240" s="31" t="s">
        <v>178</v>
      </c>
      <c r="M240" s="14">
        <f t="shared" si="17"/>
        <v>13.48</v>
      </c>
      <c r="N240" s="14">
        <f t="shared" si="20"/>
        <v>345.4</v>
      </c>
      <c r="O240" s="14">
        <f t="shared" si="21"/>
        <v>352.21</v>
      </c>
      <c r="P240" s="14">
        <f t="shared" si="18"/>
        <v>6.81</v>
      </c>
      <c r="Q240" s="14">
        <f t="shared" si="19"/>
        <v>345.4</v>
      </c>
      <c r="R240" s="14" t="s">
        <v>29</v>
      </c>
      <c r="S240" s="13" t="s">
        <v>30</v>
      </c>
      <c r="T240" s="26" t="s">
        <v>93</v>
      </c>
      <c r="U240" s="26" t="s">
        <v>93</v>
      </c>
    </row>
    <row r="241" spans="1:21" x14ac:dyDescent="0.25">
      <c r="A241" s="23">
        <v>240</v>
      </c>
      <c r="B241" s="25" t="s">
        <v>589</v>
      </c>
      <c r="C241" s="35" t="s">
        <v>590</v>
      </c>
      <c r="D241" s="23" t="s">
        <v>23</v>
      </c>
      <c r="E241" s="23" t="s">
        <v>25</v>
      </c>
      <c r="F241" s="23" t="s">
        <v>87</v>
      </c>
      <c r="G241" s="23" t="s">
        <v>26</v>
      </c>
      <c r="H241" s="23" t="s">
        <v>34</v>
      </c>
      <c r="I241" s="23">
        <v>231.92</v>
      </c>
      <c r="J241" s="24">
        <v>100</v>
      </c>
      <c r="K241" s="24">
        <v>12.72</v>
      </c>
      <c r="L241" s="31" t="s">
        <v>178</v>
      </c>
      <c r="M241" s="14">
        <f t="shared" si="17"/>
        <v>13.48</v>
      </c>
      <c r="N241" s="14">
        <f t="shared" si="20"/>
        <v>345.4</v>
      </c>
      <c r="O241" s="14">
        <f t="shared" si="21"/>
        <v>352.21</v>
      </c>
      <c r="P241" s="14">
        <f t="shared" si="18"/>
        <v>6.81</v>
      </c>
      <c r="Q241" s="14">
        <f t="shared" si="19"/>
        <v>345.4</v>
      </c>
      <c r="R241" s="14" t="s">
        <v>29</v>
      </c>
      <c r="S241" s="13" t="s">
        <v>30</v>
      </c>
      <c r="T241" s="26" t="s">
        <v>98</v>
      </c>
      <c r="U241" s="26" t="s">
        <v>98</v>
      </c>
    </row>
    <row r="242" spans="1:21" x14ac:dyDescent="0.25">
      <c r="A242" s="23">
        <v>241</v>
      </c>
      <c r="B242" s="25" t="s">
        <v>591</v>
      </c>
      <c r="C242" s="35" t="s">
        <v>592</v>
      </c>
      <c r="D242" s="23" t="s">
        <v>23</v>
      </c>
      <c r="E242" s="23" t="s">
        <v>25</v>
      </c>
      <c r="F242" s="23" t="s">
        <v>87</v>
      </c>
      <c r="G242" s="23" t="s">
        <v>26</v>
      </c>
      <c r="H242" s="23" t="s">
        <v>34</v>
      </c>
      <c r="I242" s="23">
        <v>231.92</v>
      </c>
      <c r="J242" s="24">
        <v>100</v>
      </c>
      <c r="K242" s="24">
        <v>12.72</v>
      </c>
      <c r="L242" s="31" t="s">
        <v>178</v>
      </c>
      <c r="M242" s="14">
        <f t="shared" si="17"/>
        <v>13.48</v>
      </c>
      <c r="N242" s="14">
        <f t="shared" si="20"/>
        <v>345.4</v>
      </c>
      <c r="O242" s="14">
        <f t="shared" si="21"/>
        <v>352.21</v>
      </c>
      <c r="P242" s="14">
        <f t="shared" si="18"/>
        <v>6.81</v>
      </c>
      <c r="Q242" s="14">
        <f t="shared" si="19"/>
        <v>345.4</v>
      </c>
      <c r="R242" s="14" t="s">
        <v>29</v>
      </c>
      <c r="S242" s="13" t="s">
        <v>30</v>
      </c>
      <c r="T242" s="26" t="s">
        <v>94</v>
      </c>
      <c r="U242" s="26" t="s">
        <v>94</v>
      </c>
    </row>
    <row r="243" spans="1:21" x14ac:dyDescent="0.25">
      <c r="A243" s="23">
        <v>242</v>
      </c>
      <c r="B243" s="25" t="s">
        <v>593</v>
      </c>
      <c r="C243" s="35" t="s">
        <v>594</v>
      </c>
      <c r="D243" s="23" t="s">
        <v>23</v>
      </c>
      <c r="E243" s="23" t="s">
        <v>25</v>
      </c>
      <c r="F243" s="23" t="s">
        <v>87</v>
      </c>
      <c r="G243" s="23" t="s">
        <v>26</v>
      </c>
      <c r="H243" s="23" t="s">
        <v>34</v>
      </c>
      <c r="I243" s="23">
        <v>231.92</v>
      </c>
      <c r="J243" s="24">
        <v>100</v>
      </c>
      <c r="K243" s="24">
        <v>12.72</v>
      </c>
      <c r="L243" s="31" t="s">
        <v>178</v>
      </c>
      <c r="M243" s="14">
        <f t="shared" si="17"/>
        <v>13.48</v>
      </c>
      <c r="N243" s="14">
        <f t="shared" si="20"/>
        <v>345.4</v>
      </c>
      <c r="O243" s="14">
        <f t="shared" si="21"/>
        <v>352.21</v>
      </c>
      <c r="P243" s="14">
        <f t="shared" si="18"/>
        <v>6.81</v>
      </c>
      <c r="Q243" s="14">
        <f t="shared" si="19"/>
        <v>345.4</v>
      </c>
      <c r="R243" s="14" t="s">
        <v>29</v>
      </c>
      <c r="S243" s="13" t="s">
        <v>30</v>
      </c>
      <c r="T243" s="26" t="s">
        <v>98</v>
      </c>
      <c r="U243" s="26" t="s">
        <v>98</v>
      </c>
    </row>
    <row r="244" spans="1:21" x14ac:dyDescent="0.25">
      <c r="A244" s="23">
        <v>243</v>
      </c>
      <c r="B244" s="25" t="s">
        <v>595</v>
      </c>
      <c r="C244" s="35" t="s">
        <v>596</v>
      </c>
      <c r="D244" s="23" t="s">
        <v>23</v>
      </c>
      <c r="E244" s="23" t="s">
        <v>25</v>
      </c>
      <c r="F244" s="23" t="s">
        <v>87</v>
      </c>
      <c r="G244" s="23" t="s">
        <v>26</v>
      </c>
      <c r="H244" s="23" t="s">
        <v>34</v>
      </c>
      <c r="I244" s="23">
        <v>231.92</v>
      </c>
      <c r="J244" s="24">
        <v>100</v>
      </c>
      <c r="K244" s="24">
        <v>12.72</v>
      </c>
      <c r="L244" s="31" t="s">
        <v>178</v>
      </c>
      <c r="M244" s="14">
        <f t="shared" si="17"/>
        <v>13.48</v>
      </c>
      <c r="N244" s="14">
        <f t="shared" si="20"/>
        <v>345.4</v>
      </c>
      <c r="O244" s="14">
        <f t="shared" si="21"/>
        <v>352.21</v>
      </c>
      <c r="P244" s="14">
        <f t="shared" si="18"/>
        <v>6.81</v>
      </c>
      <c r="Q244" s="14">
        <f t="shared" si="19"/>
        <v>345.4</v>
      </c>
      <c r="R244" s="14" t="s">
        <v>29</v>
      </c>
      <c r="S244" s="13" t="s">
        <v>30</v>
      </c>
      <c r="T244" s="26" t="s">
        <v>94</v>
      </c>
      <c r="U244" s="26" t="s">
        <v>94</v>
      </c>
    </row>
    <row r="245" spans="1:21" x14ac:dyDescent="0.25">
      <c r="A245" s="23">
        <v>244</v>
      </c>
      <c r="B245" s="25" t="s">
        <v>597</v>
      </c>
      <c r="C245" s="35" t="s">
        <v>598</v>
      </c>
      <c r="D245" s="23" t="s">
        <v>23</v>
      </c>
      <c r="E245" s="23" t="s">
        <v>25</v>
      </c>
      <c r="F245" s="23" t="s">
        <v>87</v>
      </c>
      <c r="G245" s="23" t="s">
        <v>26</v>
      </c>
      <c r="H245" s="23" t="s">
        <v>34</v>
      </c>
      <c r="I245" s="23">
        <v>231.92</v>
      </c>
      <c r="J245" s="24">
        <v>100</v>
      </c>
      <c r="K245" s="24">
        <v>12.72</v>
      </c>
      <c r="L245" s="31" t="s">
        <v>178</v>
      </c>
      <c r="M245" s="14">
        <f t="shared" si="17"/>
        <v>13.48</v>
      </c>
      <c r="N245" s="14">
        <f t="shared" si="20"/>
        <v>345.4</v>
      </c>
      <c r="O245" s="14">
        <f t="shared" si="21"/>
        <v>352.21</v>
      </c>
      <c r="P245" s="14">
        <f t="shared" si="18"/>
        <v>6.81</v>
      </c>
      <c r="Q245" s="14">
        <f t="shared" si="19"/>
        <v>345.4</v>
      </c>
      <c r="R245" s="14" t="s">
        <v>29</v>
      </c>
      <c r="S245" s="13" t="s">
        <v>30</v>
      </c>
      <c r="T245" s="26" t="s">
        <v>94</v>
      </c>
      <c r="U245" s="26" t="s">
        <v>94</v>
      </c>
    </row>
    <row r="246" spans="1:21" x14ac:dyDescent="0.25">
      <c r="A246" s="40" t="s">
        <v>36</v>
      </c>
      <c r="B246" s="40"/>
      <c r="C246" s="40"/>
      <c r="D246" s="40"/>
      <c r="E246" s="40"/>
      <c r="F246" s="40"/>
      <c r="G246" s="40"/>
      <c r="H246" s="40"/>
      <c r="I246" s="32">
        <f>SUM(I2:I245)</f>
        <v>106813.16</v>
      </c>
      <c r="J246" s="32">
        <f>SUM(J2:J245)</f>
        <v>37400</v>
      </c>
      <c r="K246" s="32">
        <f>SUM(K2:K245)</f>
        <v>43847.38</v>
      </c>
      <c r="L246" s="38"/>
      <c r="M246" s="32">
        <f>SUM(M2:M245)</f>
        <v>46478.21</v>
      </c>
      <c r="N246" s="32">
        <f>SUM(N2:N245)</f>
        <v>190691.29</v>
      </c>
      <c r="O246" s="32">
        <f>SUM(O2:O245)</f>
        <v>195723.96</v>
      </c>
      <c r="P246" s="32">
        <f>SUM(P2:P245)</f>
        <v>5032.67</v>
      </c>
      <c r="Q246" s="32">
        <f>SUM(Q2:Q245)</f>
        <v>190691.29</v>
      </c>
      <c r="R246" s="14" t="s">
        <v>29</v>
      </c>
      <c r="S246" s="13" t="s">
        <v>30</v>
      </c>
    </row>
  </sheetData>
  <mergeCells count="1">
    <mergeCell ref="A246:H246"/>
  </mergeCells>
  <phoneticPr fontId="43" type="noConversion"/>
  <dataValidations count="2">
    <dataValidation type="list" allowBlank="1" showErrorMessage="1" sqref="H2:H245" xr:uid="{00000000-0002-0000-1100-000000000000}">
      <formula1>"已出签,已送签,受理中,已完成,已预约,补资料,取消"</formula1>
    </dataValidation>
    <dataValidation type="list" allowBlank="1" showErrorMessage="1" sqref="G2:G245" xr:uid="{00000000-0002-0000-1100-000001000000}">
      <formula1>"商务,旅游,包签,转移签,翻译,照片,落地签"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95B7-8254-444A-AE5D-4DBB643CFC4E}">
  <dimension ref="A1:F25"/>
  <sheetViews>
    <sheetView tabSelected="1" workbookViewId="0">
      <selection activeCell="I8" sqref="I8"/>
    </sheetView>
  </sheetViews>
  <sheetFormatPr defaultRowHeight="13.2" x14ac:dyDescent="0.25"/>
  <cols>
    <col min="1" max="1" width="36" bestFit="1" customWidth="1"/>
    <col min="2" max="2" width="40.44140625" customWidth="1"/>
    <col min="3" max="3" width="31" customWidth="1"/>
    <col min="4" max="4" width="13.77734375" customWidth="1"/>
    <col min="5" max="5" width="17.109375" customWidth="1"/>
    <col min="6" max="6" width="14.77734375" customWidth="1"/>
  </cols>
  <sheetData>
    <row r="1" spans="1:6" x14ac:dyDescent="0.25">
      <c r="A1" s="47" t="s">
        <v>607</v>
      </c>
      <c r="B1" s="47"/>
      <c r="C1" s="47"/>
      <c r="D1" s="47"/>
      <c r="E1" s="47"/>
      <c r="F1" s="47"/>
    </row>
    <row r="2" spans="1:6" x14ac:dyDescent="0.25">
      <c r="A2" s="47"/>
      <c r="B2" s="47"/>
      <c r="C2" s="47"/>
      <c r="D2" s="47"/>
      <c r="E2" s="47"/>
      <c r="F2" s="47"/>
    </row>
    <row r="3" spans="1:6" s="44" customFormat="1" ht="39.6" x14ac:dyDescent="0.25">
      <c r="A3" s="43" t="s">
        <v>599</v>
      </c>
      <c r="B3" s="44" t="s">
        <v>602</v>
      </c>
      <c r="C3" s="44" t="s">
        <v>603</v>
      </c>
      <c r="D3" s="46" t="s">
        <v>604</v>
      </c>
      <c r="E3" s="46" t="s">
        <v>605</v>
      </c>
      <c r="F3" s="46" t="s">
        <v>606</v>
      </c>
    </row>
    <row r="4" spans="1:6" x14ac:dyDescent="0.25">
      <c r="A4" s="41" t="s">
        <v>454</v>
      </c>
      <c r="B4" s="42">
        <v>2113.04</v>
      </c>
      <c r="C4" s="42">
        <v>1391.32</v>
      </c>
      <c r="D4">
        <v>2113.04</v>
      </c>
      <c r="E4">
        <v>1391.32</v>
      </c>
      <c r="F4">
        <f>D4-E4</f>
        <v>721.72</v>
      </c>
    </row>
    <row r="5" spans="1:6" x14ac:dyDescent="0.25">
      <c r="A5" s="41" t="s">
        <v>484</v>
      </c>
      <c r="B5" s="42">
        <v>786.52</v>
      </c>
      <c r="C5" s="42">
        <v>0</v>
      </c>
      <c r="D5">
        <v>786.52</v>
      </c>
      <c r="E5">
        <v>0</v>
      </c>
      <c r="F5">
        <f t="shared" ref="F5:F23" si="0">D5-E5</f>
        <v>786.52</v>
      </c>
    </row>
    <row r="6" spans="1:6" x14ac:dyDescent="0.25">
      <c r="A6" s="41" t="s">
        <v>105</v>
      </c>
      <c r="B6" s="42">
        <v>22248.47</v>
      </c>
      <c r="C6" s="42">
        <v>8274.66</v>
      </c>
      <c r="D6">
        <v>22248.47</v>
      </c>
      <c r="E6">
        <v>8274.66</v>
      </c>
      <c r="F6">
        <f t="shared" si="0"/>
        <v>13973.81</v>
      </c>
    </row>
    <row r="7" spans="1:6" x14ac:dyDescent="0.25">
      <c r="A7" s="41" t="s">
        <v>102</v>
      </c>
      <c r="B7" s="42">
        <v>1177.08</v>
      </c>
      <c r="C7" s="42">
        <v>622</v>
      </c>
      <c r="D7">
        <v>1177.08</v>
      </c>
      <c r="E7">
        <v>622</v>
      </c>
      <c r="F7">
        <f t="shared" si="0"/>
        <v>555.08000000000004</v>
      </c>
    </row>
    <row r="8" spans="1:6" x14ac:dyDescent="0.25">
      <c r="A8" s="41" t="s">
        <v>101</v>
      </c>
      <c r="B8" s="42">
        <v>4550.1000000000004</v>
      </c>
      <c r="C8" s="42">
        <v>2871.24</v>
      </c>
      <c r="D8">
        <v>4550.1000000000004</v>
      </c>
      <c r="E8">
        <v>2871.24</v>
      </c>
      <c r="F8">
        <f t="shared" si="0"/>
        <v>1678.86</v>
      </c>
    </row>
    <row r="9" spans="1:6" x14ac:dyDescent="0.25">
      <c r="A9" s="41" t="s">
        <v>103</v>
      </c>
      <c r="B9" s="42">
        <v>21070.03</v>
      </c>
      <c r="C9" s="42">
        <v>10479.24</v>
      </c>
      <c r="D9">
        <v>21070.03</v>
      </c>
      <c r="E9">
        <v>10479.24</v>
      </c>
      <c r="F9">
        <f t="shared" si="0"/>
        <v>10590.79</v>
      </c>
    </row>
    <row r="10" spans="1:6" x14ac:dyDescent="0.25">
      <c r="A10" s="41" t="s">
        <v>96</v>
      </c>
      <c r="B10" s="42">
        <v>8519.2999999999993</v>
      </c>
      <c r="C10" s="42">
        <v>3392.52</v>
      </c>
      <c r="D10">
        <v>8519.2999999999993</v>
      </c>
      <c r="E10">
        <v>3392.52</v>
      </c>
      <c r="F10">
        <f t="shared" si="0"/>
        <v>5126.78</v>
      </c>
    </row>
    <row r="11" spans="1:6" x14ac:dyDescent="0.25">
      <c r="A11" s="41" t="s">
        <v>234</v>
      </c>
      <c r="B11" s="42">
        <v>458.21</v>
      </c>
      <c r="C11" s="42">
        <v>231.92</v>
      </c>
      <c r="D11">
        <v>458.21</v>
      </c>
      <c r="E11">
        <v>231.92</v>
      </c>
      <c r="F11">
        <f t="shared" si="0"/>
        <v>226.29</v>
      </c>
    </row>
    <row r="12" spans="1:6" x14ac:dyDescent="0.25">
      <c r="A12" s="41" t="s">
        <v>115</v>
      </c>
      <c r="B12" s="42">
        <v>1921.09</v>
      </c>
      <c r="C12" s="42">
        <v>1084.01</v>
      </c>
      <c r="D12">
        <v>1921.09</v>
      </c>
      <c r="E12">
        <v>1084.01</v>
      </c>
      <c r="F12">
        <f t="shared" si="0"/>
        <v>837.08</v>
      </c>
    </row>
    <row r="13" spans="1:6" x14ac:dyDescent="0.25">
      <c r="A13" s="41" t="s">
        <v>91</v>
      </c>
      <c r="B13" s="42">
        <v>3672.4</v>
      </c>
      <c r="C13" s="42">
        <v>2022</v>
      </c>
      <c r="D13">
        <v>3672.4</v>
      </c>
      <c r="E13">
        <v>2022</v>
      </c>
      <c r="F13">
        <f t="shared" si="0"/>
        <v>1650.4</v>
      </c>
    </row>
    <row r="14" spans="1:6" x14ac:dyDescent="0.25">
      <c r="A14" s="41" t="s">
        <v>93</v>
      </c>
      <c r="B14" s="42">
        <v>6338</v>
      </c>
      <c r="C14" s="42">
        <v>3874.4</v>
      </c>
      <c r="D14">
        <v>6338</v>
      </c>
      <c r="E14">
        <v>3874.4</v>
      </c>
      <c r="F14">
        <f t="shared" si="0"/>
        <v>2463.6</v>
      </c>
    </row>
    <row r="15" spans="1:6" x14ac:dyDescent="0.25">
      <c r="A15" s="41" t="s">
        <v>99</v>
      </c>
      <c r="B15" s="42">
        <v>1042.1199999999999</v>
      </c>
      <c r="C15" s="42">
        <v>693.85</v>
      </c>
      <c r="D15">
        <v>1042.1199999999999</v>
      </c>
      <c r="E15">
        <v>693.85</v>
      </c>
      <c r="F15">
        <f t="shared" si="0"/>
        <v>348.27</v>
      </c>
    </row>
    <row r="16" spans="1:6" x14ac:dyDescent="0.25">
      <c r="A16" s="41" t="s">
        <v>97</v>
      </c>
      <c r="B16" s="42">
        <v>5153.1899999999996</v>
      </c>
      <c r="C16" s="42">
        <v>3379.96</v>
      </c>
      <c r="D16">
        <v>5153.1899999999996</v>
      </c>
      <c r="E16">
        <v>3379.96</v>
      </c>
      <c r="F16">
        <f t="shared" si="0"/>
        <v>1773.23</v>
      </c>
    </row>
    <row r="17" spans="1:6" x14ac:dyDescent="0.25">
      <c r="A17" s="41" t="s">
        <v>94</v>
      </c>
      <c r="B17" s="42">
        <v>39918.339999999997</v>
      </c>
      <c r="C17" s="42">
        <v>27529.5</v>
      </c>
      <c r="D17">
        <v>39918.339999999997</v>
      </c>
      <c r="E17">
        <v>27529.5</v>
      </c>
      <c r="F17">
        <f t="shared" si="0"/>
        <v>12388.84</v>
      </c>
    </row>
    <row r="18" spans="1:6" x14ac:dyDescent="0.25">
      <c r="A18" s="41" t="s">
        <v>92</v>
      </c>
      <c r="B18" s="42">
        <v>36343.26</v>
      </c>
      <c r="C18" s="42">
        <v>14485.77</v>
      </c>
      <c r="D18">
        <v>36343.26</v>
      </c>
      <c r="E18">
        <v>14485.77</v>
      </c>
      <c r="F18">
        <f t="shared" si="0"/>
        <v>21857.49</v>
      </c>
    </row>
    <row r="19" spans="1:6" x14ac:dyDescent="0.25">
      <c r="A19" s="41" t="s">
        <v>98</v>
      </c>
      <c r="B19" s="42">
        <v>9990.81</v>
      </c>
      <c r="C19" s="42">
        <v>7266.69</v>
      </c>
      <c r="D19">
        <v>9990.81</v>
      </c>
      <c r="E19">
        <v>7266.69</v>
      </c>
      <c r="F19">
        <f t="shared" si="0"/>
        <v>2724.12</v>
      </c>
    </row>
    <row r="20" spans="1:6" x14ac:dyDescent="0.25">
      <c r="A20" s="41" t="s">
        <v>100</v>
      </c>
      <c r="B20" s="42">
        <v>8980.99</v>
      </c>
      <c r="C20" s="42">
        <v>5274.37</v>
      </c>
      <c r="D20">
        <v>8980.99</v>
      </c>
      <c r="E20">
        <v>5274.37</v>
      </c>
      <c r="F20">
        <f t="shared" si="0"/>
        <v>3706.62</v>
      </c>
    </row>
    <row r="21" spans="1:6" x14ac:dyDescent="0.25">
      <c r="A21" s="41" t="s">
        <v>95</v>
      </c>
      <c r="B21" s="42">
        <v>5455.16</v>
      </c>
      <c r="C21" s="42">
        <v>3330.2</v>
      </c>
      <c r="D21">
        <v>5455.16</v>
      </c>
      <c r="E21">
        <v>3330.2</v>
      </c>
      <c r="F21">
        <f t="shared" si="0"/>
        <v>2124.96</v>
      </c>
    </row>
    <row r="22" spans="1:6" x14ac:dyDescent="0.25">
      <c r="A22" s="41" t="s">
        <v>107</v>
      </c>
      <c r="B22" s="42">
        <v>14821.62</v>
      </c>
      <c r="C22" s="42">
        <v>9983.51</v>
      </c>
      <c r="D22">
        <v>14821.62</v>
      </c>
      <c r="E22">
        <v>9983.51</v>
      </c>
      <c r="F22">
        <f t="shared" si="0"/>
        <v>4838.1099999999997</v>
      </c>
    </row>
    <row r="23" spans="1:6" x14ac:dyDescent="0.25">
      <c r="A23" s="41" t="s">
        <v>491</v>
      </c>
      <c r="B23" s="42">
        <v>1164.23</v>
      </c>
      <c r="C23" s="42">
        <v>626</v>
      </c>
      <c r="D23">
        <v>1164.23</v>
      </c>
      <c r="E23">
        <v>626</v>
      </c>
      <c r="F23">
        <f t="shared" si="0"/>
        <v>538.23</v>
      </c>
    </row>
    <row r="24" spans="1:6" x14ac:dyDescent="0.25">
      <c r="A24" s="41" t="s">
        <v>600</v>
      </c>
      <c r="B24" s="42">
        <v>195723.96</v>
      </c>
      <c r="C24" s="42">
        <v>106813.16</v>
      </c>
    </row>
    <row r="25" spans="1:6" x14ac:dyDescent="0.25">
      <c r="A25" s="41" t="s">
        <v>601</v>
      </c>
      <c r="B25" s="42">
        <v>391447.92</v>
      </c>
      <c r="C25" s="42">
        <v>213626.32</v>
      </c>
      <c r="D25" s="45">
        <f>SUM(D4:D23)</f>
        <v>195723.96</v>
      </c>
      <c r="E25" s="45">
        <f t="shared" ref="E25:F25" si="1">SUM(E4:E23)</f>
        <v>106813.16</v>
      </c>
      <c r="F25" s="45">
        <f t="shared" si="1"/>
        <v>88910.8</v>
      </c>
    </row>
  </sheetData>
  <mergeCells count="1">
    <mergeCell ref="A1:F2"/>
  </mergeCells>
  <phoneticPr fontId="4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9EA6-A334-4FA2-A44A-6B752B5C6780}">
  <dimension ref="A1:U246"/>
  <sheetViews>
    <sheetView workbookViewId="0">
      <selection activeCell="L14" sqref="L14"/>
    </sheetView>
  </sheetViews>
  <sheetFormatPr defaultRowHeight="13.2" x14ac:dyDescent="0.25"/>
  <cols>
    <col min="1" max="1" width="7" customWidth="1"/>
    <col min="2" max="2" width="17" customWidth="1"/>
    <col min="3" max="3" width="24" customWidth="1"/>
    <col min="4" max="4" width="8" customWidth="1"/>
    <col min="5" max="5" width="7" customWidth="1"/>
    <col min="6" max="8" width="14"/>
    <col min="9" max="9" width="16" customWidth="1"/>
    <col min="10" max="11" width="14"/>
    <col min="12" max="12" width="31" customWidth="1"/>
    <col min="13" max="13" width="15" customWidth="1"/>
    <col min="14" max="15" width="14"/>
    <col min="16" max="16" width="16" customWidth="1"/>
    <col min="17" max="17" width="19" customWidth="1"/>
    <col min="18" max="19" width="14"/>
    <col min="20" max="21" width="14" customWidth="1"/>
  </cols>
  <sheetData>
    <row r="1" spans="1:21" ht="63" x14ac:dyDescent="0.25">
      <c r="A1" s="20" t="s">
        <v>2</v>
      </c>
      <c r="B1" s="20" t="s">
        <v>3</v>
      </c>
      <c r="C1" s="20" t="s">
        <v>4</v>
      </c>
      <c r="D1" s="20" t="s">
        <v>5</v>
      </c>
      <c r="E1" s="20" t="s">
        <v>7</v>
      </c>
      <c r="F1" s="20" t="s">
        <v>8</v>
      </c>
      <c r="G1" s="20" t="s">
        <v>9</v>
      </c>
      <c r="H1" s="20" t="s">
        <v>10</v>
      </c>
      <c r="I1" s="34" t="s">
        <v>11</v>
      </c>
      <c r="J1" s="22" t="s">
        <v>12</v>
      </c>
      <c r="K1" s="27" t="s">
        <v>13</v>
      </c>
      <c r="L1" s="37" t="s">
        <v>14</v>
      </c>
      <c r="M1" s="21" t="s">
        <v>15</v>
      </c>
      <c r="N1" s="30" t="s">
        <v>16</v>
      </c>
      <c r="O1" s="28" t="s">
        <v>17</v>
      </c>
      <c r="P1" s="29" t="s">
        <v>37</v>
      </c>
      <c r="Q1" s="19" t="s">
        <v>38</v>
      </c>
      <c r="R1" s="20" t="s">
        <v>20</v>
      </c>
      <c r="S1" s="20" t="s">
        <v>21</v>
      </c>
      <c r="T1" s="26" t="s">
        <v>108</v>
      </c>
      <c r="U1" s="26" t="s">
        <v>90</v>
      </c>
    </row>
    <row r="2" spans="1:21" x14ac:dyDescent="0.25">
      <c r="A2" s="23">
        <v>1</v>
      </c>
      <c r="B2" s="25" t="s">
        <v>151</v>
      </c>
      <c r="C2" s="35" t="s">
        <v>152</v>
      </c>
      <c r="D2" s="23" t="s">
        <v>23</v>
      </c>
      <c r="E2" s="23" t="s">
        <v>45</v>
      </c>
      <c r="F2" s="23" t="s">
        <v>150</v>
      </c>
      <c r="G2" s="23" t="s">
        <v>26</v>
      </c>
      <c r="H2" s="23" t="s">
        <v>34</v>
      </c>
      <c r="I2" s="24">
        <v>621</v>
      </c>
      <c r="J2" s="24">
        <v>400</v>
      </c>
      <c r="K2" s="24">
        <v>143</v>
      </c>
      <c r="L2" s="31" t="s">
        <v>153</v>
      </c>
      <c r="M2" s="14">
        <f t="shared" ref="M2:M65" si="0">K2*1.06</f>
        <v>151.58000000000001</v>
      </c>
      <c r="N2" s="14">
        <f t="shared" ref="N2:N14" si="1">I2+J2+M2</f>
        <v>1172.58</v>
      </c>
      <c r="O2" s="14">
        <f t="shared" ref="O2:O14" si="2">I2+(J2+M2)*1.06</f>
        <v>1205.67</v>
      </c>
      <c r="P2" s="14">
        <f t="shared" ref="P2:P65" si="3">(M2+J2)*0.06</f>
        <v>33.090000000000003</v>
      </c>
      <c r="Q2" s="14">
        <f t="shared" ref="Q2:Q65" si="4">O2-P2</f>
        <v>1172.58</v>
      </c>
      <c r="R2" s="14" t="s">
        <v>29</v>
      </c>
      <c r="S2" s="13" t="s">
        <v>30</v>
      </c>
      <c r="T2" s="26" t="s">
        <v>100</v>
      </c>
      <c r="U2" s="26" t="s">
        <v>100</v>
      </c>
    </row>
    <row r="3" spans="1:21" x14ac:dyDescent="0.25">
      <c r="A3" s="23">
        <v>2</v>
      </c>
      <c r="B3" s="25" t="s">
        <v>154</v>
      </c>
      <c r="C3" s="35" t="s">
        <v>155</v>
      </c>
      <c r="D3" s="23" t="s">
        <v>23</v>
      </c>
      <c r="E3" s="23" t="s">
        <v>45</v>
      </c>
      <c r="F3" s="23" t="s">
        <v>150</v>
      </c>
      <c r="G3" s="23" t="s">
        <v>26</v>
      </c>
      <c r="H3" s="23" t="s">
        <v>34</v>
      </c>
      <c r="I3" s="24">
        <v>621</v>
      </c>
      <c r="J3" s="24">
        <v>400</v>
      </c>
      <c r="K3" s="24">
        <v>161</v>
      </c>
      <c r="L3" s="31" t="s">
        <v>156</v>
      </c>
      <c r="M3" s="14">
        <f t="shared" si="0"/>
        <v>170.66</v>
      </c>
      <c r="N3" s="14">
        <f t="shared" si="1"/>
        <v>1191.6600000000001</v>
      </c>
      <c r="O3" s="14">
        <f t="shared" si="2"/>
        <v>1225.9000000000001</v>
      </c>
      <c r="P3" s="14">
        <f t="shared" si="3"/>
        <v>34.24</v>
      </c>
      <c r="Q3" s="14">
        <f t="shared" si="4"/>
        <v>1191.6600000000001</v>
      </c>
      <c r="R3" s="14" t="s">
        <v>29</v>
      </c>
      <c r="S3" s="13" t="s">
        <v>30</v>
      </c>
      <c r="T3" s="26" t="s">
        <v>98</v>
      </c>
      <c r="U3" s="26" t="s">
        <v>98</v>
      </c>
    </row>
    <row r="4" spans="1:21" ht="13.8" x14ac:dyDescent="0.25">
      <c r="A4" s="23">
        <v>3</v>
      </c>
      <c r="B4" s="33" t="s">
        <v>157</v>
      </c>
      <c r="C4" s="25" t="s">
        <v>158</v>
      </c>
      <c r="D4" s="23" t="s">
        <v>23</v>
      </c>
      <c r="E4" s="23" t="s">
        <v>40</v>
      </c>
      <c r="F4" s="23" t="s">
        <v>150</v>
      </c>
      <c r="G4" s="23" t="s">
        <v>26</v>
      </c>
      <c r="H4" s="23" t="s">
        <v>34</v>
      </c>
      <c r="I4" s="24">
        <v>621</v>
      </c>
      <c r="J4" s="24">
        <v>400</v>
      </c>
      <c r="K4" s="24">
        <v>161</v>
      </c>
      <c r="L4" s="31" t="s">
        <v>159</v>
      </c>
      <c r="M4" s="14">
        <f t="shared" si="0"/>
        <v>170.66</v>
      </c>
      <c r="N4" s="14">
        <f t="shared" si="1"/>
        <v>1191.6600000000001</v>
      </c>
      <c r="O4" s="14">
        <f t="shared" si="2"/>
        <v>1225.9000000000001</v>
      </c>
      <c r="P4" s="14">
        <f t="shared" si="3"/>
        <v>34.24</v>
      </c>
      <c r="Q4" s="14">
        <f t="shared" si="4"/>
        <v>1191.6600000000001</v>
      </c>
      <c r="R4" s="14" t="s">
        <v>29</v>
      </c>
      <c r="S4" s="13" t="s">
        <v>30</v>
      </c>
      <c r="T4" s="26" t="s">
        <v>115</v>
      </c>
      <c r="U4" s="26" t="s">
        <v>115</v>
      </c>
    </row>
    <row r="5" spans="1:21" ht="13.8" x14ac:dyDescent="0.25">
      <c r="A5" s="23">
        <v>4</v>
      </c>
      <c r="B5" s="33" t="s">
        <v>160</v>
      </c>
      <c r="C5" s="35" t="s">
        <v>161</v>
      </c>
      <c r="D5" s="23" t="s">
        <v>23</v>
      </c>
      <c r="E5" s="23" t="s">
        <v>162</v>
      </c>
      <c r="F5" s="23" t="s">
        <v>118</v>
      </c>
      <c r="G5" s="23" t="s">
        <v>26</v>
      </c>
      <c r="H5" s="23" t="s">
        <v>34</v>
      </c>
      <c r="I5" s="24">
        <v>625</v>
      </c>
      <c r="J5" s="24">
        <v>400</v>
      </c>
      <c r="K5" s="24">
        <v>292</v>
      </c>
      <c r="L5" s="31" t="s">
        <v>163</v>
      </c>
      <c r="M5" s="14">
        <f t="shared" si="0"/>
        <v>309.52</v>
      </c>
      <c r="N5" s="14">
        <f t="shared" si="1"/>
        <v>1334.52</v>
      </c>
      <c r="O5" s="14">
        <f t="shared" si="2"/>
        <v>1377.09</v>
      </c>
      <c r="P5" s="14">
        <f t="shared" si="3"/>
        <v>42.57</v>
      </c>
      <c r="Q5" s="14">
        <f t="shared" si="4"/>
        <v>1334.52</v>
      </c>
      <c r="R5" s="14" t="s">
        <v>29</v>
      </c>
      <c r="S5" s="13" t="s">
        <v>30</v>
      </c>
      <c r="T5" s="26" t="s">
        <v>107</v>
      </c>
      <c r="U5" s="26" t="s">
        <v>107</v>
      </c>
    </row>
    <row r="6" spans="1:21" x14ac:dyDescent="0.25">
      <c r="A6" s="23">
        <v>5</v>
      </c>
      <c r="B6" s="25" t="s">
        <v>164</v>
      </c>
      <c r="C6" s="35" t="s">
        <v>165</v>
      </c>
      <c r="D6" s="23" t="s">
        <v>23</v>
      </c>
      <c r="E6" s="23" t="s">
        <v>45</v>
      </c>
      <c r="F6" s="23" t="s">
        <v>138</v>
      </c>
      <c r="G6" s="23" t="s">
        <v>26</v>
      </c>
      <c r="H6" s="23" t="s">
        <v>34</v>
      </c>
      <c r="I6" s="24">
        <v>625</v>
      </c>
      <c r="J6" s="24">
        <v>400</v>
      </c>
      <c r="K6" s="24">
        <v>210</v>
      </c>
      <c r="L6" s="31" t="s">
        <v>166</v>
      </c>
      <c r="M6" s="14">
        <f t="shared" si="0"/>
        <v>222.6</v>
      </c>
      <c r="N6" s="14">
        <f t="shared" si="1"/>
        <v>1247.5999999999999</v>
      </c>
      <c r="O6" s="14">
        <f t="shared" si="2"/>
        <v>1284.96</v>
      </c>
      <c r="P6" s="14">
        <f t="shared" si="3"/>
        <v>37.36</v>
      </c>
      <c r="Q6" s="14">
        <f t="shared" si="4"/>
        <v>1247.5999999999999</v>
      </c>
      <c r="R6" s="14" t="s">
        <v>29</v>
      </c>
      <c r="S6" s="13" t="s">
        <v>30</v>
      </c>
      <c r="T6" s="36" t="s">
        <v>94</v>
      </c>
      <c r="U6" s="36" t="s">
        <v>94</v>
      </c>
    </row>
    <row r="7" spans="1:21" x14ac:dyDescent="0.25">
      <c r="A7" s="23">
        <v>6</v>
      </c>
      <c r="B7" s="25" t="s">
        <v>167</v>
      </c>
      <c r="C7" s="25" t="s">
        <v>168</v>
      </c>
      <c r="D7" s="23" t="s">
        <v>23</v>
      </c>
      <c r="E7" s="23" t="s">
        <v>25</v>
      </c>
      <c r="F7" s="23" t="s">
        <v>169</v>
      </c>
      <c r="G7" s="23" t="s">
        <v>26</v>
      </c>
      <c r="H7" s="23" t="s">
        <v>34</v>
      </c>
      <c r="I7" s="24">
        <v>0</v>
      </c>
      <c r="J7" s="24">
        <v>200</v>
      </c>
      <c r="K7" s="24">
        <v>350</v>
      </c>
      <c r="L7" s="31" t="s">
        <v>79</v>
      </c>
      <c r="M7" s="14">
        <f t="shared" si="0"/>
        <v>371</v>
      </c>
      <c r="N7" s="14">
        <f t="shared" si="1"/>
        <v>571</v>
      </c>
      <c r="O7" s="14">
        <f t="shared" si="2"/>
        <v>605.26</v>
      </c>
      <c r="P7" s="14">
        <f t="shared" si="3"/>
        <v>34.26</v>
      </c>
      <c r="Q7" s="14">
        <f t="shared" si="4"/>
        <v>571</v>
      </c>
      <c r="R7" s="14" t="s">
        <v>29</v>
      </c>
      <c r="S7" s="13" t="s">
        <v>30</v>
      </c>
      <c r="T7" s="26" t="s">
        <v>92</v>
      </c>
      <c r="U7" s="26" t="s">
        <v>92</v>
      </c>
    </row>
    <row r="8" spans="1:21" x14ac:dyDescent="0.25">
      <c r="A8" s="23">
        <v>7</v>
      </c>
      <c r="B8" s="25" t="s">
        <v>170</v>
      </c>
      <c r="C8" s="25" t="s">
        <v>171</v>
      </c>
      <c r="D8" s="23" t="s">
        <v>23</v>
      </c>
      <c r="E8" s="23" t="s">
        <v>25</v>
      </c>
      <c r="F8" s="23" t="s">
        <v>39</v>
      </c>
      <c r="G8" s="23" t="s">
        <v>26</v>
      </c>
      <c r="H8" s="23" t="s">
        <v>34</v>
      </c>
      <c r="I8" s="24">
        <v>1091</v>
      </c>
      <c r="J8" s="24">
        <v>400</v>
      </c>
      <c r="K8" s="24">
        <v>667</v>
      </c>
      <c r="L8" s="31" t="s">
        <v>172</v>
      </c>
      <c r="M8" s="14">
        <f t="shared" si="0"/>
        <v>707.02</v>
      </c>
      <c r="N8" s="14">
        <f t="shared" si="1"/>
        <v>2198.02</v>
      </c>
      <c r="O8" s="14">
        <f t="shared" si="2"/>
        <v>2264.44</v>
      </c>
      <c r="P8" s="14">
        <f t="shared" si="3"/>
        <v>66.42</v>
      </c>
      <c r="Q8" s="14">
        <f t="shared" si="4"/>
        <v>2198.02</v>
      </c>
      <c r="R8" s="14" t="s">
        <v>29</v>
      </c>
      <c r="S8" s="13" t="s">
        <v>30</v>
      </c>
      <c r="T8" s="26" t="s">
        <v>92</v>
      </c>
      <c r="U8" s="26" t="s">
        <v>92</v>
      </c>
    </row>
    <row r="9" spans="1:21" x14ac:dyDescent="0.25">
      <c r="A9" s="23">
        <v>8</v>
      </c>
      <c r="B9" s="25" t="s">
        <v>173</v>
      </c>
      <c r="C9" s="35" t="s">
        <v>174</v>
      </c>
      <c r="D9" s="23" t="s">
        <v>23</v>
      </c>
      <c r="E9" s="23" t="s">
        <v>45</v>
      </c>
      <c r="F9" s="23" t="s">
        <v>138</v>
      </c>
      <c r="G9" s="23" t="s">
        <v>26</v>
      </c>
      <c r="H9" s="23" t="s">
        <v>34</v>
      </c>
      <c r="I9" s="24">
        <v>625</v>
      </c>
      <c r="J9" s="24">
        <v>400</v>
      </c>
      <c r="K9" s="24">
        <v>200</v>
      </c>
      <c r="L9" s="31" t="s">
        <v>175</v>
      </c>
      <c r="M9" s="14">
        <f t="shared" si="0"/>
        <v>212</v>
      </c>
      <c r="N9" s="14">
        <f t="shared" si="1"/>
        <v>1237</v>
      </c>
      <c r="O9" s="14">
        <f t="shared" si="2"/>
        <v>1273.72</v>
      </c>
      <c r="P9" s="14">
        <f t="shared" si="3"/>
        <v>36.72</v>
      </c>
      <c r="Q9" s="14">
        <f t="shared" si="4"/>
        <v>1237</v>
      </c>
      <c r="R9" s="14" t="s">
        <v>29</v>
      </c>
      <c r="S9" s="13" t="s">
        <v>30</v>
      </c>
      <c r="T9" s="26" t="s">
        <v>94</v>
      </c>
      <c r="U9" s="26" t="s">
        <v>94</v>
      </c>
    </row>
    <row r="10" spans="1:21" x14ac:dyDescent="0.25">
      <c r="A10" s="23">
        <v>9</v>
      </c>
      <c r="B10" s="25" t="s">
        <v>176</v>
      </c>
      <c r="C10" s="25" t="s">
        <v>177</v>
      </c>
      <c r="D10" s="23" t="s">
        <v>23</v>
      </c>
      <c r="E10" s="23" t="s">
        <v>25</v>
      </c>
      <c r="F10" s="23" t="s">
        <v>87</v>
      </c>
      <c r="G10" s="23" t="s">
        <v>26</v>
      </c>
      <c r="H10" s="23" t="s">
        <v>34</v>
      </c>
      <c r="I10" s="24">
        <v>230.33</v>
      </c>
      <c r="J10" s="24">
        <v>100</v>
      </c>
      <c r="K10" s="23">
        <v>8.98</v>
      </c>
      <c r="L10" s="31" t="s">
        <v>178</v>
      </c>
      <c r="M10" s="14">
        <f t="shared" si="0"/>
        <v>9.52</v>
      </c>
      <c r="N10" s="14">
        <f t="shared" si="1"/>
        <v>339.85</v>
      </c>
      <c r="O10" s="14">
        <f t="shared" si="2"/>
        <v>346.42</v>
      </c>
      <c r="P10" s="14">
        <f t="shared" si="3"/>
        <v>6.57</v>
      </c>
      <c r="Q10" s="14">
        <f t="shared" si="4"/>
        <v>339.85</v>
      </c>
      <c r="R10" s="14" t="s">
        <v>29</v>
      </c>
      <c r="S10" s="13" t="s">
        <v>30</v>
      </c>
      <c r="T10" s="26" t="s">
        <v>101</v>
      </c>
      <c r="U10" s="26" t="s">
        <v>101</v>
      </c>
    </row>
    <row r="11" spans="1:21" x14ac:dyDescent="0.25">
      <c r="A11" s="23">
        <v>10</v>
      </c>
      <c r="B11" s="25" t="s">
        <v>179</v>
      </c>
      <c r="C11" s="25" t="s">
        <v>180</v>
      </c>
      <c r="D11" s="23" t="s">
        <v>23</v>
      </c>
      <c r="E11" s="23" t="s">
        <v>25</v>
      </c>
      <c r="F11" s="23" t="s">
        <v>148</v>
      </c>
      <c r="G11" s="23" t="s">
        <v>26</v>
      </c>
      <c r="H11" s="23" t="s">
        <v>34</v>
      </c>
      <c r="I11" s="24">
        <v>909.53</v>
      </c>
      <c r="J11" s="24">
        <v>300</v>
      </c>
      <c r="K11" s="24">
        <v>12.73</v>
      </c>
      <c r="L11" s="31" t="s">
        <v>178</v>
      </c>
      <c r="M11" s="14">
        <f t="shared" si="0"/>
        <v>13.49</v>
      </c>
      <c r="N11" s="14">
        <f t="shared" si="1"/>
        <v>1223.02</v>
      </c>
      <c r="O11" s="14">
        <f t="shared" si="2"/>
        <v>1241.83</v>
      </c>
      <c r="P11" s="14">
        <f t="shared" si="3"/>
        <v>18.809999999999999</v>
      </c>
      <c r="Q11" s="14">
        <f t="shared" si="4"/>
        <v>1223.02</v>
      </c>
      <c r="R11" s="14" t="s">
        <v>29</v>
      </c>
      <c r="S11" s="13" t="s">
        <v>30</v>
      </c>
      <c r="T11" s="26" t="s">
        <v>103</v>
      </c>
      <c r="U11" s="26" t="s">
        <v>103</v>
      </c>
    </row>
    <row r="12" spans="1:21" x14ac:dyDescent="0.25">
      <c r="A12" s="23">
        <v>11</v>
      </c>
      <c r="B12" s="25" t="s">
        <v>181</v>
      </c>
      <c r="C12" s="25" t="s">
        <v>182</v>
      </c>
      <c r="D12" s="23" t="s">
        <v>23</v>
      </c>
      <c r="E12" s="23" t="s">
        <v>25</v>
      </c>
      <c r="F12" s="23" t="s">
        <v>42</v>
      </c>
      <c r="G12" s="23" t="s">
        <v>26</v>
      </c>
      <c r="H12" s="23" t="s">
        <v>34</v>
      </c>
      <c r="I12" s="24">
        <v>0</v>
      </c>
      <c r="J12" s="24">
        <v>0</v>
      </c>
      <c r="K12" s="24">
        <v>450</v>
      </c>
      <c r="L12" s="31" t="s">
        <v>43</v>
      </c>
      <c r="M12" s="14">
        <f t="shared" si="0"/>
        <v>477</v>
      </c>
      <c r="N12" s="14">
        <f t="shared" si="1"/>
        <v>477</v>
      </c>
      <c r="O12" s="14">
        <f t="shared" si="2"/>
        <v>505.62</v>
      </c>
      <c r="P12" s="14">
        <f t="shared" si="3"/>
        <v>28.62</v>
      </c>
      <c r="Q12" s="14">
        <f t="shared" si="4"/>
        <v>477</v>
      </c>
      <c r="R12" s="14" t="s">
        <v>29</v>
      </c>
      <c r="S12" s="13" t="s">
        <v>30</v>
      </c>
      <c r="T12" s="36" t="s">
        <v>93</v>
      </c>
      <c r="U12" s="36" t="s">
        <v>93</v>
      </c>
    </row>
    <row r="13" spans="1:21" x14ac:dyDescent="0.25">
      <c r="A13" s="23">
        <v>12</v>
      </c>
      <c r="B13" s="25" t="s">
        <v>109</v>
      </c>
      <c r="C13" s="25" t="s">
        <v>183</v>
      </c>
      <c r="D13" s="23" t="s">
        <v>23</v>
      </c>
      <c r="E13" s="23" t="s">
        <v>25</v>
      </c>
      <c r="F13" s="23" t="s">
        <v>87</v>
      </c>
      <c r="G13" s="23" t="s">
        <v>26</v>
      </c>
      <c r="H13" s="23" t="s">
        <v>34</v>
      </c>
      <c r="I13" s="24">
        <v>230.33</v>
      </c>
      <c r="J13" s="24">
        <v>100</v>
      </c>
      <c r="K13" s="23">
        <v>8.98</v>
      </c>
      <c r="L13" s="31" t="s">
        <v>178</v>
      </c>
      <c r="M13" s="14">
        <f t="shared" si="0"/>
        <v>9.52</v>
      </c>
      <c r="N13" s="14">
        <f t="shared" si="1"/>
        <v>339.85</v>
      </c>
      <c r="O13" s="14">
        <f t="shared" si="2"/>
        <v>346.42</v>
      </c>
      <c r="P13" s="14">
        <f t="shared" si="3"/>
        <v>6.57</v>
      </c>
      <c r="Q13" s="14">
        <f t="shared" si="4"/>
        <v>339.85</v>
      </c>
      <c r="R13" s="14" t="s">
        <v>29</v>
      </c>
      <c r="S13" s="13" t="s">
        <v>30</v>
      </c>
      <c r="T13" s="26" t="s">
        <v>107</v>
      </c>
      <c r="U13" s="26" t="s">
        <v>107</v>
      </c>
    </row>
    <row r="14" spans="1:21" x14ac:dyDescent="0.25">
      <c r="A14" s="23">
        <v>13</v>
      </c>
      <c r="B14" s="25" t="s">
        <v>74</v>
      </c>
      <c r="C14" s="25" t="s">
        <v>184</v>
      </c>
      <c r="D14" s="23" t="s">
        <v>23</v>
      </c>
      <c r="E14" s="23" t="s">
        <v>25</v>
      </c>
      <c r="F14" s="23" t="s">
        <v>87</v>
      </c>
      <c r="G14" s="23" t="s">
        <v>26</v>
      </c>
      <c r="H14" s="23" t="s">
        <v>34</v>
      </c>
      <c r="I14" s="24">
        <v>230.33</v>
      </c>
      <c r="J14" s="24">
        <v>100</v>
      </c>
      <c r="K14" s="23">
        <v>8.98</v>
      </c>
      <c r="L14" s="31" t="s">
        <v>178</v>
      </c>
      <c r="M14" s="14">
        <f t="shared" si="0"/>
        <v>9.52</v>
      </c>
      <c r="N14" s="14">
        <f t="shared" si="1"/>
        <v>339.85</v>
      </c>
      <c r="O14" s="14">
        <f t="shared" si="2"/>
        <v>346.42</v>
      </c>
      <c r="P14" s="14">
        <f t="shared" si="3"/>
        <v>6.57</v>
      </c>
      <c r="Q14" s="14">
        <f t="shared" si="4"/>
        <v>339.85</v>
      </c>
      <c r="R14" s="14" t="s">
        <v>29</v>
      </c>
      <c r="S14" s="13" t="s">
        <v>30</v>
      </c>
      <c r="T14" s="26" t="s">
        <v>94</v>
      </c>
      <c r="U14" s="26" t="s">
        <v>94</v>
      </c>
    </row>
    <row r="15" spans="1:21" x14ac:dyDescent="0.25">
      <c r="A15" s="23">
        <v>14</v>
      </c>
      <c r="B15" s="25" t="s">
        <v>185</v>
      </c>
      <c r="C15" s="25" t="s">
        <v>186</v>
      </c>
      <c r="D15" s="23" t="s">
        <v>23</v>
      </c>
      <c r="E15" s="23" t="s">
        <v>25</v>
      </c>
      <c r="F15" s="23" t="s">
        <v>87</v>
      </c>
      <c r="G15" s="23" t="s">
        <v>26</v>
      </c>
      <c r="H15" s="23" t="s">
        <v>34</v>
      </c>
      <c r="I15" s="24">
        <v>230.33</v>
      </c>
      <c r="J15" s="24">
        <v>100</v>
      </c>
      <c r="K15" s="23">
        <v>8.98</v>
      </c>
      <c r="L15" s="31" t="s">
        <v>178</v>
      </c>
      <c r="M15" s="14">
        <f t="shared" si="0"/>
        <v>9.52</v>
      </c>
      <c r="N15" s="14">
        <f>I16+J15+M15</f>
        <v>339.85</v>
      </c>
      <c r="O15" s="14">
        <f>I16+(J15+M15)*1.06</f>
        <v>346.42</v>
      </c>
      <c r="P15" s="14">
        <f t="shared" si="3"/>
        <v>6.57</v>
      </c>
      <c r="Q15" s="14">
        <f t="shared" si="4"/>
        <v>339.85</v>
      </c>
      <c r="R15" s="14" t="s">
        <v>29</v>
      </c>
      <c r="S15" s="13" t="s">
        <v>30</v>
      </c>
      <c r="T15" s="26" t="s">
        <v>95</v>
      </c>
      <c r="U15" s="26" t="s">
        <v>95</v>
      </c>
    </row>
    <row r="16" spans="1:21" x14ac:dyDescent="0.25">
      <c r="A16" s="23">
        <v>15</v>
      </c>
      <c r="B16" s="25" t="s">
        <v>121</v>
      </c>
      <c r="C16" s="25" t="s">
        <v>187</v>
      </c>
      <c r="D16" s="23" t="s">
        <v>23</v>
      </c>
      <c r="E16" s="23" t="s">
        <v>25</v>
      </c>
      <c r="F16" s="23" t="s">
        <v>87</v>
      </c>
      <c r="G16" s="23" t="s">
        <v>26</v>
      </c>
      <c r="H16" s="23" t="s">
        <v>34</v>
      </c>
      <c r="I16" s="24">
        <v>230.33</v>
      </c>
      <c r="J16" s="24">
        <v>100</v>
      </c>
      <c r="K16" s="23">
        <v>8.98</v>
      </c>
      <c r="L16" s="31" t="s">
        <v>178</v>
      </c>
      <c r="M16" s="14">
        <f t="shared" si="0"/>
        <v>9.52</v>
      </c>
      <c r="N16" s="14">
        <f>I17+J16+M16</f>
        <v>339.77</v>
      </c>
      <c r="O16" s="14">
        <f>I17+(J16+M16)*1.06</f>
        <v>346.34</v>
      </c>
      <c r="P16" s="14">
        <f t="shared" si="3"/>
        <v>6.57</v>
      </c>
      <c r="Q16" s="14">
        <f t="shared" si="4"/>
        <v>339.77</v>
      </c>
      <c r="R16" s="14" t="s">
        <v>29</v>
      </c>
      <c r="S16" s="13" t="s">
        <v>30</v>
      </c>
      <c r="T16" s="26" t="s">
        <v>107</v>
      </c>
      <c r="U16" s="26" t="s">
        <v>107</v>
      </c>
    </row>
    <row r="17" spans="1:21" x14ac:dyDescent="0.25">
      <c r="A17" s="23">
        <v>16</v>
      </c>
      <c r="B17" s="25" t="s">
        <v>188</v>
      </c>
      <c r="C17" s="25" t="s">
        <v>189</v>
      </c>
      <c r="D17" s="23" t="s">
        <v>23</v>
      </c>
      <c r="E17" s="23" t="s">
        <v>25</v>
      </c>
      <c r="F17" s="23" t="s">
        <v>87</v>
      </c>
      <c r="G17" s="23" t="s">
        <v>26</v>
      </c>
      <c r="H17" s="23" t="s">
        <v>34</v>
      </c>
      <c r="I17" s="24">
        <v>230.25</v>
      </c>
      <c r="J17" s="24">
        <v>100</v>
      </c>
      <c r="K17" s="23">
        <v>8.98</v>
      </c>
      <c r="L17" s="31" t="s">
        <v>178</v>
      </c>
      <c r="M17" s="14">
        <f t="shared" si="0"/>
        <v>9.52</v>
      </c>
      <c r="N17" s="14">
        <f t="shared" ref="N17:N80" si="5">I17+J17+M17</f>
        <v>339.77</v>
      </c>
      <c r="O17" s="14">
        <f t="shared" ref="O17:O80" si="6">I17+(J17+M17)*1.06</f>
        <v>346.34</v>
      </c>
      <c r="P17" s="14">
        <f t="shared" si="3"/>
        <v>6.57</v>
      </c>
      <c r="Q17" s="14">
        <f t="shared" si="4"/>
        <v>339.77</v>
      </c>
      <c r="R17" s="14" t="s">
        <v>29</v>
      </c>
      <c r="S17" s="13" t="s">
        <v>30</v>
      </c>
      <c r="T17" s="26" t="s">
        <v>101</v>
      </c>
      <c r="U17" s="26" t="s">
        <v>101</v>
      </c>
    </row>
    <row r="18" spans="1:21" x14ac:dyDescent="0.25">
      <c r="A18" s="23">
        <v>17</v>
      </c>
      <c r="B18" s="25" t="s">
        <v>117</v>
      </c>
      <c r="C18" s="25" t="s">
        <v>190</v>
      </c>
      <c r="D18" s="23" t="s">
        <v>23</v>
      </c>
      <c r="E18" s="23" t="s">
        <v>25</v>
      </c>
      <c r="F18" s="23" t="s">
        <v>87</v>
      </c>
      <c r="G18" s="23" t="s">
        <v>26</v>
      </c>
      <c r="H18" s="23" t="s">
        <v>34</v>
      </c>
      <c r="I18" s="24">
        <v>230.98</v>
      </c>
      <c r="J18" s="24">
        <v>100</v>
      </c>
      <c r="K18" s="23">
        <v>8.98</v>
      </c>
      <c r="L18" s="31" t="s">
        <v>178</v>
      </c>
      <c r="M18" s="14">
        <f t="shared" si="0"/>
        <v>9.52</v>
      </c>
      <c r="N18" s="14">
        <f t="shared" si="5"/>
        <v>340.5</v>
      </c>
      <c r="O18" s="14">
        <f t="shared" si="6"/>
        <v>347.07</v>
      </c>
      <c r="P18" s="14">
        <f t="shared" si="3"/>
        <v>6.57</v>
      </c>
      <c r="Q18" s="14">
        <f t="shared" si="4"/>
        <v>340.5</v>
      </c>
      <c r="R18" s="14" t="s">
        <v>29</v>
      </c>
      <c r="S18" s="13" t="s">
        <v>30</v>
      </c>
      <c r="T18" s="26" t="s">
        <v>107</v>
      </c>
      <c r="U18" s="26" t="s">
        <v>107</v>
      </c>
    </row>
    <row r="19" spans="1:21" x14ac:dyDescent="0.25">
      <c r="A19" s="23">
        <v>18</v>
      </c>
      <c r="B19" s="25" t="s">
        <v>191</v>
      </c>
      <c r="C19" s="25" t="s">
        <v>192</v>
      </c>
      <c r="D19" s="23" t="s">
        <v>23</v>
      </c>
      <c r="E19" s="23" t="s">
        <v>25</v>
      </c>
      <c r="F19" s="23" t="s">
        <v>87</v>
      </c>
      <c r="G19" s="23" t="s">
        <v>26</v>
      </c>
      <c r="H19" s="23" t="s">
        <v>34</v>
      </c>
      <c r="I19" s="24">
        <v>230.98</v>
      </c>
      <c r="J19" s="24">
        <v>100</v>
      </c>
      <c r="K19" s="23">
        <v>8.98</v>
      </c>
      <c r="L19" s="31" t="s">
        <v>178</v>
      </c>
      <c r="M19" s="14">
        <f t="shared" si="0"/>
        <v>9.52</v>
      </c>
      <c r="N19" s="14">
        <f t="shared" si="5"/>
        <v>340.5</v>
      </c>
      <c r="O19" s="14">
        <f t="shared" si="6"/>
        <v>347.07</v>
      </c>
      <c r="P19" s="14">
        <f t="shared" si="3"/>
        <v>6.57</v>
      </c>
      <c r="Q19" s="14">
        <f t="shared" si="4"/>
        <v>340.5</v>
      </c>
      <c r="R19" s="14" t="s">
        <v>29</v>
      </c>
      <c r="S19" s="13" t="s">
        <v>30</v>
      </c>
      <c r="T19" s="26" t="s">
        <v>107</v>
      </c>
      <c r="U19" s="26" t="s">
        <v>107</v>
      </c>
    </row>
    <row r="20" spans="1:21" x14ac:dyDescent="0.25">
      <c r="A20" s="23">
        <v>19</v>
      </c>
      <c r="B20" s="25" t="s">
        <v>193</v>
      </c>
      <c r="C20" s="35" t="s">
        <v>194</v>
      </c>
      <c r="D20" s="23" t="s">
        <v>23</v>
      </c>
      <c r="E20" s="23" t="s">
        <v>45</v>
      </c>
      <c r="F20" s="23" t="s">
        <v>138</v>
      </c>
      <c r="G20" s="23" t="s">
        <v>26</v>
      </c>
      <c r="H20" s="23" t="s">
        <v>34</v>
      </c>
      <c r="I20" s="24">
        <v>625</v>
      </c>
      <c r="J20" s="24">
        <v>400</v>
      </c>
      <c r="K20" s="24">
        <v>200</v>
      </c>
      <c r="L20" s="31" t="s">
        <v>175</v>
      </c>
      <c r="M20" s="14">
        <f t="shared" si="0"/>
        <v>212</v>
      </c>
      <c r="N20" s="14">
        <f t="shared" si="5"/>
        <v>1237</v>
      </c>
      <c r="O20" s="14">
        <f t="shared" si="6"/>
        <v>1273.72</v>
      </c>
      <c r="P20" s="14">
        <f t="shared" si="3"/>
        <v>36.72</v>
      </c>
      <c r="Q20" s="14">
        <f t="shared" si="4"/>
        <v>1237</v>
      </c>
      <c r="R20" s="14" t="s">
        <v>29</v>
      </c>
      <c r="S20" s="13" t="s">
        <v>30</v>
      </c>
      <c r="T20" s="26" t="s">
        <v>94</v>
      </c>
      <c r="U20" s="26" t="s">
        <v>94</v>
      </c>
    </row>
    <row r="21" spans="1:21" x14ac:dyDescent="0.25">
      <c r="A21" s="23">
        <v>20</v>
      </c>
      <c r="B21" s="25" t="s">
        <v>195</v>
      </c>
      <c r="C21" s="25" t="s">
        <v>196</v>
      </c>
      <c r="D21" s="23" t="s">
        <v>23</v>
      </c>
      <c r="E21" s="23" t="s">
        <v>25</v>
      </c>
      <c r="F21" s="23" t="s">
        <v>87</v>
      </c>
      <c r="G21" s="23" t="s">
        <v>26</v>
      </c>
      <c r="H21" s="23" t="s">
        <v>34</v>
      </c>
      <c r="I21" s="24">
        <v>230.98</v>
      </c>
      <c r="J21" s="24">
        <v>100</v>
      </c>
      <c r="K21" s="23">
        <v>8.98</v>
      </c>
      <c r="L21" s="31" t="s">
        <v>178</v>
      </c>
      <c r="M21" s="14">
        <f t="shared" si="0"/>
        <v>9.52</v>
      </c>
      <c r="N21" s="14">
        <f t="shared" si="5"/>
        <v>340.5</v>
      </c>
      <c r="O21" s="14">
        <f t="shared" si="6"/>
        <v>347.07</v>
      </c>
      <c r="P21" s="14">
        <f t="shared" si="3"/>
        <v>6.57</v>
      </c>
      <c r="Q21" s="14">
        <f t="shared" si="4"/>
        <v>340.5</v>
      </c>
      <c r="R21" s="14" t="s">
        <v>29</v>
      </c>
      <c r="S21" s="13" t="s">
        <v>30</v>
      </c>
      <c r="T21" s="26" t="s">
        <v>107</v>
      </c>
      <c r="U21" s="26" t="s">
        <v>107</v>
      </c>
    </row>
    <row r="22" spans="1:21" x14ac:dyDescent="0.25">
      <c r="A22" s="23">
        <v>21</v>
      </c>
      <c r="B22" s="25" t="s">
        <v>89</v>
      </c>
      <c r="C22" s="25" t="s">
        <v>197</v>
      </c>
      <c r="D22" s="23" t="s">
        <v>23</v>
      </c>
      <c r="E22" s="23" t="s">
        <v>25</v>
      </c>
      <c r="F22" s="23" t="s">
        <v>87</v>
      </c>
      <c r="G22" s="23" t="s">
        <v>26</v>
      </c>
      <c r="H22" s="23" t="s">
        <v>34</v>
      </c>
      <c r="I22" s="24">
        <v>230.98</v>
      </c>
      <c r="J22" s="24">
        <v>100</v>
      </c>
      <c r="K22" s="23">
        <v>8.98</v>
      </c>
      <c r="L22" s="31" t="s">
        <v>178</v>
      </c>
      <c r="M22" s="14">
        <f t="shared" si="0"/>
        <v>9.52</v>
      </c>
      <c r="N22" s="14">
        <f t="shared" si="5"/>
        <v>340.5</v>
      </c>
      <c r="O22" s="14">
        <f t="shared" si="6"/>
        <v>347.07</v>
      </c>
      <c r="P22" s="14">
        <f t="shared" si="3"/>
        <v>6.57</v>
      </c>
      <c r="Q22" s="14">
        <f t="shared" si="4"/>
        <v>340.5</v>
      </c>
      <c r="R22" s="14" t="s">
        <v>29</v>
      </c>
      <c r="S22" s="13" t="s">
        <v>30</v>
      </c>
      <c r="T22" s="26" t="s">
        <v>96</v>
      </c>
      <c r="U22" s="26" t="s">
        <v>96</v>
      </c>
    </row>
    <row r="23" spans="1:21" x14ac:dyDescent="0.25">
      <c r="A23" s="23">
        <v>22</v>
      </c>
      <c r="B23" s="25" t="s">
        <v>198</v>
      </c>
      <c r="C23" s="35" t="s">
        <v>199</v>
      </c>
      <c r="D23" s="23" t="s">
        <v>23</v>
      </c>
      <c r="E23" s="23" t="s">
        <v>25</v>
      </c>
      <c r="F23" s="23" t="s">
        <v>39</v>
      </c>
      <c r="G23" s="23" t="s">
        <v>26</v>
      </c>
      <c r="H23" s="23" t="s">
        <v>34</v>
      </c>
      <c r="I23" s="24">
        <v>1093</v>
      </c>
      <c r="J23" s="24">
        <v>400</v>
      </c>
      <c r="K23" s="24">
        <v>4752</v>
      </c>
      <c r="L23" s="31" t="s">
        <v>200</v>
      </c>
      <c r="M23" s="14">
        <f t="shared" si="0"/>
        <v>5037.12</v>
      </c>
      <c r="N23" s="14">
        <f t="shared" si="5"/>
        <v>6530.12</v>
      </c>
      <c r="O23" s="14">
        <f t="shared" si="6"/>
        <v>6856.35</v>
      </c>
      <c r="P23" s="14">
        <f t="shared" si="3"/>
        <v>326.23</v>
      </c>
      <c r="Q23" s="14">
        <f t="shared" si="4"/>
        <v>6530.12</v>
      </c>
      <c r="R23" s="14" t="s">
        <v>29</v>
      </c>
      <c r="S23" s="13" t="s">
        <v>30</v>
      </c>
      <c r="T23" s="26" t="s">
        <v>92</v>
      </c>
      <c r="U23" s="26" t="s">
        <v>92</v>
      </c>
    </row>
    <row r="24" spans="1:21" x14ac:dyDescent="0.25">
      <c r="A24" s="23">
        <v>23</v>
      </c>
      <c r="B24" s="25" t="s">
        <v>135</v>
      </c>
      <c r="C24" s="25" t="s">
        <v>201</v>
      </c>
      <c r="D24" s="23" t="s">
        <v>23</v>
      </c>
      <c r="E24" s="23" t="s">
        <v>25</v>
      </c>
      <c r="F24" s="23" t="s">
        <v>87</v>
      </c>
      <c r="G24" s="23" t="s">
        <v>26</v>
      </c>
      <c r="H24" s="23" t="s">
        <v>34</v>
      </c>
      <c r="I24" s="24">
        <v>230.98</v>
      </c>
      <c r="J24" s="24">
        <v>100</v>
      </c>
      <c r="K24" s="23">
        <v>8.98</v>
      </c>
      <c r="L24" s="31" t="s">
        <v>178</v>
      </c>
      <c r="M24" s="14">
        <f t="shared" si="0"/>
        <v>9.52</v>
      </c>
      <c r="N24" s="14">
        <f t="shared" si="5"/>
        <v>340.5</v>
      </c>
      <c r="O24" s="14">
        <f t="shared" si="6"/>
        <v>347.07</v>
      </c>
      <c r="P24" s="14">
        <f t="shared" si="3"/>
        <v>6.57</v>
      </c>
      <c r="Q24" s="14">
        <f t="shared" si="4"/>
        <v>340.5</v>
      </c>
      <c r="R24" s="14" t="s">
        <v>29</v>
      </c>
      <c r="S24" s="13" t="s">
        <v>30</v>
      </c>
      <c r="T24" s="26" t="s">
        <v>127</v>
      </c>
      <c r="U24" s="26" t="s">
        <v>105</v>
      </c>
    </row>
    <row r="25" spans="1:21" x14ac:dyDescent="0.25">
      <c r="A25" s="23">
        <v>24</v>
      </c>
      <c r="B25" s="25" t="s">
        <v>106</v>
      </c>
      <c r="C25" s="25" t="s">
        <v>202</v>
      </c>
      <c r="D25" s="23" t="s">
        <v>23</v>
      </c>
      <c r="E25" s="23" t="s">
        <v>25</v>
      </c>
      <c r="F25" s="23" t="s">
        <v>87</v>
      </c>
      <c r="G25" s="23" t="s">
        <v>26</v>
      </c>
      <c r="H25" s="23" t="s">
        <v>34</v>
      </c>
      <c r="I25" s="24">
        <v>230.98</v>
      </c>
      <c r="J25" s="24">
        <v>100</v>
      </c>
      <c r="K25" s="23">
        <v>8.98</v>
      </c>
      <c r="L25" s="31" t="s">
        <v>178</v>
      </c>
      <c r="M25" s="14">
        <f t="shared" si="0"/>
        <v>9.52</v>
      </c>
      <c r="N25" s="14">
        <f t="shared" si="5"/>
        <v>340.5</v>
      </c>
      <c r="O25" s="14">
        <f t="shared" si="6"/>
        <v>347.07</v>
      </c>
      <c r="P25" s="14">
        <f t="shared" si="3"/>
        <v>6.57</v>
      </c>
      <c r="Q25" s="14">
        <f t="shared" si="4"/>
        <v>340.5</v>
      </c>
      <c r="R25" s="14" t="s">
        <v>29</v>
      </c>
      <c r="S25" s="13" t="s">
        <v>30</v>
      </c>
      <c r="T25" s="26" t="s">
        <v>107</v>
      </c>
      <c r="U25" s="26" t="s">
        <v>107</v>
      </c>
    </row>
    <row r="26" spans="1:21" x14ac:dyDescent="0.25">
      <c r="A26" s="23">
        <v>25</v>
      </c>
      <c r="B26" s="25" t="s">
        <v>104</v>
      </c>
      <c r="C26" s="25" t="s">
        <v>203</v>
      </c>
      <c r="D26" s="23" t="s">
        <v>23</v>
      </c>
      <c r="E26" s="23" t="s">
        <v>25</v>
      </c>
      <c r="F26" s="23" t="s">
        <v>87</v>
      </c>
      <c r="G26" s="23" t="s">
        <v>26</v>
      </c>
      <c r="H26" s="23" t="s">
        <v>34</v>
      </c>
      <c r="I26" s="24">
        <v>230.98</v>
      </c>
      <c r="J26" s="24">
        <v>100</v>
      </c>
      <c r="K26" s="23">
        <v>8.98</v>
      </c>
      <c r="L26" s="31" t="s">
        <v>178</v>
      </c>
      <c r="M26" s="14">
        <f t="shared" si="0"/>
        <v>9.52</v>
      </c>
      <c r="N26" s="14">
        <f t="shared" si="5"/>
        <v>340.5</v>
      </c>
      <c r="O26" s="14">
        <f t="shared" si="6"/>
        <v>347.07</v>
      </c>
      <c r="P26" s="14">
        <f t="shared" si="3"/>
        <v>6.57</v>
      </c>
      <c r="Q26" s="14">
        <f t="shared" si="4"/>
        <v>340.5</v>
      </c>
      <c r="R26" s="14" t="s">
        <v>29</v>
      </c>
      <c r="S26" s="13" t="s">
        <v>30</v>
      </c>
      <c r="T26" s="26" t="s">
        <v>96</v>
      </c>
      <c r="U26" s="26" t="s">
        <v>96</v>
      </c>
    </row>
    <row r="27" spans="1:21" x14ac:dyDescent="0.25">
      <c r="A27" s="23">
        <v>26</v>
      </c>
      <c r="B27" s="25" t="s">
        <v>204</v>
      </c>
      <c r="C27" s="25" t="s">
        <v>205</v>
      </c>
      <c r="D27" s="23" t="s">
        <v>23</v>
      </c>
      <c r="E27" s="23" t="s">
        <v>25</v>
      </c>
      <c r="F27" s="23" t="s">
        <v>39</v>
      </c>
      <c r="G27" s="23" t="s">
        <v>26</v>
      </c>
      <c r="H27" s="23" t="s">
        <v>34</v>
      </c>
      <c r="I27" s="24">
        <v>1091</v>
      </c>
      <c r="J27" s="24">
        <v>400</v>
      </c>
      <c r="K27" s="24">
        <v>92</v>
      </c>
      <c r="L27" s="31" t="s">
        <v>206</v>
      </c>
      <c r="M27" s="14">
        <f t="shared" si="0"/>
        <v>97.52</v>
      </c>
      <c r="N27" s="14">
        <f t="shared" si="5"/>
        <v>1588.52</v>
      </c>
      <c r="O27" s="14">
        <f t="shared" si="6"/>
        <v>1618.37</v>
      </c>
      <c r="P27" s="14">
        <f t="shared" si="3"/>
        <v>29.85</v>
      </c>
      <c r="Q27" s="14">
        <f t="shared" si="4"/>
        <v>1588.52</v>
      </c>
      <c r="R27" s="14" t="s">
        <v>29</v>
      </c>
      <c r="S27" s="13" t="s">
        <v>30</v>
      </c>
      <c r="T27" s="26" t="s">
        <v>92</v>
      </c>
      <c r="U27" s="26" t="s">
        <v>92</v>
      </c>
    </row>
    <row r="28" spans="1:21" x14ac:dyDescent="0.25">
      <c r="A28" s="23">
        <v>27</v>
      </c>
      <c r="B28" s="25" t="s">
        <v>65</v>
      </c>
      <c r="C28" s="25" t="s">
        <v>207</v>
      </c>
      <c r="D28" s="23" t="s">
        <v>23</v>
      </c>
      <c r="E28" s="23" t="s">
        <v>25</v>
      </c>
      <c r="F28" s="23" t="s">
        <v>87</v>
      </c>
      <c r="G28" s="23" t="s">
        <v>26</v>
      </c>
      <c r="H28" s="23" t="s">
        <v>34</v>
      </c>
      <c r="I28" s="24">
        <v>230.98</v>
      </c>
      <c r="J28" s="24">
        <v>100</v>
      </c>
      <c r="K28" s="23">
        <v>8.98</v>
      </c>
      <c r="L28" s="31" t="s">
        <v>178</v>
      </c>
      <c r="M28" s="14">
        <f t="shared" si="0"/>
        <v>9.52</v>
      </c>
      <c r="N28" s="14">
        <f t="shared" si="5"/>
        <v>340.5</v>
      </c>
      <c r="O28" s="14">
        <f t="shared" si="6"/>
        <v>347.07</v>
      </c>
      <c r="P28" s="14">
        <f t="shared" si="3"/>
        <v>6.57</v>
      </c>
      <c r="Q28" s="14">
        <f t="shared" si="4"/>
        <v>340.5</v>
      </c>
      <c r="R28" s="14" t="s">
        <v>29</v>
      </c>
      <c r="S28" s="13" t="s">
        <v>30</v>
      </c>
      <c r="T28" s="26" t="s">
        <v>93</v>
      </c>
      <c r="U28" s="26" t="s">
        <v>93</v>
      </c>
    </row>
    <row r="29" spans="1:21" x14ac:dyDescent="0.25">
      <c r="A29" s="23">
        <v>28</v>
      </c>
      <c r="B29" s="25" t="s">
        <v>208</v>
      </c>
      <c r="C29" s="25" t="s">
        <v>209</v>
      </c>
      <c r="D29" s="23" t="s">
        <v>23</v>
      </c>
      <c r="E29" s="23" t="s">
        <v>25</v>
      </c>
      <c r="F29" s="23" t="s">
        <v>87</v>
      </c>
      <c r="G29" s="23" t="s">
        <v>26</v>
      </c>
      <c r="H29" s="23" t="s">
        <v>34</v>
      </c>
      <c r="I29" s="24">
        <v>231.13</v>
      </c>
      <c r="J29" s="24">
        <v>100</v>
      </c>
      <c r="K29" s="23">
        <v>8.98</v>
      </c>
      <c r="L29" s="31" t="s">
        <v>178</v>
      </c>
      <c r="M29" s="14">
        <f t="shared" si="0"/>
        <v>9.52</v>
      </c>
      <c r="N29" s="14">
        <f t="shared" si="5"/>
        <v>340.65</v>
      </c>
      <c r="O29" s="14">
        <f t="shared" si="6"/>
        <v>347.22</v>
      </c>
      <c r="P29" s="14">
        <f t="shared" si="3"/>
        <v>6.57</v>
      </c>
      <c r="Q29" s="14">
        <f t="shared" si="4"/>
        <v>340.65</v>
      </c>
      <c r="R29" s="14" t="s">
        <v>29</v>
      </c>
      <c r="S29" s="13" t="s">
        <v>30</v>
      </c>
      <c r="T29" s="26" t="s">
        <v>98</v>
      </c>
      <c r="U29" s="26" t="s">
        <v>98</v>
      </c>
    </row>
    <row r="30" spans="1:21" x14ac:dyDescent="0.25">
      <c r="A30" s="23">
        <v>29</v>
      </c>
      <c r="B30" s="25" t="s">
        <v>210</v>
      </c>
      <c r="C30" s="25" t="s">
        <v>211</v>
      </c>
      <c r="D30" s="23" t="s">
        <v>23</v>
      </c>
      <c r="E30" s="23" t="s">
        <v>25</v>
      </c>
      <c r="F30" s="23" t="s">
        <v>87</v>
      </c>
      <c r="G30" s="23" t="s">
        <v>26</v>
      </c>
      <c r="H30" s="23" t="s">
        <v>34</v>
      </c>
      <c r="I30" s="24">
        <v>231.13</v>
      </c>
      <c r="J30" s="24">
        <v>100</v>
      </c>
      <c r="K30" s="23">
        <v>8.98</v>
      </c>
      <c r="L30" s="31" t="s">
        <v>178</v>
      </c>
      <c r="M30" s="14">
        <f t="shared" si="0"/>
        <v>9.52</v>
      </c>
      <c r="N30" s="14">
        <f t="shared" si="5"/>
        <v>340.65</v>
      </c>
      <c r="O30" s="14">
        <f t="shared" si="6"/>
        <v>347.22</v>
      </c>
      <c r="P30" s="14">
        <f t="shared" si="3"/>
        <v>6.57</v>
      </c>
      <c r="Q30" s="14">
        <f t="shared" si="4"/>
        <v>340.65</v>
      </c>
      <c r="R30" s="14" t="s">
        <v>29</v>
      </c>
      <c r="S30" s="13" t="s">
        <v>30</v>
      </c>
      <c r="T30" s="26" t="s">
        <v>94</v>
      </c>
      <c r="U30" s="26" t="s">
        <v>94</v>
      </c>
    </row>
    <row r="31" spans="1:21" x14ac:dyDescent="0.25">
      <c r="A31" s="23">
        <v>30</v>
      </c>
      <c r="B31" s="25" t="s">
        <v>86</v>
      </c>
      <c r="C31" s="25" t="s">
        <v>212</v>
      </c>
      <c r="D31" s="23" t="s">
        <v>23</v>
      </c>
      <c r="E31" s="23" t="s">
        <v>25</v>
      </c>
      <c r="F31" s="23" t="s">
        <v>87</v>
      </c>
      <c r="G31" s="23" t="s">
        <v>26</v>
      </c>
      <c r="H31" s="23" t="s">
        <v>34</v>
      </c>
      <c r="I31" s="24">
        <v>231.13</v>
      </c>
      <c r="J31" s="24">
        <v>100</v>
      </c>
      <c r="K31" s="23">
        <v>8.98</v>
      </c>
      <c r="L31" s="31" t="s">
        <v>178</v>
      </c>
      <c r="M31" s="14">
        <f t="shared" si="0"/>
        <v>9.52</v>
      </c>
      <c r="N31" s="14">
        <f t="shared" si="5"/>
        <v>340.65</v>
      </c>
      <c r="O31" s="14">
        <f t="shared" si="6"/>
        <v>347.22</v>
      </c>
      <c r="P31" s="14">
        <f t="shared" si="3"/>
        <v>6.57</v>
      </c>
      <c r="Q31" s="14">
        <f t="shared" si="4"/>
        <v>340.65</v>
      </c>
      <c r="R31" s="14" t="s">
        <v>29</v>
      </c>
      <c r="S31" s="13" t="s">
        <v>30</v>
      </c>
      <c r="T31" s="26" t="s">
        <v>94</v>
      </c>
      <c r="U31" s="26" t="s">
        <v>94</v>
      </c>
    </row>
    <row r="32" spans="1:21" x14ac:dyDescent="0.25">
      <c r="A32" s="23">
        <v>31</v>
      </c>
      <c r="B32" s="25" t="s">
        <v>213</v>
      </c>
      <c r="C32" s="25" t="s">
        <v>214</v>
      </c>
      <c r="D32" s="23" t="s">
        <v>23</v>
      </c>
      <c r="E32" s="23" t="s">
        <v>25</v>
      </c>
      <c r="F32" s="23" t="s">
        <v>87</v>
      </c>
      <c r="G32" s="23" t="s">
        <v>26</v>
      </c>
      <c r="H32" s="23" t="s">
        <v>34</v>
      </c>
      <c r="I32" s="24">
        <v>231.13</v>
      </c>
      <c r="J32" s="24">
        <v>100</v>
      </c>
      <c r="K32" s="23">
        <v>8.98</v>
      </c>
      <c r="L32" s="31" t="s">
        <v>178</v>
      </c>
      <c r="M32" s="14">
        <f t="shared" si="0"/>
        <v>9.52</v>
      </c>
      <c r="N32" s="14">
        <f t="shared" si="5"/>
        <v>340.65</v>
      </c>
      <c r="O32" s="14">
        <f t="shared" si="6"/>
        <v>347.22</v>
      </c>
      <c r="P32" s="14">
        <f t="shared" si="3"/>
        <v>6.57</v>
      </c>
      <c r="Q32" s="14">
        <f t="shared" si="4"/>
        <v>340.65</v>
      </c>
      <c r="R32" s="14" t="s">
        <v>29</v>
      </c>
      <c r="S32" s="13" t="s">
        <v>30</v>
      </c>
      <c r="T32" s="26" t="s">
        <v>107</v>
      </c>
      <c r="U32" s="26" t="s">
        <v>107</v>
      </c>
    </row>
    <row r="33" spans="1:21" x14ac:dyDescent="0.25">
      <c r="A33" s="23">
        <v>32</v>
      </c>
      <c r="B33" s="25" t="s">
        <v>215</v>
      </c>
      <c r="C33" s="25" t="s">
        <v>216</v>
      </c>
      <c r="D33" s="23" t="s">
        <v>23</v>
      </c>
      <c r="E33" s="23" t="s">
        <v>25</v>
      </c>
      <c r="F33" s="23" t="s">
        <v>87</v>
      </c>
      <c r="G33" s="23" t="s">
        <v>26</v>
      </c>
      <c r="H33" s="23" t="s">
        <v>34</v>
      </c>
      <c r="I33" s="24">
        <v>231.13</v>
      </c>
      <c r="J33" s="24">
        <v>100</v>
      </c>
      <c r="K33" s="23">
        <v>8.98</v>
      </c>
      <c r="L33" s="31" t="s">
        <v>178</v>
      </c>
      <c r="M33" s="14">
        <f t="shared" si="0"/>
        <v>9.52</v>
      </c>
      <c r="N33" s="14">
        <f t="shared" si="5"/>
        <v>340.65</v>
      </c>
      <c r="O33" s="14">
        <f t="shared" si="6"/>
        <v>347.22</v>
      </c>
      <c r="P33" s="14">
        <f t="shared" si="3"/>
        <v>6.57</v>
      </c>
      <c r="Q33" s="14">
        <f t="shared" si="4"/>
        <v>340.65</v>
      </c>
      <c r="R33" s="14" t="s">
        <v>29</v>
      </c>
      <c r="S33" s="13" t="s">
        <v>30</v>
      </c>
      <c r="T33" s="26" t="s">
        <v>94</v>
      </c>
      <c r="U33" s="26" t="s">
        <v>94</v>
      </c>
    </row>
    <row r="34" spans="1:21" x14ac:dyDescent="0.25">
      <c r="A34" s="23">
        <v>33</v>
      </c>
      <c r="B34" s="25" t="s">
        <v>119</v>
      </c>
      <c r="C34" s="25" t="s">
        <v>217</v>
      </c>
      <c r="D34" s="23" t="s">
        <v>23</v>
      </c>
      <c r="E34" s="23" t="s">
        <v>25</v>
      </c>
      <c r="F34" s="23" t="s">
        <v>87</v>
      </c>
      <c r="G34" s="23" t="s">
        <v>26</v>
      </c>
      <c r="H34" s="23" t="s">
        <v>34</v>
      </c>
      <c r="I34" s="24">
        <v>231.13</v>
      </c>
      <c r="J34" s="24">
        <v>100</v>
      </c>
      <c r="K34" s="23">
        <v>8.98</v>
      </c>
      <c r="L34" s="31" t="s">
        <v>178</v>
      </c>
      <c r="M34" s="14">
        <f t="shared" si="0"/>
        <v>9.52</v>
      </c>
      <c r="N34" s="14">
        <f t="shared" si="5"/>
        <v>340.65</v>
      </c>
      <c r="O34" s="14">
        <f t="shared" si="6"/>
        <v>347.22</v>
      </c>
      <c r="P34" s="14">
        <f t="shared" si="3"/>
        <v>6.57</v>
      </c>
      <c r="Q34" s="14">
        <f t="shared" si="4"/>
        <v>340.65</v>
      </c>
      <c r="R34" s="14" t="s">
        <v>29</v>
      </c>
      <c r="S34" s="13" t="s">
        <v>30</v>
      </c>
      <c r="T34" s="26" t="s">
        <v>105</v>
      </c>
      <c r="U34" s="26" t="s">
        <v>105</v>
      </c>
    </row>
    <row r="35" spans="1:21" x14ac:dyDescent="0.25">
      <c r="A35" s="23">
        <v>34</v>
      </c>
      <c r="B35" s="25" t="s">
        <v>218</v>
      </c>
      <c r="C35" s="25" t="s">
        <v>219</v>
      </c>
      <c r="D35" s="23" t="s">
        <v>23</v>
      </c>
      <c r="E35" s="23" t="s">
        <v>25</v>
      </c>
      <c r="F35" s="23" t="s">
        <v>87</v>
      </c>
      <c r="G35" s="23" t="s">
        <v>26</v>
      </c>
      <c r="H35" s="23" t="s">
        <v>34</v>
      </c>
      <c r="I35" s="24">
        <v>231.13</v>
      </c>
      <c r="J35" s="24">
        <v>100</v>
      </c>
      <c r="K35" s="23">
        <v>8.98</v>
      </c>
      <c r="L35" s="31" t="s">
        <v>178</v>
      </c>
      <c r="M35" s="14">
        <f t="shared" si="0"/>
        <v>9.52</v>
      </c>
      <c r="N35" s="14">
        <f t="shared" si="5"/>
        <v>340.65</v>
      </c>
      <c r="O35" s="14">
        <f t="shared" si="6"/>
        <v>347.22</v>
      </c>
      <c r="P35" s="14">
        <f t="shared" si="3"/>
        <v>6.57</v>
      </c>
      <c r="Q35" s="14">
        <f t="shared" si="4"/>
        <v>340.65</v>
      </c>
      <c r="R35" s="14" t="s">
        <v>29</v>
      </c>
      <c r="S35" s="13" t="s">
        <v>30</v>
      </c>
      <c r="T35" s="26" t="s">
        <v>94</v>
      </c>
      <c r="U35" s="26" t="s">
        <v>94</v>
      </c>
    </row>
    <row r="36" spans="1:21" x14ac:dyDescent="0.25">
      <c r="A36" s="23">
        <v>35</v>
      </c>
      <c r="B36" s="25" t="s">
        <v>116</v>
      </c>
      <c r="C36" s="25" t="s">
        <v>220</v>
      </c>
      <c r="D36" s="23" t="s">
        <v>23</v>
      </c>
      <c r="E36" s="23" t="s">
        <v>25</v>
      </c>
      <c r="F36" s="23" t="s">
        <v>87</v>
      </c>
      <c r="G36" s="23" t="s">
        <v>26</v>
      </c>
      <c r="H36" s="23" t="s">
        <v>34</v>
      </c>
      <c r="I36" s="24">
        <v>231.13</v>
      </c>
      <c r="J36" s="24">
        <v>100</v>
      </c>
      <c r="K36" s="23">
        <v>8.98</v>
      </c>
      <c r="L36" s="31" t="s">
        <v>178</v>
      </c>
      <c r="M36" s="14">
        <f t="shared" si="0"/>
        <v>9.52</v>
      </c>
      <c r="N36" s="14">
        <f t="shared" si="5"/>
        <v>340.65</v>
      </c>
      <c r="O36" s="14">
        <f t="shared" si="6"/>
        <v>347.22</v>
      </c>
      <c r="P36" s="14">
        <f t="shared" si="3"/>
        <v>6.57</v>
      </c>
      <c r="Q36" s="14">
        <f t="shared" si="4"/>
        <v>340.65</v>
      </c>
      <c r="R36" s="14" t="s">
        <v>29</v>
      </c>
      <c r="S36" s="13" t="s">
        <v>30</v>
      </c>
      <c r="T36" s="26" t="s">
        <v>100</v>
      </c>
      <c r="U36" s="26" t="s">
        <v>100</v>
      </c>
    </row>
    <row r="37" spans="1:21" x14ac:dyDescent="0.25">
      <c r="A37" s="23">
        <v>36</v>
      </c>
      <c r="B37" s="25" t="s">
        <v>124</v>
      </c>
      <c r="C37" s="25" t="s">
        <v>221</v>
      </c>
      <c r="D37" s="23" t="s">
        <v>23</v>
      </c>
      <c r="E37" s="23" t="s">
        <v>25</v>
      </c>
      <c r="F37" s="23" t="s">
        <v>87</v>
      </c>
      <c r="G37" s="23" t="s">
        <v>26</v>
      </c>
      <c r="H37" s="23" t="s">
        <v>34</v>
      </c>
      <c r="I37" s="24">
        <v>231.13</v>
      </c>
      <c r="J37" s="24">
        <v>100</v>
      </c>
      <c r="K37" s="23">
        <v>8.98</v>
      </c>
      <c r="L37" s="31" t="s">
        <v>178</v>
      </c>
      <c r="M37" s="14">
        <f t="shared" si="0"/>
        <v>9.52</v>
      </c>
      <c r="N37" s="14">
        <f t="shared" si="5"/>
        <v>340.65</v>
      </c>
      <c r="O37" s="14">
        <f t="shared" si="6"/>
        <v>347.22</v>
      </c>
      <c r="P37" s="14">
        <f t="shared" si="3"/>
        <v>6.57</v>
      </c>
      <c r="Q37" s="14">
        <f t="shared" si="4"/>
        <v>340.65</v>
      </c>
      <c r="R37" s="14" t="s">
        <v>29</v>
      </c>
      <c r="S37" s="13" t="s">
        <v>30</v>
      </c>
      <c r="T37" s="26" t="s">
        <v>96</v>
      </c>
      <c r="U37" s="26" t="s">
        <v>96</v>
      </c>
    </row>
    <row r="38" spans="1:21" x14ac:dyDescent="0.25">
      <c r="A38" s="23">
        <v>37</v>
      </c>
      <c r="B38" s="25" t="s">
        <v>49</v>
      </c>
      <c r="C38" s="25" t="s">
        <v>222</v>
      </c>
      <c r="D38" s="23" t="s">
        <v>23</v>
      </c>
      <c r="E38" s="23" t="s">
        <v>25</v>
      </c>
      <c r="F38" s="23" t="s">
        <v>87</v>
      </c>
      <c r="G38" s="23" t="s">
        <v>26</v>
      </c>
      <c r="H38" s="23" t="s">
        <v>34</v>
      </c>
      <c r="I38" s="24">
        <v>231.63</v>
      </c>
      <c r="J38" s="24">
        <v>100</v>
      </c>
      <c r="K38" s="23">
        <v>8.98</v>
      </c>
      <c r="L38" s="31" t="s">
        <v>178</v>
      </c>
      <c r="M38" s="14">
        <f t="shared" si="0"/>
        <v>9.52</v>
      </c>
      <c r="N38" s="14">
        <f t="shared" si="5"/>
        <v>341.15</v>
      </c>
      <c r="O38" s="14">
        <f t="shared" si="6"/>
        <v>347.72</v>
      </c>
      <c r="P38" s="14">
        <f t="shared" si="3"/>
        <v>6.57</v>
      </c>
      <c r="Q38" s="14">
        <f t="shared" si="4"/>
        <v>341.15</v>
      </c>
      <c r="R38" s="14" t="s">
        <v>29</v>
      </c>
      <c r="S38" s="13" t="s">
        <v>30</v>
      </c>
      <c r="T38" s="26" t="s">
        <v>107</v>
      </c>
      <c r="U38" s="26" t="s">
        <v>107</v>
      </c>
    </row>
    <row r="39" spans="1:21" x14ac:dyDescent="0.25">
      <c r="A39" s="23">
        <v>38</v>
      </c>
      <c r="B39" s="25" t="s">
        <v>223</v>
      </c>
      <c r="C39" s="25" t="s">
        <v>224</v>
      </c>
      <c r="D39" s="23" t="s">
        <v>23</v>
      </c>
      <c r="E39" s="23" t="s">
        <v>25</v>
      </c>
      <c r="F39" s="23" t="s">
        <v>87</v>
      </c>
      <c r="G39" s="23" t="s">
        <v>26</v>
      </c>
      <c r="H39" s="23" t="s">
        <v>34</v>
      </c>
      <c r="I39" s="24">
        <v>231.27</v>
      </c>
      <c r="J39" s="24">
        <v>100</v>
      </c>
      <c r="K39" s="23">
        <v>8.98</v>
      </c>
      <c r="L39" s="31" t="s">
        <v>178</v>
      </c>
      <c r="M39" s="14">
        <f t="shared" si="0"/>
        <v>9.52</v>
      </c>
      <c r="N39" s="14">
        <f t="shared" si="5"/>
        <v>340.79</v>
      </c>
      <c r="O39" s="14">
        <f t="shared" si="6"/>
        <v>347.36</v>
      </c>
      <c r="P39" s="14">
        <f t="shared" si="3"/>
        <v>6.57</v>
      </c>
      <c r="Q39" s="14">
        <f t="shared" si="4"/>
        <v>340.79</v>
      </c>
      <c r="R39" s="14" t="s">
        <v>29</v>
      </c>
      <c r="S39" s="13" t="s">
        <v>30</v>
      </c>
      <c r="T39" s="26" t="s">
        <v>94</v>
      </c>
      <c r="U39" s="26" t="s">
        <v>94</v>
      </c>
    </row>
    <row r="40" spans="1:21" x14ac:dyDescent="0.25">
      <c r="A40" s="23">
        <v>39</v>
      </c>
      <c r="B40" s="25" t="s">
        <v>67</v>
      </c>
      <c r="C40" s="25" t="s">
        <v>225</v>
      </c>
      <c r="D40" s="23" t="s">
        <v>23</v>
      </c>
      <c r="E40" s="23" t="s">
        <v>25</v>
      </c>
      <c r="F40" s="23" t="s">
        <v>87</v>
      </c>
      <c r="G40" s="23" t="s">
        <v>26</v>
      </c>
      <c r="H40" s="23" t="s">
        <v>34</v>
      </c>
      <c r="I40" s="24">
        <v>231.27</v>
      </c>
      <c r="J40" s="24">
        <v>100</v>
      </c>
      <c r="K40" s="23">
        <v>8.98</v>
      </c>
      <c r="L40" s="31" t="s">
        <v>178</v>
      </c>
      <c r="M40" s="14">
        <f t="shared" si="0"/>
        <v>9.52</v>
      </c>
      <c r="N40" s="14">
        <f t="shared" si="5"/>
        <v>340.79</v>
      </c>
      <c r="O40" s="14">
        <f t="shared" si="6"/>
        <v>347.36</v>
      </c>
      <c r="P40" s="14">
        <f t="shared" si="3"/>
        <v>6.57</v>
      </c>
      <c r="Q40" s="14">
        <f t="shared" si="4"/>
        <v>340.79</v>
      </c>
      <c r="R40" s="14" t="s">
        <v>29</v>
      </c>
      <c r="S40" s="13" t="s">
        <v>30</v>
      </c>
      <c r="T40" s="26" t="s">
        <v>95</v>
      </c>
      <c r="U40" s="26" t="s">
        <v>95</v>
      </c>
    </row>
    <row r="41" spans="1:21" x14ac:dyDescent="0.25">
      <c r="A41" s="23">
        <v>40</v>
      </c>
      <c r="B41" s="25" t="s">
        <v>55</v>
      </c>
      <c r="C41" s="25" t="s">
        <v>226</v>
      </c>
      <c r="D41" s="23" t="s">
        <v>23</v>
      </c>
      <c r="E41" s="23" t="s">
        <v>25</v>
      </c>
      <c r="F41" s="23" t="s">
        <v>87</v>
      </c>
      <c r="G41" s="23" t="s">
        <v>26</v>
      </c>
      <c r="H41" s="23" t="s">
        <v>34</v>
      </c>
      <c r="I41" s="24">
        <v>231.27</v>
      </c>
      <c r="J41" s="24">
        <v>100</v>
      </c>
      <c r="K41" s="23">
        <v>8.98</v>
      </c>
      <c r="L41" s="31" t="s">
        <v>178</v>
      </c>
      <c r="M41" s="14">
        <f t="shared" si="0"/>
        <v>9.52</v>
      </c>
      <c r="N41" s="14">
        <f t="shared" si="5"/>
        <v>340.79</v>
      </c>
      <c r="O41" s="14">
        <f t="shared" si="6"/>
        <v>347.36</v>
      </c>
      <c r="P41" s="14">
        <f t="shared" si="3"/>
        <v>6.57</v>
      </c>
      <c r="Q41" s="14">
        <f t="shared" si="4"/>
        <v>340.79</v>
      </c>
      <c r="R41" s="14" t="s">
        <v>29</v>
      </c>
      <c r="S41" s="13" t="s">
        <v>30</v>
      </c>
      <c r="T41" s="26" t="s">
        <v>98</v>
      </c>
      <c r="U41" s="26" t="s">
        <v>98</v>
      </c>
    </row>
    <row r="42" spans="1:21" x14ac:dyDescent="0.25">
      <c r="A42" s="23">
        <v>41</v>
      </c>
      <c r="B42" s="25" t="s">
        <v>137</v>
      </c>
      <c r="C42" s="25" t="s">
        <v>227</v>
      </c>
      <c r="D42" s="23" t="s">
        <v>23</v>
      </c>
      <c r="E42" s="23" t="s">
        <v>25</v>
      </c>
      <c r="F42" s="23" t="s">
        <v>87</v>
      </c>
      <c r="G42" s="23" t="s">
        <v>26</v>
      </c>
      <c r="H42" s="23" t="s">
        <v>34</v>
      </c>
      <c r="I42" s="24">
        <v>231.27</v>
      </c>
      <c r="J42" s="24">
        <v>100</v>
      </c>
      <c r="K42" s="23">
        <v>8.98</v>
      </c>
      <c r="L42" s="31" t="s">
        <v>178</v>
      </c>
      <c r="M42" s="14">
        <f t="shared" si="0"/>
        <v>9.52</v>
      </c>
      <c r="N42" s="14">
        <f t="shared" si="5"/>
        <v>340.79</v>
      </c>
      <c r="O42" s="14">
        <f t="shared" si="6"/>
        <v>347.36</v>
      </c>
      <c r="P42" s="14">
        <f t="shared" si="3"/>
        <v>6.57</v>
      </c>
      <c r="Q42" s="14">
        <f t="shared" si="4"/>
        <v>340.79</v>
      </c>
      <c r="R42" s="14" t="s">
        <v>29</v>
      </c>
      <c r="S42" s="13" t="s">
        <v>30</v>
      </c>
      <c r="T42" s="26" t="s">
        <v>105</v>
      </c>
      <c r="U42" s="26" t="s">
        <v>105</v>
      </c>
    </row>
    <row r="43" spans="1:21" x14ac:dyDescent="0.25">
      <c r="A43" s="23">
        <v>42</v>
      </c>
      <c r="B43" s="25" t="s">
        <v>228</v>
      </c>
      <c r="C43" s="25" t="s">
        <v>229</v>
      </c>
      <c r="D43" s="23" t="s">
        <v>23</v>
      </c>
      <c r="E43" s="23" t="s">
        <v>25</v>
      </c>
      <c r="F43" s="23" t="s">
        <v>87</v>
      </c>
      <c r="G43" s="23" t="s">
        <v>26</v>
      </c>
      <c r="H43" s="23" t="s">
        <v>34</v>
      </c>
      <c r="I43" s="24">
        <v>231.27</v>
      </c>
      <c r="J43" s="24">
        <v>100</v>
      </c>
      <c r="K43" s="23">
        <v>8.98</v>
      </c>
      <c r="L43" s="31" t="s">
        <v>178</v>
      </c>
      <c r="M43" s="14">
        <f t="shared" si="0"/>
        <v>9.52</v>
      </c>
      <c r="N43" s="14">
        <f t="shared" si="5"/>
        <v>340.79</v>
      </c>
      <c r="O43" s="14">
        <f t="shared" si="6"/>
        <v>347.36</v>
      </c>
      <c r="P43" s="14">
        <f t="shared" si="3"/>
        <v>6.57</v>
      </c>
      <c r="Q43" s="14">
        <f t="shared" si="4"/>
        <v>340.79</v>
      </c>
      <c r="R43" s="14" t="s">
        <v>29</v>
      </c>
      <c r="S43" s="13" t="s">
        <v>30</v>
      </c>
      <c r="T43" s="36" t="s">
        <v>107</v>
      </c>
      <c r="U43" s="36" t="s">
        <v>107</v>
      </c>
    </row>
    <row r="44" spans="1:21" x14ac:dyDescent="0.25">
      <c r="A44" s="23">
        <v>43</v>
      </c>
      <c r="B44" s="25" t="s">
        <v>230</v>
      </c>
      <c r="C44" s="25" t="s">
        <v>231</v>
      </c>
      <c r="D44" s="23" t="s">
        <v>23</v>
      </c>
      <c r="E44" s="23" t="s">
        <v>25</v>
      </c>
      <c r="F44" s="23" t="s">
        <v>148</v>
      </c>
      <c r="G44" s="23" t="s">
        <v>26</v>
      </c>
      <c r="H44" s="23" t="s">
        <v>34</v>
      </c>
      <c r="I44" s="24">
        <v>903.89</v>
      </c>
      <c r="J44" s="24">
        <v>300</v>
      </c>
      <c r="K44" s="24">
        <v>12.65</v>
      </c>
      <c r="L44" s="31" t="s">
        <v>178</v>
      </c>
      <c r="M44" s="14">
        <f t="shared" si="0"/>
        <v>13.41</v>
      </c>
      <c r="N44" s="14">
        <f t="shared" si="5"/>
        <v>1217.3</v>
      </c>
      <c r="O44" s="14">
        <f t="shared" si="6"/>
        <v>1236.0999999999999</v>
      </c>
      <c r="P44" s="14">
        <f t="shared" si="3"/>
        <v>18.8</v>
      </c>
      <c r="Q44" s="14">
        <f t="shared" si="4"/>
        <v>1217.3</v>
      </c>
      <c r="R44" s="14" t="s">
        <v>29</v>
      </c>
      <c r="S44" s="13" t="s">
        <v>30</v>
      </c>
      <c r="T44" s="26" t="s">
        <v>96</v>
      </c>
      <c r="U44" s="26" t="s">
        <v>96</v>
      </c>
    </row>
    <row r="45" spans="1:21" x14ac:dyDescent="0.25">
      <c r="A45" s="23">
        <v>44</v>
      </c>
      <c r="B45" s="25" t="s">
        <v>232</v>
      </c>
      <c r="C45" s="25" t="s">
        <v>233</v>
      </c>
      <c r="D45" s="23" t="s">
        <v>23</v>
      </c>
      <c r="E45" s="23" t="s">
        <v>25</v>
      </c>
      <c r="F45" s="23" t="s">
        <v>148</v>
      </c>
      <c r="G45" s="23" t="s">
        <v>26</v>
      </c>
      <c r="H45" s="23" t="s">
        <v>34</v>
      </c>
      <c r="I45" s="24">
        <v>901.84</v>
      </c>
      <c r="J45" s="24">
        <v>300</v>
      </c>
      <c r="K45" s="24">
        <v>12.62</v>
      </c>
      <c r="L45" s="31" t="s">
        <v>178</v>
      </c>
      <c r="M45" s="14">
        <f t="shared" si="0"/>
        <v>13.38</v>
      </c>
      <c r="N45" s="14">
        <f t="shared" si="5"/>
        <v>1215.22</v>
      </c>
      <c r="O45" s="14">
        <f t="shared" si="6"/>
        <v>1234.02</v>
      </c>
      <c r="P45" s="14">
        <f t="shared" si="3"/>
        <v>18.8</v>
      </c>
      <c r="Q45" s="14">
        <f t="shared" si="4"/>
        <v>1215.22</v>
      </c>
      <c r="R45" s="14" t="s">
        <v>29</v>
      </c>
      <c r="S45" s="13" t="s">
        <v>30</v>
      </c>
      <c r="T45" s="26" t="s">
        <v>94</v>
      </c>
      <c r="U45" s="26" t="s">
        <v>94</v>
      </c>
    </row>
    <row r="46" spans="1:21" x14ac:dyDescent="0.25">
      <c r="A46" s="23">
        <v>45</v>
      </c>
      <c r="B46" s="25" t="s">
        <v>77</v>
      </c>
      <c r="C46" s="25" t="s">
        <v>78</v>
      </c>
      <c r="D46" s="23" t="s">
        <v>23</v>
      </c>
      <c r="E46" s="23" t="s">
        <v>25</v>
      </c>
      <c r="F46" s="23" t="s">
        <v>75</v>
      </c>
      <c r="G46" s="23" t="s">
        <v>26</v>
      </c>
      <c r="H46" s="23" t="s">
        <v>34</v>
      </c>
      <c r="I46" s="24">
        <v>0</v>
      </c>
      <c r="J46" s="24">
        <v>100</v>
      </c>
      <c r="K46" s="24">
        <v>0</v>
      </c>
      <c r="L46" s="31"/>
      <c r="M46" s="14">
        <f t="shared" si="0"/>
        <v>0</v>
      </c>
      <c r="N46" s="14">
        <f t="shared" si="5"/>
        <v>100</v>
      </c>
      <c r="O46" s="14">
        <f t="shared" si="6"/>
        <v>106</v>
      </c>
      <c r="P46" s="14">
        <f t="shared" si="3"/>
        <v>6</v>
      </c>
      <c r="Q46" s="14">
        <f t="shared" si="4"/>
        <v>100</v>
      </c>
      <c r="R46" s="14" t="s">
        <v>29</v>
      </c>
      <c r="S46" s="13" t="s">
        <v>30</v>
      </c>
      <c r="T46" s="26" t="s">
        <v>234</v>
      </c>
      <c r="U46" s="26" t="s">
        <v>234</v>
      </c>
    </row>
    <row r="47" spans="1:21" x14ac:dyDescent="0.25">
      <c r="A47" s="23">
        <v>46</v>
      </c>
      <c r="B47" s="25" t="s">
        <v>82</v>
      </c>
      <c r="C47" s="25" t="s">
        <v>235</v>
      </c>
      <c r="D47" s="23" t="s">
        <v>23</v>
      </c>
      <c r="E47" s="23" t="s">
        <v>25</v>
      </c>
      <c r="F47" s="23" t="s">
        <v>87</v>
      </c>
      <c r="G47" s="23" t="s">
        <v>26</v>
      </c>
      <c r="H47" s="23" t="s">
        <v>34</v>
      </c>
      <c r="I47" s="24">
        <v>231.27</v>
      </c>
      <c r="J47" s="24">
        <v>100</v>
      </c>
      <c r="K47" s="23">
        <v>8.98</v>
      </c>
      <c r="L47" s="31" t="s">
        <v>178</v>
      </c>
      <c r="M47" s="14">
        <f t="shared" si="0"/>
        <v>9.52</v>
      </c>
      <c r="N47" s="14">
        <f t="shared" si="5"/>
        <v>340.79</v>
      </c>
      <c r="O47" s="14">
        <f t="shared" si="6"/>
        <v>347.36</v>
      </c>
      <c r="P47" s="14">
        <f t="shared" si="3"/>
        <v>6.57</v>
      </c>
      <c r="Q47" s="14">
        <f t="shared" si="4"/>
        <v>340.79</v>
      </c>
      <c r="R47" s="14" t="s">
        <v>29</v>
      </c>
      <c r="S47" s="13" t="s">
        <v>30</v>
      </c>
      <c r="T47" s="26" t="s">
        <v>92</v>
      </c>
      <c r="U47" s="26" t="s">
        <v>92</v>
      </c>
    </row>
    <row r="48" spans="1:21" x14ac:dyDescent="0.25">
      <c r="A48" s="23">
        <v>47</v>
      </c>
      <c r="B48" s="25" t="s">
        <v>236</v>
      </c>
      <c r="C48" s="25" t="s">
        <v>237</v>
      </c>
      <c r="D48" s="23" t="s">
        <v>23</v>
      </c>
      <c r="E48" s="23" t="s">
        <v>25</v>
      </c>
      <c r="F48" s="23" t="s">
        <v>148</v>
      </c>
      <c r="G48" s="23" t="s">
        <v>26</v>
      </c>
      <c r="H48" s="23" t="s">
        <v>34</v>
      </c>
      <c r="I48" s="24">
        <v>903.89</v>
      </c>
      <c r="J48" s="24">
        <v>300</v>
      </c>
      <c r="K48" s="24">
        <v>12.65</v>
      </c>
      <c r="L48" s="31" t="s">
        <v>178</v>
      </c>
      <c r="M48" s="14">
        <f t="shared" si="0"/>
        <v>13.41</v>
      </c>
      <c r="N48" s="14">
        <f t="shared" si="5"/>
        <v>1217.3</v>
      </c>
      <c r="O48" s="14">
        <f t="shared" si="6"/>
        <v>1236.0999999999999</v>
      </c>
      <c r="P48" s="14">
        <f t="shared" si="3"/>
        <v>18.8</v>
      </c>
      <c r="Q48" s="14">
        <f t="shared" si="4"/>
        <v>1217.3</v>
      </c>
      <c r="R48" s="14" t="s">
        <v>29</v>
      </c>
      <c r="S48" s="13" t="s">
        <v>30</v>
      </c>
      <c r="T48" s="26" t="s">
        <v>103</v>
      </c>
      <c r="U48" s="26" t="s">
        <v>103</v>
      </c>
    </row>
    <row r="49" spans="1:21" x14ac:dyDescent="0.25">
      <c r="A49" s="23">
        <v>48</v>
      </c>
      <c r="B49" s="25" t="s">
        <v>238</v>
      </c>
      <c r="C49" s="25" t="s">
        <v>239</v>
      </c>
      <c r="D49" s="23" t="s">
        <v>23</v>
      </c>
      <c r="E49" s="23" t="s">
        <v>25</v>
      </c>
      <c r="F49" s="23" t="s">
        <v>87</v>
      </c>
      <c r="G49" s="23" t="s">
        <v>26</v>
      </c>
      <c r="H49" s="23" t="s">
        <v>34</v>
      </c>
      <c r="I49" s="24">
        <v>926.41</v>
      </c>
      <c r="J49" s="24">
        <v>100</v>
      </c>
      <c r="K49" s="23">
        <v>15.28</v>
      </c>
      <c r="L49" s="31" t="s">
        <v>178</v>
      </c>
      <c r="M49" s="14">
        <f t="shared" si="0"/>
        <v>16.2</v>
      </c>
      <c r="N49" s="14">
        <f t="shared" si="5"/>
        <v>1042.6099999999999</v>
      </c>
      <c r="O49" s="14">
        <f t="shared" si="6"/>
        <v>1049.58</v>
      </c>
      <c r="P49" s="14">
        <f t="shared" si="3"/>
        <v>6.97</v>
      </c>
      <c r="Q49" s="14">
        <f t="shared" si="4"/>
        <v>1042.6099999999999</v>
      </c>
      <c r="R49" s="14" t="s">
        <v>29</v>
      </c>
      <c r="S49" s="13" t="s">
        <v>30</v>
      </c>
      <c r="T49" s="26" t="s">
        <v>94</v>
      </c>
      <c r="U49" s="26" t="s">
        <v>94</v>
      </c>
    </row>
    <row r="50" spans="1:21" x14ac:dyDescent="0.25">
      <c r="A50" s="23">
        <v>49</v>
      </c>
      <c r="B50" s="25" t="s">
        <v>58</v>
      </c>
      <c r="C50" s="25" t="s">
        <v>240</v>
      </c>
      <c r="D50" s="23" t="s">
        <v>23</v>
      </c>
      <c r="E50" s="23" t="s">
        <v>25</v>
      </c>
      <c r="F50" s="23" t="s">
        <v>87</v>
      </c>
      <c r="G50" s="23" t="s">
        <v>26</v>
      </c>
      <c r="H50" s="23" t="s">
        <v>34</v>
      </c>
      <c r="I50" s="24">
        <v>231.82</v>
      </c>
      <c r="J50" s="24">
        <v>100</v>
      </c>
      <c r="K50" s="23">
        <v>8.98</v>
      </c>
      <c r="L50" s="31" t="s">
        <v>178</v>
      </c>
      <c r="M50" s="14">
        <f t="shared" si="0"/>
        <v>9.52</v>
      </c>
      <c r="N50" s="14">
        <f t="shared" si="5"/>
        <v>341.34</v>
      </c>
      <c r="O50" s="14">
        <f t="shared" si="6"/>
        <v>347.91</v>
      </c>
      <c r="P50" s="14">
        <f t="shared" si="3"/>
        <v>6.57</v>
      </c>
      <c r="Q50" s="14">
        <f t="shared" si="4"/>
        <v>341.34</v>
      </c>
      <c r="R50" s="14" t="s">
        <v>29</v>
      </c>
      <c r="S50" s="13" t="s">
        <v>30</v>
      </c>
      <c r="T50" s="26" t="s">
        <v>96</v>
      </c>
      <c r="U50" s="26" t="s">
        <v>96</v>
      </c>
    </row>
    <row r="51" spans="1:21" x14ac:dyDescent="0.25">
      <c r="A51" s="23">
        <v>50</v>
      </c>
      <c r="B51" s="25" t="s">
        <v>241</v>
      </c>
      <c r="C51" s="25" t="s">
        <v>242</v>
      </c>
      <c r="D51" s="23" t="s">
        <v>23</v>
      </c>
      <c r="E51" s="23" t="s">
        <v>25</v>
      </c>
      <c r="F51" s="23" t="s">
        <v>87</v>
      </c>
      <c r="G51" s="23" t="s">
        <v>26</v>
      </c>
      <c r="H51" s="23" t="s">
        <v>34</v>
      </c>
      <c r="I51" s="24">
        <v>231.82</v>
      </c>
      <c r="J51" s="24">
        <v>100</v>
      </c>
      <c r="K51" s="23">
        <v>8.98</v>
      </c>
      <c r="L51" s="31" t="s">
        <v>178</v>
      </c>
      <c r="M51" s="14">
        <f t="shared" si="0"/>
        <v>9.52</v>
      </c>
      <c r="N51" s="14">
        <f t="shared" si="5"/>
        <v>341.34</v>
      </c>
      <c r="O51" s="14">
        <f t="shared" si="6"/>
        <v>347.91</v>
      </c>
      <c r="P51" s="14">
        <f t="shared" si="3"/>
        <v>6.57</v>
      </c>
      <c r="Q51" s="14">
        <f t="shared" si="4"/>
        <v>341.34</v>
      </c>
      <c r="R51" s="14" t="s">
        <v>29</v>
      </c>
      <c r="S51" s="13" t="s">
        <v>30</v>
      </c>
      <c r="T51" s="26" t="s">
        <v>94</v>
      </c>
      <c r="U51" s="26" t="s">
        <v>94</v>
      </c>
    </row>
    <row r="52" spans="1:21" x14ac:dyDescent="0.25">
      <c r="A52" s="23">
        <v>51</v>
      </c>
      <c r="B52" s="25" t="s">
        <v>243</v>
      </c>
      <c r="C52" s="25" t="s">
        <v>244</v>
      </c>
      <c r="D52" s="23" t="s">
        <v>23</v>
      </c>
      <c r="E52" s="23" t="s">
        <v>25</v>
      </c>
      <c r="F52" s="23" t="s">
        <v>61</v>
      </c>
      <c r="G52" s="23" t="s">
        <v>26</v>
      </c>
      <c r="H52" s="23" t="s">
        <v>34</v>
      </c>
      <c r="I52" s="24">
        <v>372.68</v>
      </c>
      <c r="J52" s="24">
        <v>200</v>
      </c>
      <c r="K52" s="24">
        <v>0</v>
      </c>
      <c r="L52" s="31"/>
      <c r="M52" s="14">
        <f t="shared" si="0"/>
        <v>0</v>
      </c>
      <c r="N52" s="14">
        <f t="shared" si="5"/>
        <v>572.67999999999995</v>
      </c>
      <c r="O52" s="14">
        <f t="shared" si="6"/>
        <v>584.67999999999995</v>
      </c>
      <c r="P52" s="14">
        <f t="shared" si="3"/>
        <v>12</v>
      </c>
      <c r="Q52" s="14">
        <f t="shared" si="4"/>
        <v>572.67999999999995</v>
      </c>
      <c r="R52" s="14" t="s">
        <v>29</v>
      </c>
      <c r="S52" s="13" t="s">
        <v>30</v>
      </c>
      <c r="T52" s="36" t="s">
        <v>103</v>
      </c>
      <c r="U52" s="36" t="s">
        <v>103</v>
      </c>
    </row>
    <row r="53" spans="1:21" x14ac:dyDescent="0.25">
      <c r="A53" s="23">
        <v>52</v>
      </c>
      <c r="B53" s="25" t="s">
        <v>245</v>
      </c>
      <c r="C53" s="25" t="s">
        <v>246</v>
      </c>
      <c r="D53" s="23" t="s">
        <v>23</v>
      </c>
      <c r="E53" s="23" t="s">
        <v>25</v>
      </c>
      <c r="F53" s="23" t="s">
        <v>87</v>
      </c>
      <c r="G53" s="23" t="s">
        <v>26</v>
      </c>
      <c r="H53" s="23" t="s">
        <v>34</v>
      </c>
      <c r="I53" s="24">
        <v>1390.57</v>
      </c>
      <c r="J53" s="24">
        <v>100</v>
      </c>
      <c r="K53" s="23">
        <v>19.45</v>
      </c>
      <c r="L53" s="31" t="s">
        <v>178</v>
      </c>
      <c r="M53" s="14">
        <f t="shared" si="0"/>
        <v>20.62</v>
      </c>
      <c r="N53" s="14">
        <f t="shared" si="5"/>
        <v>1511.19</v>
      </c>
      <c r="O53" s="14">
        <f t="shared" si="6"/>
        <v>1518.43</v>
      </c>
      <c r="P53" s="14">
        <f t="shared" si="3"/>
        <v>7.24</v>
      </c>
      <c r="Q53" s="14">
        <f t="shared" si="4"/>
        <v>1511.19</v>
      </c>
      <c r="R53" s="14" t="s">
        <v>29</v>
      </c>
      <c r="S53" s="13" t="s">
        <v>30</v>
      </c>
      <c r="T53" s="26" t="s">
        <v>92</v>
      </c>
      <c r="U53" s="26" t="s">
        <v>92</v>
      </c>
    </row>
    <row r="54" spans="1:21" x14ac:dyDescent="0.25">
      <c r="A54" s="23">
        <v>53</v>
      </c>
      <c r="B54" s="25" t="s">
        <v>247</v>
      </c>
      <c r="C54" s="25" t="s">
        <v>248</v>
      </c>
      <c r="D54" s="23" t="s">
        <v>23</v>
      </c>
      <c r="E54" s="23" t="s">
        <v>25</v>
      </c>
      <c r="F54" s="23" t="s">
        <v>148</v>
      </c>
      <c r="G54" s="23" t="s">
        <v>26</v>
      </c>
      <c r="H54" s="23" t="s">
        <v>34</v>
      </c>
      <c r="I54" s="24">
        <v>901.36</v>
      </c>
      <c r="J54" s="24">
        <v>300</v>
      </c>
      <c r="K54" s="24">
        <v>12.62</v>
      </c>
      <c r="L54" s="31" t="s">
        <v>178</v>
      </c>
      <c r="M54" s="14">
        <f t="shared" si="0"/>
        <v>13.38</v>
      </c>
      <c r="N54" s="14">
        <f t="shared" si="5"/>
        <v>1214.74</v>
      </c>
      <c r="O54" s="14">
        <f t="shared" si="6"/>
        <v>1233.54</v>
      </c>
      <c r="P54" s="14">
        <f t="shared" si="3"/>
        <v>18.8</v>
      </c>
      <c r="Q54" s="14">
        <f t="shared" si="4"/>
        <v>1214.74</v>
      </c>
      <c r="R54" s="14" t="s">
        <v>29</v>
      </c>
      <c r="S54" s="13" t="s">
        <v>30</v>
      </c>
      <c r="T54" s="26" t="s">
        <v>97</v>
      </c>
      <c r="U54" s="26" t="s">
        <v>97</v>
      </c>
    </row>
    <row r="55" spans="1:21" x14ac:dyDescent="0.25">
      <c r="A55" s="23">
        <v>54</v>
      </c>
      <c r="B55" s="25" t="s">
        <v>131</v>
      </c>
      <c r="C55" s="25" t="s">
        <v>249</v>
      </c>
      <c r="D55" s="23" t="s">
        <v>23</v>
      </c>
      <c r="E55" s="23" t="s">
        <v>25</v>
      </c>
      <c r="F55" s="23" t="s">
        <v>87</v>
      </c>
      <c r="G55" s="23" t="s">
        <v>26</v>
      </c>
      <c r="H55" s="23" t="s">
        <v>34</v>
      </c>
      <c r="I55" s="24">
        <v>231.82</v>
      </c>
      <c r="J55" s="24">
        <v>100</v>
      </c>
      <c r="K55" s="23">
        <v>8.98</v>
      </c>
      <c r="L55" s="31" t="s">
        <v>178</v>
      </c>
      <c r="M55" s="14">
        <f t="shared" si="0"/>
        <v>9.52</v>
      </c>
      <c r="N55" s="14">
        <f t="shared" si="5"/>
        <v>341.34</v>
      </c>
      <c r="O55" s="14">
        <f t="shared" si="6"/>
        <v>347.91</v>
      </c>
      <c r="P55" s="14">
        <f t="shared" si="3"/>
        <v>6.57</v>
      </c>
      <c r="Q55" s="14">
        <f t="shared" si="4"/>
        <v>341.34</v>
      </c>
      <c r="R55" s="14" t="s">
        <v>29</v>
      </c>
      <c r="S55" s="13" t="s">
        <v>30</v>
      </c>
      <c r="T55" s="26" t="s">
        <v>92</v>
      </c>
      <c r="U55" s="26" t="s">
        <v>92</v>
      </c>
    </row>
    <row r="56" spans="1:21" x14ac:dyDescent="0.25">
      <c r="A56" s="23">
        <v>55</v>
      </c>
      <c r="B56" s="25" t="s">
        <v>250</v>
      </c>
      <c r="C56" s="25" t="s">
        <v>251</v>
      </c>
      <c r="D56" s="23" t="s">
        <v>23</v>
      </c>
      <c r="E56" s="23" t="s">
        <v>25</v>
      </c>
      <c r="F56" s="23" t="s">
        <v>87</v>
      </c>
      <c r="G56" s="23" t="s">
        <v>26</v>
      </c>
      <c r="H56" s="23" t="s">
        <v>34</v>
      </c>
      <c r="I56" s="24">
        <v>231.82</v>
      </c>
      <c r="J56" s="24">
        <v>100</v>
      </c>
      <c r="K56" s="23">
        <v>8.98</v>
      </c>
      <c r="L56" s="31" t="s">
        <v>178</v>
      </c>
      <c r="M56" s="14">
        <f t="shared" si="0"/>
        <v>9.52</v>
      </c>
      <c r="N56" s="14">
        <f t="shared" si="5"/>
        <v>341.34</v>
      </c>
      <c r="O56" s="14">
        <f t="shared" si="6"/>
        <v>347.91</v>
      </c>
      <c r="P56" s="14">
        <f t="shared" si="3"/>
        <v>6.57</v>
      </c>
      <c r="Q56" s="14">
        <f t="shared" si="4"/>
        <v>341.34</v>
      </c>
      <c r="R56" s="14" t="s">
        <v>29</v>
      </c>
      <c r="S56" s="13" t="s">
        <v>30</v>
      </c>
      <c r="T56" s="26" t="s">
        <v>97</v>
      </c>
      <c r="U56" s="26" t="s">
        <v>97</v>
      </c>
    </row>
    <row r="57" spans="1:21" x14ac:dyDescent="0.25">
      <c r="A57" s="23">
        <v>56</v>
      </c>
      <c r="B57" s="25" t="s">
        <v>72</v>
      </c>
      <c r="C57" s="25" t="s">
        <v>252</v>
      </c>
      <c r="D57" s="23" t="s">
        <v>23</v>
      </c>
      <c r="E57" s="23" t="s">
        <v>25</v>
      </c>
      <c r="F57" s="23" t="s">
        <v>87</v>
      </c>
      <c r="G57" s="23" t="s">
        <v>26</v>
      </c>
      <c r="H57" s="23" t="s">
        <v>34</v>
      </c>
      <c r="I57" s="24">
        <v>231.82</v>
      </c>
      <c r="J57" s="24">
        <v>100</v>
      </c>
      <c r="K57" s="23">
        <v>8.98</v>
      </c>
      <c r="L57" s="31" t="s">
        <v>178</v>
      </c>
      <c r="M57" s="14">
        <f t="shared" si="0"/>
        <v>9.52</v>
      </c>
      <c r="N57" s="14">
        <f t="shared" si="5"/>
        <v>341.34</v>
      </c>
      <c r="O57" s="14">
        <f t="shared" si="6"/>
        <v>347.91</v>
      </c>
      <c r="P57" s="14">
        <f t="shared" si="3"/>
        <v>6.57</v>
      </c>
      <c r="Q57" s="14">
        <f t="shared" si="4"/>
        <v>341.34</v>
      </c>
      <c r="R57" s="14" t="s">
        <v>29</v>
      </c>
      <c r="S57" s="13" t="s">
        <v>30</v>
      </c>
      <c r="T57" s="26" t="s">
        <v>94</v>
      </c>
      <c r="U57" s="26" t="s">
        <v>94</v>
      </c>
    </row>
    <row r="58" spans="1:21" x14ac:dyDescent="0.25">
      <c r="A58" s="23">
        <v>57</v>
      </c>
      <c r="B58" s="25" t="s">
        <v>71</v>
      </c>
      <c r="C58" s="25" t="s">
        <v>253</v>
      </c>
      <c r="D58" s="23" t="s">
        <v>23</v>
      </c>
      <c r="E58" s="23" t="s">
        <v>25</v>
      </c>
      <c r="F58" s="23" t="s">
        <v>87</v>
      </c>
      <c r="G58" s="23" t="s">
        <v>26</v>
      </c>
      <c r="H58" s="23" t="s">
        <v>34</v>
      </c>
      <c r="I58" s="24">
        <v>231.82</v>
      </c>
      <c r="J58" s="24">
        <v>100</v>
      </c>
      <c r="K58" s="23">
        <v>8.98</v>
      </c>
      <c r="L58" s="31" t="s">
        <v>178</v>
      </c>
      <c r="M58" s="14">
        <f t="shared" si="0"/>
        <v>9.52</v>
      </c>
      <c r="N58" s="14">
        <f t="shared" si="5"/>
        <v>341.34</v>
      </c>
      <c r="O58" s="14">
        <f t="shared" si="6"/>
        <v>347.91</v>
      </c>
      <c r="P58" s="14">
        <f t="shared" si="3"/>
        <v>6.57</v>
      </c>
      <c r="Q58" s="14">
        <f t="shared" si="4"/>
        <v>341.34</v>
      </c>
      <c r="R58" s="14" t="s">
        <v>29</v>
      </c>
      <c r="S58" s="13" t="s">
        <v>30</v>
      </c>
      <c r="T58" s="26" t="s">
        <v>94</v>
      </c>
      <c r="U58" s="26" t="s">
        <v>94</v>
      </c>
    </row>
    <row r="59" spans="1:21" x14ac:dyDescent="0.25">
      <c r="A59" s="23">
        <v>58</v>
      </c>
      <c r="B59" s="25" t="s">
        <v>141</v>
      </c>
      <c r="C59" s="25" t="s">
        <v>254</v>
      </c>
      <c r="D59" s="23" t="s">
        <v>23</v>
      </c>
      <c r="E59" s="23" t="s">
        <v>25</v>
      </c>
      <c r="F59" s="23" t="s">
        <v>87</v>
      </c>
      <c r="G59" s="23" t="s">
        <v>26</v>
      </c>
      <c r="H59" s="23" t="s">
        <v>34</v>
      </c>
      <c r="I59" s="24">
        <v>231.82</v>
      </c>
      <c r="J59" s="24">
        <v>100</v>
      </c>
      <c r="K59" s="23">
        <v>8.98</v>
      </c>
      <c r="L59" s="31" t="s">
        <v>178</v>
      </c>
      <c r="M59" s="14">
        <f t="shared" si="0"/>
        <v>9.52</v>
      </c>
      <c r="N59" s="14">
        <f t="shared" si="5"/>
        <v>341.34</v>
      </c>
      <c r="O59" s="14">
        <f t="shared" si="6"/>
        <v>347.91</v>
      </c>
      <c r="P59" s="14">
        <f t="shared" si="3"/>
        <v>6.57</v>
      </c>
      <c r="Q59" s="14">
        <f t="shared" si="4"/>
        <v>341.34</v>
      </c>
      <c r="R59" s="14" t="s">
        <v>29</v>
      </c>
      <c r="S59" s="13" t="s">
        <v>30</v>
      </c>
      <c r="T59" s="26" t="s">
        <v>98</v>
      </c>
      <c r="U59" s="26" t="s">
        <v>98</v>
      </c>
    </row>
    <row r="60" spans="1:21" x14ac:dyDescent="0.25">
      <c r="A60" s="23">
        <v>59</v>
      </c>
      <c r="B60" s="25" t="s">
        <v>130</v>
      </c>
      <c r="C60" s="25" t="s">
        <v>255</v>
      </c>
      <c r="D60" s="23" t="s">
        <v>23</v>
      </c>
      <c r="E60" s="23" t="s">
        <v>25</v>
      </c>
      <c r="F60" s="23" t="s">
        <v>87</v>
      </c>
      <c r="G60" s="23" t="s">
        <v>26</v>
      </c>
      <c r="H60" s="23" t="s">
        <v>34</v>
      </c>
      <c r="I60" s="24">
        <v>231.82</v>
      </c>
      <c r="J60" s="24">
        <v>100</v>
      </c>
      <c r="K60" s="23">
        <v>8.98</v>
      </c>
      <c r="L60" s="31" t="s">
        <v>178</v>
      </c>
      <c r="M60" s="14">
        <f t="shared" si="0"/>
        <v>9.52</v>
      </c>
      <c r="N60" s="14">
        <f t="shared" si="5"/>
        <v>341.34</v>
      </c>
      <c r="O60" s="14">
        <f t="shared" si="6"/>
        <v>347.91</v>
      </c>
      <c r="P60" s="14">
        <f t="shared" si="3"/>
        <v>6.57</v>
      </c>
      <c r="Q60" s="14">
        <f t="shared" si="4"/>
        <v>341.34</v>
      </c>
      <c r="R60" s="14" t="s">
        <v>29</v>
      </c>
      <c r="S60" s="13" t="s">
        <v>30</v>
      </c>
      <c r="T60" s="26" t="s">
        <v>103</v>
      </c>
      <c r="U60" s="26" t="s">
        <v>103</v>
      </c>
    </row>
    <row r="61" spans="1:21" x14ac:dyDescent="0.25">
      <c r="A61" s="23">
        <v>60</v>
      </c>
      <c r="B61" s="25" t="s">
        <v>256</v>
      </c>
      <c r="C61" s="25" t="s">
        <v>257</v>
      </c>
      <c r="D61" s="23" t="s">
        <v>23</v>
      </c>
      <c r="E61" s="23" t="s">
        <v>25</v>
      </c>
      <c r="F61" s="23" t="s">
        <v>87</v>
      </c>
      <c r="G61" s="23" t="s">
        <v>26</v>
      </c>
      <c r="H61" s="23" t="s">
        <v>34</v>
      </c>
      <c r="I61" s="24">
        <v>231.82</v>
      </c>
      <c r="J61" s="24">
        <v>100</v>
      </c>
      <c r="K61" s="23">
        <v>8.98</v>
      </c>
      <c r="L61" s="31" t="s">
        <v>178</v>
      </c>
      <c r="M61" s="14">
        <f t="shared" si="0"/>
        <v>9.52</v>
      </c>
      <c r="N61" s="14">
        <f t="shared" si="5"/>
        <v>341.34</v>
      </c>
      <c r="O61" s="14">
        <f t="shared" si="6"/>
        <v>347.91</v>
      </c>
      <c r="P61" s="14">
        <f t="shared" si="3"/>
        <v>6.57</v>
      </c>
      <c r="Q61" s="14">
        <f t="shared" si="4"/>
        <v>341.34</v>
      </c>
      <c r="R61" s="14" t="s">
        <v>29</v>
      </c>
      <c r="S61" s="13" t="s">
        <v>30</v>
      </c>
      <c r="T61" s="26" t="s">
        <v>105</v>
      </c>
      <c r="U61" s="26" t="s">
        <v>105</v>
      </c>
    </row>
    <row r="62" spans="1:21" x14ac:dyDescent="0.25">
      <c r="A62" s="23">
        <v>61</v>
      </c>
      <c r="B62" s="25" t="s">
        <v>125</v>
      </c>
      <c r="C62" s="25" t="s">
        <v>258</v>
      </c>
      <c r="D62" s="23" t="s">
        <v>23</v>
      </c>
      <c r="E62" s="23" t="s">
        <v>25</v>
      </c>
      <c r="F62" s="23" t="s">
        <v>87</v>
      </c>
      <c r="G62" s="23" t="s">
        <v>26</v>
      </c>
      <c r="H62" s="23" t="s">
        <v>34</v>
      </c>
      <c r="I62" s="24">
        <v>231.82</v>
      </c>
      <c r="J62" s="24">
        <v>100</v>
      </c>
      <c r="K62" s="23">
        <v>8.98</v>
      </c>
      <c r="L62" s="31" t="s">
        <v>178</v>
      </c>
      <c r="M62" s="14">
        <f t="shared" si="0"/>
        <v>9.52</v>
      </c>
      <c r="N62" s="14">
        <f t="shared" si="5"/>
        <v>341.34</v>
      </c>
      <c r="O62" s="14">
        <f t="shared" si="6"/>
        <v>347.91</v>
      </c>
      <c r="P62" s="14">
        <f t="shared" si="3"/>
        <v>6.57</v>
      </c>
      <c r="Q62" s="14">
        <f t="shared" si="4"/>
        <v>341.34</v>
      </c>
      <c r="R62" s="14" t="s">
        <v>29</v>
      </c>
      <c r="S62" s="13" t="s">
        <v>30</v>
      </c>
      <c r="T62" s="26" t="s">
        <v>94</v>
      </c>
      <c r="U62" s="26" t="s">
        <v>94</v>
      </c>
    </row>
    <row r="63" spans="1:21" x14ac:dyDescent="0.25">
      <c r="A63" s="23">
        <v>62</v>
      </c>
      <c r="B63" s="25" t="s">
        <v>259</v>
      </c>
      <c r="C63" s="25" t="s">
        <v>260</v>
      </c>
      <c r="D63" s="23" t="s">
        <v>23</v>
      </c>
      <c r="E63" s="23" t="s">
        <v>25</v>
      </c>
      <c r="F63" s="23" t="s">
        <v>87</v>
      </c>
      <c r="G63" s="23" t="s">
        <v>26</v>
      </c>
      <c r="H63" s="23" t="s">
        <v>34</v>
      </c>
      <c r="I63" s="24">
        <v>231.82</v>
      </c>
      <c r="J63" s="24">
        <v>100</v>
      </c>
      <c r="K63" s="23">
        <v>8.98</v>
      </c>
      <c r="L63" s="31" t="s">
        <v>178</v>
      </c>
      <c r="M63" s="14">
        <f t="shared" si="0"/>
        <v>9.52</v>
      </c>
      <c r="N63" s="14">
        <f t="shared" si="5"/>
        <v>341.34</v>
      </c>
      <c r="O63" s="14">
        <f t="shared" si="6"/>
        <v>347.91</v>
      </c>
      <c r="P63" s="14">
        <f t="shared" si="3"/>
        <v>6.57</v>
      </c>
      <c r="Q63" s="14">
        <f t="shared" si="4"/>
        <v>341.34</v>
      </c>
      <c r="R63" s="14" t="s">
        <v>29</v>
      </c>
      <c r="S63" s="13" t="s">
        <v>30</v>
      </c>
      <c r="T63" s="26" t="s">
        <v>99</v>
      </c>
      <c r="U63" s="26" t="s">
        <v>99</v>
      </c>
    </row>
    <row r="64" spans="1:21" x14ac:dyDescent="0.25">
      <c r="A64" s="23">
        <v>63</v>
      </c>
      <c r="B64" s="25" t="s">
        <v>129</v>
      </c>
      <c r="C64" s="25" t="s">
        <v>261</v>
      </c>
      <c r="D64" s="23" t="s">
        <v>23</v>
      </c>
      <c r="E64" s="23" t="s">
        <v>25</v>
      </c>
      <c r="F64" s="23" t="s">
        <v>87</v>
      </c>
      <c r="G64" s="23" t="s">
        <v>26</v>
      </c>
      <c r="H64" s="23" t="s">
        <v>34</v>
      </c>
      <c r="I64" s="24">
        <v>231.82</v>
      </c>
      <c r="J64" s="24">
        <v>100</v>
      </c>
      <c r="K64" s="23">
        <v>8.98</v>
      </c>
      <c r="L64" s="31" t="s">
        <v>178</v>
      </c>
      <c r="M64" s="14">
        <f t="shared" si="0"/>
        <v>9.52</v>
      </c>
      <c r="N64" s="14">
        <f t="shared" si="5"/>
        <v>341.34</v>
      </c>
      <c r="O64" s="14">
        <f t="shared" si="6"/>
        <v>347.91</v>
      </c>
      <c r="P64" s="14">
        <f t="shared" si="3"/>
        <v>6.57</v>
      </c>
      <c r="Q64" s="14">
        <f t="shared" si="4"/>
        <v>341.34</v>
      </c>
      <c r="R64" s="14" t="s">
        <v>29</v>
      </c>
      <c r="S64" s="13" t="s">
        <v>30</v>
      </c>
      <c r="T64" s="26" t="s">
        <v>93</v>
      </c>
      <c r="U64" s="26" t="s">
        <v>93</v>
      </c>
    </row>
    <row r="65" spans="1:21" x14ac:dyDescent="0.25">
      <c r="A65" s="23">
        <v>64</v>
      </c>
      <c r="B65" s="25" t="s">
        <v>262</v>
      </c>
      <c r="C65" s="25" t="s">
        <v>263</v>
      </c>
      <c r="D65" s="23" t="s">
        <v>23</v>
      </c>
      <c r="E65" s="23" t="s">
        <v>25</v>
      </c>
      <c r="F65" s="23" t="s">
        <v>87</v>
      </c>
      <c r="G65" s="23" t="s">
        <v>26</v>
      </c>
      <c r="H65" s="23" t="s">
        <v>34</v>
      </c>
      <c r="I65" s="24">
        <v>231.82</v>
      </c>
      <c r="J65" s="24">
        <v>100</v>
      </c>
      <c r="K65" s="23">
        <v>8.98</v>
      </c>
      <c r="L65" s="31" t="s">
        <v>178</v>
      </c>
      <c r="M65" s="14">
        <f t="shared" si="0"/>
        <v>9.52</v>
      </c>
      <c r="N65" s="14">
        <f t="shared" si="5"/>
        <v>341.34</v>
      </c>
      <c r="O65" s="14">
        <f t="shared" si="6"/>
        <v>347.91</v>
      </c>
      <c r="P65" s="14">
        <f t="shared" si="3"/>
        <v>6.57</v>
      </c>
      <c r="Q65" s="14">
        <f t="shared" si="4"/>
        <v>341.34</v>
      </c>
      <c r="R65" s="14" t="s">
        <v>29</v>
      </c>
      <c r="S65" s="13" t="s">
        <v>30</v>
      </c>
      <c r="T65" s="26" t="s">
        <v>93</v>
      </c>
      <c r="U65" s="26" t="s">
        <v>93</v>
      </c>
    </row>
    <row r="66" spans="1:21" x14ac:dyDescent="0.25">
      <c r="A66" s="23">
        <v>65</v>
      </c>
      <c r="B66" s="25" t="s">
        <v>264</v>
      </c>
      <c r="C66" s="25" t="s">
        <v>265</v>
      </c>
      <c r="D66" s="23" t="s">
        <v>23</v>
      </c>
      <c r="E66" s="23" t="s">
        <v>25</v>
      </c>
      <c r="F66" s="23" t="s">
        <v>87</v>
      </c>
      <c r="G66" s="23" t="s">
        <v>26</v>
      </c>
      <c r="H66" s="23" t="s">
        <v>34</v>
      </c>
      <c r="I66" s="24">
        <v>231.82</v>
      </c>
      <c r="J66" s="24">
        <v>100</v>
      </c>
      <c r="K66" s="23">
        <v>8.98</v>
      </c>
      <c r="L66" s="31" t="s">
        <v>178</v>
      </c>
      <c r="M66" s="14">
        <f t="shared" ref="M66:M129" si="7">K66*1.06</f>
        <v>9.52</v>
      </c>
      <c r="N66" s="14">
        <f t="shared" si="5"/>
        <v>341.34</v>
      </c>
      <c r="O66" s="14">
        <f t="shared" si="6"/>
        <v>347.91</v>
      </c>
      <c r="P66" s="14">
        <f t="shared" ref="P66:P129" si="8">(M66+J66)*0.06</f>
        <v>6.57</v>
      </c>
      <c r="Q66" s="14">
        <f t="shared" ref="Q66:Q129" si="9">O66-P66</f>
        <v>341.34</v>
      </c>
      <c r="R66" s="14" t="s">
        <v>29</v>
      </c>
      <c r="S66" s="13" t="s">
        <v>30</v>
      </c>
      <c r="T66" s="26" t="s">
        <v>91</v>
      </c>
      <c r="U66" s="26" t="s">
        <v>91</v>
      </c>
    </row>
    <row r="67" spans="1:21" x14ac:dyDescent="0.25">
      <c r="A67" s="23">
        <v>66</v>
      </c>
      <c r="B67" s="25" t="s">
        <v>68</v>
      </c>
      <c r="C67" s="25" t="s">
        <v>266</v>
      </c>
      <c r="D67" s="23" t="s">
        <v>23</v>
      </c>
      <c r="E67" s="23" t="s">
        <v>25</v>
      </c>
      <c r="F67" s="23" t="s">
        <v>87</v>
      </c>
      <c r="G67" s="23" t="s">
        <v>26</v>
      </c>
      <c r="H67" s="23" t="s">
        <v>34</v>
      </c>
      <c r="I67" s="24">
        <v>231.82</v>
      </c>
      <c r="J67" s="24">
        <v>100</v>
      </c>
      <c r="K67" s="23">
        <v>8.98</v>
      </c>
      <c r="L67" s="31" t="s">
        <v>178</v>
      </c>
      <c r="M67" s="14">
        <f t="shared" si="7"/>
        <v>9.52</v>
      </c>
      <c r="N67" s="14">
        <f t="shared" si="5"/>
        <v>341.34</v>
      </c>
      <c r="O67" s="14">
        <f t="shared" si="6"/>
        <v>347.91</v>
      </c>
      <c r="P67" s="14">
        <f t="shared" si="8"/>
        <v>6.57</v>
      </c>
      <c r="Q67" s="14">
        <f t="shared" si="9"/>
        <v>341.34</v>
      </c>
      <c r="R67" s="14" t="s">
        <v>29</v>
      </c>
      <c r="S67" s="13" t="s">
        <v>30</v>
      </c>
      <c r="T67" s="26" t="s">
        <v>115</v>
      </c>
      <c r="U67" s="26" t="s">
        <v>115</v>
      </c>
    </row>
    <row r="68" spans="1:21" x14ac:dyDescent="0.25">
      <c r="A68" s="23">
        <v>67</v>
      </c>
      <c r="B68" s="25" t="s">
        <v>88</v>
      </c>
      <c r="C68" s="25" t="s">
        <v>267</v>
      </c>
      <c r="D68" s="23" t="s">
        <v>23</v>
      </c>
      <c r="E68" s="23" t="s">
        <v>25</v>
      </c>
      <c r="F68" s="23" t="s">
        <v>87</v>
      </c>
      <c r="G68" s="23" t="s">
        <v>26</v>
      </c>
      <c r="H68" s="23" t="s">
        <v>34</v>
      </c>
      <c r="I68" s="24">
        <v>231.82</v>
      </c>
      <c r="J68" s="24">
        <v>100</v>
      </c>
      <c r="K68" s="23">
        <v>8.98</v>
      </c>
      <c r="L68" s="31" t="s">
        <v>178</v>
      </c>
      <c r="M68" s="14">
        <f t="shared" si="7"/>
        <v>9.52</v>
      </c>
      <c r="N68" s="14">
        <f t="shared" si="5"/>
        <v>341.34</v>
      </c>
      <c r="O68" s="14">
        <f t="shared" si="6"/>
        <v>347.91</v>
      </c>
      <c r="P68" s="14">
        <f t="shared" si="8"/>
        <v>6.57</v>
      </c>
      <c r="Q68" s="14">
        <f t="shared" si="9"/>
        <v>341.34</v>
      </c>
      <c r="R68" s="14" t="s">
        <v>29</v>
      </c>
      <c r="S68" s="13" t="s">
        <v>30</v>
      </c>
      <c r="T68" s="26" t="s">
        <v>94</v>
      </c>
      <c r="U68" s="26" t="s">
        <v>94</v>
      </c>
    </row>
    <row r="69" spans="1:21" x14ac:dyDescent="0.25">
      <c r="A69" s="23">
        <v>68</v>
      </c>
      <c r="B69" s="25" t="s">
        <v>268</v>
      </c>
      <c r="C69" s="25" t="s">
        <v>269</v>
      </c>
      <c r="D69" s="23" t="s">
        <v>23</v>
      </c>
      <c r="E69" s="23" t="s">
        <v>25</v>
      </c>
      <c r="F69" s="23" t="s">
        <v>87</v>
      </c>
      <c r="G69" s="23" t="s">
        <v>26</v>
      </c>
      <c r="H69" s="23" t="s">
        <v>34</v>
      </c>
      <c r="I69" s="24">
        <v>231.82</v>
      </c>
      <c r="J69" s="24">
        <v>100</v>
      </c>
      <c r="K69" s="23">
        <v>8.98</v>
      </c>
      <c r="L69" s="31" t="s">
        <v>178</v>
      </c>
      <c r="M69" s="14">
        <f t="shared" si="7"/>
        <v>9.52</v>
      </c>
      <c r="N69" s="14">
        <f t="shared" si="5"/>
        <v>341.34</v>
      </c>
      <c r="O69" s="14">
        <f t="shared" si="6"/>
        <v>347.91</v>
      </c>
      <c r="P69" s="14">
        <f t="shared" si="8"/>
        <v>6.57</v>
      </c>
      <c r="Q69" s="14">
        <f t="shared" si="9"/>
        <v>341.34</v>
      </c>
      <c r="R69" s="14" t="s">
        <v>29</v>
      </c>
      <c r="S69" s="13" t="s">
        <v>30</v>
      </c>
      <c r="T69" s="26" t="s">
        <v>92</v>
      </c>
      <c r="U69" s="26" t="s">
        <v>92</v>
      </c>
    </row>
    <row r="70" spans="1:21" x14ac:dyDescent="0.25">
      <c r="A70" s="23">
        <v>69</v>
      </c>
      <c r="B70" s="25" t="s">
        <v>63</v>
      </c>
      <c r="C70" s="25" t="s">
        <v>270</v>
      </c>
      <c r="D70" s="23" t="s">
        <v>23</v>
      </c>
      <c r="E70" s="23" t="s">
        <v>25</v>
      </c>
      <c r="F70" s="23" t="s">
        <v>87</v>
      </c>
      <c r="G70" s="23" t="s">
        <v>26</v>
      </c>
      <c r="H70" s="23" t="s">
        <v>34</v>
      </c>
      <c r="I70" s="24">
        <v>231.82</v>
      </c>
      <c r="J70" s="24">
        <v>100</v>
      </c>
      <c r="K70" s="23">
        <v>8.98</v>
      </c>
      <c r="L70" s="31" t="s">
        <v>178</v>
      </c>
      <c r="M70" s="14">
        <f t="shared" si="7"/>
        <v>9.52</v>
      </c>
      <c r="N70" s="14">
        <f t="shared" si="5"/>
        <v>341.34</v>
      </c>
      <c r="O70" s="14">
        <f t="shared" si="6"/>
        <v>347.91</v>
      </c>
      <c r="P70" s="14">
        <f t="shared" si="8"/>
        <v>6.57</v>
      </c>
      <c r="Q70" s="14">
        <f t="shared" si="9"/>
        <v>341.34</v>
      </c>
      <c r="R70" s="14" t="s">
        <v>29</v>
      </c>
      <c r="S70" s="13" t="s">
        <v>30</v>
      </c>
      <c r="T70" s="26" t="s">
        <v>97</v>
      </c>
      <c r="U70" s="26" t="s">
        <v>97</v>
      </c>
    </row>
    <row r="71" spans="1:21" x14ac:dyDescent="0.25">
      <c r="A71" s="23">
        <v>70</v>
      </c>
      <c r="B71" s="25" t="s">
        <v>271</v>
      </c>
      <c r="C71" s="25" t="s">
        <v>272</v>
      </c>
      <c r="D71" s="23" t="s">
        <v>23</v>
      </c>
      <c r="E71" s="23" t="s">
        <v>25</v>
      </c>
      <c r="F71" s="23" t="s">
        <v>169</v>
      </c>
      <c r="G71" s="23" t="s">
        <v>26</v>
      </c>
      <c r="H71" s="23" t="s">
        <v>34</v>
      </c>
      <c r="I71" s="24">
        <v>0</v>
      </c>
      <c r="J71" s="24">
        <v>200</v>
      </c>
      <c r="K71" s="24">
        <v>350</v>
      </c>
      <c r="L71" s="31" t="s">
        <v>79</v>
      </c>
      <c r="M71" s="14">
        <f t="shared" si="7"/>
        <v>371</v>
      </c>
      <c r="N71" s="14">
        <f t="shared" si="5"/>
        <v>571</v>
      </c>
      <c r="O71" s="14">
        <f t="shared" si="6"/>
        <v>605.26</v>
      </c>
      <c r="P71" s="14">
        <f t="shared" si="8"/>
        <v>34.26</v>
      </c>
      <c r="Q71" s="14">
        <f t="shared" si="9"/>
        <v>571</v>
      </c>
      <c r="R71" s="14" t="s">
        <v>29</v>
      </c>
      <c r="S71" s="13" t="s">
        <v>30</v>
      </c>
      <c r="T71" s="26" t="s">
        <v>103</v>
      </c>
      <c r="U71" s="26" t="s">
        <v>103</v>
      </c>
    </row>
    <row r="72" spans="1:21" x14ac:dyDescent="0.25">
      <c r="A72" s="23">
        <v>71</v>
      </c>
      <c r="B72" s="25" t="s">
        <v>132</v>
      </c>
      <c r="C72" s="25" t="s">
        <v>273</v>
      </c>
      <c r="D72" s="23" t="s">
        <v>23</v>
      </c>
      <c r="E72" s="23" t="s">
        <v>25</v>
      </c>
      <c r="F72" s="23" t="s">
        <v>87</v>
      </c>
      <c r="G72" s="23" t="s">
        <v>26</v>
      </c>
      <c r="H72" s="23" t="s">
        <v>34</v>
      </c>
      <c r="I72" s="24">
        <v>231.25</v>
      </c>
      <c r="J72" s="24">
        <v>100</v>
      </c>
      <c r="K72" s="23">
        <v>8.98</v>
      </c>
      <c r="L72" s="31" t="s">
        <v>178</v>
      </c>
      <c r="M72" s="14">
        <f t="shared" si="7"/>
        <v>9.52</v>
      </c>
      <c r="N72" s="14">
        <f t="shared" si="5"/>
        <v>340.77</v>
      </c>
      <c r="O72" s="14">
        <f t="shared" si="6"/>
        <v>347.34</v>
      </c>
      <c r="P72" s="14">
        <f t="shared" si="8"/>
        <v>6.57</v>
      </c>
      <c r="Q72" s="14">
        <f t="shared" si="9"/>
        <v>340.77</v>
      </c>
      <c r="R72" s="14" t="s">
        <v>29</v>
      </c>
      <c r="S72" s="13" t="s">
        <v>30</v>
      </c>
      <c r="T72" s="26" t="s">
        <v>94</v>
      </c>
      <c r="U72" s="26" t="s">
        <v>94</v>
      </c>
    </row>
    <row r="73" spans="1:21" x14ac:dyDescent="0.25">
      <c r="A73" s="23">
        <v>72</v>
      </c>
      <c r="B73" s="25" t="s">
        <v>274</v>
      </c>
      <c r="C73" s="25" t="s">
        <v>275</v>
      </c>
      <c r="D73" s="23" t="s">
        <v>23</v>
      </c>
      <c r="E73" s="23" t="s">
        <v>25</v>
      </c>
      <c r="F73" s="23" t="s">
        <v>87</v>
      </c>
      <c r="G73" s="23" t="s">
        <v>26</v>
      </c>
      <c r="H73" s="23" t="s">
        <v>34</v>
      </c>
      <c r="I73" s="24">
        <v>231.69</v>
      </c>
      <c r="J73" s="24">
        <v>100</v>
      </c>
      <c r="K73" s="23">
        <v>8.98</v>
      </c>
      <c r="L73" s="31" t="s">
        <v>178</v>
      </c>
      <c r="M73" s="14">
        <f t="shared" si="7"/>
        <v>9.52</v>
      </c>
      <c r="N73" s="14">
        <f t="shared" si="5"/>
        <v>341.21</v>
      </c>
      <c r="O73" s="14">
        <f t="shared" si="6"/>
        <v>347.78</v>
      </c>
      <c r="P73" s="14">
        <f t="shared" si="8"/>
        <v>6.57</v>
      </c>
      <c r="Q73" s="14">
        <f t="shared" si="9"/>
        <v>341.21</v>
      </c>
      <c r="R73" s="14" t="s">
        <v>29</v>
      </c>
      <c r="S73" s="13" t="s">
        <v>30</v>
      </c>
      <c r="T73" s="26" t="s">
        <v>94</v>
      </c>
      <c r="U73" s="26" t="s">
        <v>94</v>
      </c>
    </row>
    <row r="74" spans="1:21" x14ac:dyDescent="0.25">
      <c r="A74" s="23">
        <v>73</v>
      </c>
      <c r="B74" s="25" t="s">
        <v>276</v>
      </c>
      <c r="C74" s="25" t="s">
        <v>277</v>
      </c>
      <c r="D74" s="23" t="s">
        <v>23</v>
      </c>
      <c r="E74" s="23" t="s">
        <v>25</v>
      </c>
      <c r="F74" s="23" t="s">
        <v>87</v>
      </c>
      <c r="G74" s="23" t="s">
        <v>26</v>
      </c>
      <c r="H74" s="23" t="s">
        <v>34</v>
      </c>
      <c r="I74" s="24">
        <v>231.69</v>
      </c>
      <c r="J74" s="24">
        <v>100</v>
      </c>
      <c r="K74" s="23">
        <v>8.98</v>
      </c>
      <c r="L74" s="31" t="s">
        <v>178</v>
      </c>
      <c r="M74" s="14">
        <f t="shared" si="7"/>
        <v>9.52</v>
      </c>
      <c r="N74" s="14">
        <f t="shared" si="5"/>
        <v>341.21</v>
      </c>
      <c r="O74" s="14">
        <f t="shared" si="6"/>
        <v>347.78</v>
      </c>
      <c r="P74" s="14">
        <f t="shared" si="8"/>
        <v>6.57</v>
      </c>
      <c r="Q74" s="14">
        <f t="shared" si="9"/>
        <v>341.21</v>
      </c>
      <c r="R74" s="14" t="s">
        <v>29</v>
      </c>
      <c r="S74" s="13" t="s">
        <v>30</v>
      </c>
      <c r="T74" s="26" t="s">
        <v>94</v>
      </c>
      <c r="U74" s="26" t="s">
        <v>94</v>
      </c>
    </row>
    <row r="75" spans="1:21" x14ac:dyDescent="0.25">
      <c r="A75" s="23">
        <v>74</v>
      </c>
      <c r="B75" s="25" t="s">
        <v>278</v>
      </c>
      <c r="C75" s="25" t="s">
        <v>149</v>
      </c>
      <c r="D75" s="23" t="s">
        <v>23</v>
      </c>
      <c r="E75" s="23" t="s">
        <v>25</v>
      </c>
      <c r="F75" s="23" t="s">
        <v>61</v>
      </c>
      <c r="G75" s="23" t="s">
        <v>26</v>
      </c>
      <c r="H75" s="23" t="s">
        <v>34</v>
      </c>
      <c r="I75" s="24">
        <v>185.68</v>
      </c>
      <c r="J75" s="24">
        <v>200</v>
      </c>
      <c r="K75" s="24">
        <v>0</v>
      </c>
      <c r="L75" s="31"/>
      <c r="M75" s="14">
        <f t="shared" si="7"/>
        <v>0</v>
      </c>
      <c r="N75" s="14">
        <f t="shared" si="5"/>
        <v>385.68</v>
      </c>
      <c r="O75" s="14">
        <f t="shared" si="6"/>
        <v>397.68</v>
      </c>
      <c r="P75" s="14">
        <f t="shared" si="8"/>
        <v>12</v>
      </c>
      <c r="Q75" s="14">
        <f t="shared" si="9"/>
        <v>385.68</v>
      </c>
      <c r="R75" s="14" t="s">
        <v>29</v>
      </c>
      <c r="S75" s="13" t="s">
        <v>30</v>
      </c>
      <c r="T75" s="26" t="s">
        <v>103</v>
      </c>
      <c r="U75" s="26" t="s">
        <v>103</v>
      </c>
    </row>
    <row r="76" spans="1:21" x14ac:dyDescent="0.25">
      <c r="A76" s="23">
        <v>75</v>
      </c>
      <c r="B76" s="25" t="s">
        <v>83</v>
      </c>
      <c r="C76" s="25" t="s">
        <v>279</v>
      </c>
      <c r="D76" s="23" t="s">
        <v>23</v>
      </c>
      <c r="E76" s="23" t="s">
        <v>25</v>
      </c>
      <c r="F76" s="23" t="s">
        <v>87</v>
      </c>
      <c r="G76" s="23" t="s">
        <v>26</v>
      </c>
      <c r="H76" s="23" t="s">
        <v>34</v>
      </c>
      <c r="I76" s="24">
        <v>231.69</v>
      </c>
      <c r="J76" s="24">
        <v>100</v>
      </c>
      <c r="K76" s="23">
        <v>8.98</v>
      </c>
      <c r="L76" s="31" t="s">
        <v>178</v>
      </c>
      <c r="M76" s="14">
        <f t="shared" si="7"/>
        <v>9.52</v>
      </c>
      <c r="N76" s="14">
        <f t="shared" si="5"/>
        <v>341.21</v>
      </c>
      <c r="O76" s="14">
        <f t="shared" si="6"/>
        <v>347.78</v>
      </c>
      <c r="P76" s="14">
        <f t="shared" si="8"/>
        <v>6.57</v>
      </c>
      <c r="Q76" s="14">
        <f t="shared" si="9"/>
        <v>341.21</v>
      </c>
      <c r="R76" s="14" t="s">
        <v>29</v>
      </c>
      <c r="S76" s="13" t="s">
        <v>30</v>
      </c>
      <c r="T76" s="26" t="s">
        <v>94</v>
      </c>
      <c r="U76" s="26" t="s">
        <v>94</v>
      </c>
    </row>
    <row r="77" spans="1:21" x14ac:dyDescent="0.25">
      <c r="A77" s="23">
        <v>76</v>
      </c>
      <c r="B77" s="25" t="s">
        <v>69</v>
      </c>
      <c r="C77" s="25" t="s">
        <v>280</v>
      </c>
      <c r="D77" s="23" t="s">
        <v>23</v>
      </c>
      <c r="E77" s="23" t="s">
        <v>25</v>
      </c>
      <c r="F77" s="23" t="s">
        <v>87</v>
      </c>
      <c r="G77" s="23" t="s">
        <v>26</v>
      </c>
      <c r="H77" s="23" t="s">
        <v>34</v>
      </c>
      <c r="I77" s="24">
        <v>231.19</v>
      </c>
      <c r="J77" s="24">
        <v>100</v>
      </c>
      <c r="K77" s="23">
        <v>8.98</v>
      </c>
      <c r="L77" s="31" t="s">
        <v>178</v>
      </c>
      <c r="M77" s="14">
        <f t="shared" si="7"/>
        <v>9.52</v>
      </c>
      <c r="N77" s="14">
        <f t="shared" si="5"/>
        <v>340.71</v>
      </c>
      <c r="O77" s="14">
        <f t="shared" si="6"/>
        <v>347.28</v>
      </c>
      <c r="P77" s="14">
        <f t="shared" si="8"/>
        <v>6.57</v>
      </c>
      <c r="Q77" s="14">
        <f t="shared" si="9"/>
        <v>340.71</v>
      </c>
      <c r="R77" s="14" t="s">
        <v>29</v>
      </c>
      <c r="S77" s="13" t="s">
        <v>30</v>
      </c>
      <c r="T77" s="26" t="s">
        <v>115</v>
      </c>
      <c r="U77" s="26" t="s">
        <v>115</v>
      </c>
    </row>
    <row r="78" spans="1:21" x14ac:dyDescent="0.25">
      <c r="A78" s="23">
        <v>77</v>
      </c>
      <c r="B78" s="25" t="s">
        <v>126</v>
      </c>
      <c r="C78" s="25" t="s">
        <v>281</v>
      </c>
      <c r="D78" s="23" t="s">
        <v>23</v>
      </c>
      <c r="E78" s="23" t="s">
        <v>25</v>
      </c>
      <c r="F78" s="23" t="s">
        <v>87</v>
      </c>
      <c r="G78" s="23" t="s">
        <v>26</v>
      </c>
      <c r="H78" s="23" t="s">
        <v>34</v>
      </c>
      <c r="I78" s="24">
        <v>231.19</v>
      </c>
      <c r="J78" s="24">
        <v>100</v>
      </c>
      <c r="K78" s="23">
        <v>8.98</v>
      </c>
      <c r="L78" s="31" t="s">
        <v>178</v>
      </c>
      <c r="M78" s="14">
        <f t="shared" si="7"/>
        <v>9.52</v>
      </c>
      <c r="N78" s="14">
        <f t="shared" si="5"/>
        <v>340.71</v>
      </c>
      <c r="O78" s="14">
        <f t="shared" si="6"/>
        <v>347.28</v>
      </c>
      <c r="P78" s="14">
        <f t="shared" si="8"/>
        <v>6.57</v>
      </c>
      <c r="Q78" s="14">
        <f t="shared" si="9"/>
        <v>340.71</v>
      </c>
      <c r="R78" s="14" t="s">
        <v>29</v>
      </c>
      <c r="S78" s="13" t="s">
        <v>30</v>
      </c>
      <c r="T78" s="26" t="s">
        <v>94</v>
      </c>
      <c r="U78" s="26" t="s">
        <v>94</v>
      </c>
    </row>
    <row r="79" spans="1:21" x14ac:dyDescent="0.25">
      <c r="A79" s="23">
        <v>78</v>
      </c>
      <c r="B79" s="25" t="s">
        <v>81</v>
      </c>
      <c r="C79" s="25" t="s">
        <v>282</v>
      </c>
      <c r="D79" s="23" t="s">
        <v>23</v>
      </c>
      <c r="E79" s="23" t="s">
        <v>25</v>
      </c>
      <c r="F79" s="23" t="s">
        <v>87</v>
      </c>
      <c r="G79" s="23" t="s">
        <v>26</v>
      </c>
      <c r="H79" s="23" t="s">
        <v>34</v>
      </c>
      <c r="I79" s="24">
        <v>231.19</v>
      </c>
      <c r="J79" s="24">
        <v>100</v>
      </c>
      <c r="K79" s="23">
        <v>8.98</v>
      </c>
      <c r="L79" s="31" t="s">
        <v>178</v>
      </c>
      <c r="M79" s="14">
        <f t="shared" si="7"/>
        <v>9.52</v>
      </c>
      <c r="N79" s="14">
        <f t="shared" si="5"/>
        <v>340.71</v>
      </c>
      <c r="O79" s="14">
        <f t="shared" si="6"/>
        <v>347.28</v>
      </c>
      <c r="P79" s="14">
        <f t="shared" si="8"/>
        <v>6.57</v>
      </c>
      <c r="Q79" s="14">
        <f t="shared" si="9"/>
        <v>340.71</v>
      </c>
      <c r="R79" s="14" t="s">
        <v>29</v>
      </c>
      <c r="S79" s="13" t="s">
        <v>30</v>
      </c>
      <c r="T79" s="26" t="s">
        <v>93</v>
      </c>
      <c r="U79" s="26" t="s">
        <v>93</v>
      </c>
    </row>
    <row r="80" spans="1:21" x14ac:dyDescent="0.25">
      <c r="A80" s="23">
        <v>79</v>
      </c>
      <c r="B80" s="25" t="s">
        <v>140</v>
      </c>
      <c r="C80" s="25" t="s">
        <v>283</v>
      </c>
      <c r="D80" s="23" t="s">
        <v>23</v>
      </c>
      <c r="E80" s="23" t="s">
        <v>25</v>
      </c>
      <c r="F80" s="23" t="s">
        <v>87</v>
      </c>
      <c r="G80" s="23" t="s">
        <v>26</v>
      </c>
      <c r="H80" s="23" t="s">
        <v>34</v>
      </c>
      <c r="I80" s="24">
        <v>231.19</v>
      </c>
      <c r="J80" s="24">
        <v>100</v>
      </c>
      <c r="K80" s="23">
        <v>8.98</v>
      </c>
      <c r="L80" s="31" t="s">
        <v>178</v>
      </c>
      <c r="M80" s="14">
        <f t="shared" si="7"/>
        <v>9.52</v>
      </c>
      <c r="N80" s="14">
        <f t="shared" si="5"/>
        <v>340.71</v>
      </c>
      <c r="O80" s="14">
        <f t="shared" si="6"/>
        <v>347.28</v>
      </c>
      <c r="P80" s="14">
        <f t="shared" si="8"/>
        <v>6.57</v>
      </c>
      <c r="Q80" s="14">
        <f t="shared" si="9"/>
        <v>340.71</v>
      </c>
      <c r="R80" s="14" t="s">
        <v>29</v>
      </c>
      <c r="S80" s="13" t="s">
        <v>30</v>
      </c>
      <c r="T80" s="26" t="s">
        <v>94</v>
      </c>
      <c r="U80" s="26" t="s">
        <v>94</v>
      </c>
    </row>
    <row r="81" spans="1:21" x14ac:dyDescent="0.25">
      <c r="A81" s="23">
        <v>80</v>
      </c>
      <c r="B81" s="25" t="s">
        <v>284</v>
      </c>
      <c r="C81" s="25" t="s">
        <v>285</v>
      </c>
      <c r="D81" s="23" t="s">
        <v>23</v>
      </c>
      <c r="E81" s="23" t="s">
        <v>46</v>
      </c>
      <c r="F81" s="23" t="s">
        <v>148</v>
      </c>
      <c r="G81" s="23" t="s">
        <v>26</v>
      </c>
      <c r="H81" s="23" t="s">
        <v>34</v>
      </c>
      <c r="I81" s="24">
        <v>908.57</v>
      </c>
      <c r="J81" s="24">
        <v>300</v>
      </c>
      <c r="K81" s="24">
        <v>12.71</v>
      </c>
      <c r="L81" s="31" t="s">
        <v>178</v>
      </c>
      <c r="M81" s="14">
        <f t="shared" si="7"/>
        <v>13.47</v>
      </c>
      <c r="N81" s="14">
        <f t="shared" ref="N81:N144" si="10">I81+J81+M81</f>
        <v>1222.04</v>
      </c>
      <c r="O81" s="14">
        <f t="shared" ref="O81:O144" si="11">I81+(J81+M81)*1.06</f>
        <v>1240.8499999999999</v>
      </c>
      <c r="P81" s="14">
        <f t="shared" si="8"/>
        <v>18.809999999999999</v>
      </c>
      <c r="Q81" s="14">
        <f t="shared" si="9"/>
        <v>1222.04</v>
      </c>
      <c r="R81" s="14" t="s">
        <v>29</v>
      </c>
      <c r="S81" s="13" t="s">
        <v>30</v>
      </c>
      <c r="T81" s="26" t="s">
        <v>94</v>
      </c>
      <c r="U81" s="26" t="s">
        <v>94</v>
      </c>
    </row>
    <row r="82" spans="1:21" x14ac:dyDescent="0.25">
      <c r="A82" s="23">
        <v>81</v>
      </c>
      <c r="B82" s="25" t="s">
        <v>286</v>
      </c>
      <c r="C82" s="25" t="s">
        <v>287</v>
      </c>
      <c r="D82" s="23" t="s">
        <v>23</v>
      </c>
      <c r="E82" s="23" t="s">
        <v>25</v>
      </c>
      <c r="F82" s="23" t="s">
        <v>87</v>
      </c>
      <c r="G82" s="23" t="s">
        <v>26</v>
      </c>
      <c r="H82" s="23" t="s">
        <v>34</v>
      </c>
      <c r="I82" s="24">
        <v>231.19</v>
      </c>
      <c r="J82" s="24">
        <v>100</v>
      </c>
      <c r="K82" s="23">
        <v>8.98</v>
      </c>
      <c r="L82" s="31" t="s">
        <v>178</v>
      </c>
      <c r="M82" s="14">
        <f t="shared" si="7"/>
        <v>9.52</v>
      </c>
      <c r="N82" s="14">
        <f t="shared" si="10"/>
        <v>340.71</v>
      </c>
      <c r="O82" s="14">
        <f t="shared" si="11"/>
        <v>347.28</v>
      </c>
      <c r="P82" s="14">
        <f t="shared" si="8"/>
        <v>6.57</v>
      </c>
      <c r="Q82" s="14">
        <f t="shared" si="9"/>
        <v>340.71</v>
      </c>
      <c r="R82" s="14" t="s">
        <v>29</v>
      </c>
      <c r="S82" s="13" t="s">
        <v>30</v>
      </c>
      <c r="T82" s="26" t="s">
        <v>107</v>
      </c>
      <c r="U82" s="26" t="s">
        <v>107</v>
      </c>
    </row>
    <row r="83" spans="1:21" x14ac:dyDescent="0.25">
      <c r="A83" s="23">
        <v>82</v>
      </c>
      <c r="B83" s="25" t="s">
        <v>288</v>
      </c>
      <c r="C83" s="25" t="s">
        <v>289</v>
      </c>
      <c r="D83" s="23" t="s">
        <v>23</v>
      </c>
      <c r="E83" s="23" t="s">
        <v>25</v>
      </c>
      <c r="F83" s="23" t="s">
        <v>87</v>
      </c>
      <c r="G83" s="23" t="s">
        <v>26</v>
      </c>
      <c r="H83" s="23" t="s">
        <v>34</v>
      </c>
      <c r="I83" s="24">
        <v>231.19</v>
      </c>
      <c r="J83" s="24">
        <v>100</v>
      </c>
      <c r="K83" s="23">
        <v>8.98</v>
      </c>
      <c r="L83" s="31" t="s">
        <v>178</v>
      </c>
      <c r="M83" s="14">
        <f t="shared" si="7"/>
        <v>9.52</v>
      </c>
      <c r="N83" s="14">
        <f t="shared" si="10"/>
        <v>340.71</v>
      </c>
      <c r="O83" s="14">
        <f t="shared" si="11"/>
        <v>347.28</v>
      </c>
      <c r="P83" s="14">
        <f t="shared" si="8"/>
        <v>6.57</v>
      </c>
      <c r="Q83" s="14">
        <f t="shared" si="9"/>
        <v>340.71</v>
      </c>
      <c r="R83" s="14" t="s">
        <v>29</v>
      </c>
      <c r="S83" s="13" t="s">
        <v>30</v>
      </c>
      <c r="T83" s="26" t="s">
        <v>94</v>
      </c>
      <c r="U83" s="26" t="s">
        <v>94</v>
      </c>
    </row>
    <row r="84" spans="1:21" x14ac:dyDescent="0.25">
      <c r="A84" s="23">
        <v>83</v>
      </c>
      <c r="B84" s="25" t="s">
        <v>290</v>
      </c>
      <c r="C84" s="25" t="s">
        <v>291</v>
      </c>
      <c r="D84" s="23" t="s">
        <v>23</v>
      </c>
      <c r="E84" s="23" t="s">
        <v>25</v>
      </c>
      <c r="F84" s="23" t="s">
        <v>87</v>
      </c>
      <c r="G84" s="23" t="s">
        <v>26</v>
      </c>
      <c r="H84" s="23" t="s">
        <v>34</v>
      </c>
      <c r="I84" s="24">
        <v>231.19</v>
      </c>
      <c r="J84" s="24">
        <v>100</v>
      </c>
      <c r="K84" s="23">
        <v>8.98</v>
      </c>
      <c r="L84" s="31" t="s">
        <v>178</v>
      </c>
      <c r="M84" s="14">
        <f t="shared" si="7"/>
        <v>9.52</v>
      </c>
      <c r="N84" s="14">
        <f t="shared" si="10"/>
        <v>340.71</v>
      </c>
      <c r="O84" s="14">
        <f t="shared" si="11"/>
        <v>347.28</v>
      </c>
      <c r="P84" s="14">
        <f t="shared" si="8"/>
        <v>6.57</v>
      </c>
      <c r="Q84" s="14">
        <f t="shared" si="9"/>
        <v>340.71</v>
      </c>
      <c r="R84" s="14" t="s">
        <v>29</v>
      </c>
      <c r="S84" s="13" t="s">
        <v>30</v>
      </c>
      <c r="T84" s="26" t="s">
        <v>97</v>
      </c>
      <c r="U84" s="26" t="s">
        <v>97</v>
      </c>
    </row>
    <row r="85" spans="1:21" x14ac:dyDescent="0.25">
      <c r="A85" s="23">
        <v>84</v>
      </c>
      <c r="B85" s="25" t="s">
        <v>292</v>
      </c>
      <c r="C85" s="25" t="s">
        <v>293</v>
      </c>
      <c r="D85" s="23" t="s">
        <v>23</v>
      </c>
      <c r="E85" s="23" t="s">
        <v>25</v>
      </c>
      <c r="F85" s="23" t="s">
        <v>87</v>
      </c>
      <c r="G85" s="23" t="s">
        <v>26</v>
      </c>
      <c r="H85" s="23" t="s">
        <v>34</v>
      </c>
      <c r="I85" s="24">
        <v>231.19</v>
      </c>
      <c r="J85" s="24">
        <v>100</v>
      </c>
      <c r="K85" s="23">
        <v>8.98</v>
      </c>
      <c r="L85" s="31" t="s">
        <v>178</v>
      </c>
      <c r="M85" s="14">
        <f t="shared" si="7"/>
        <v>9.52</v>
      </c>
      <c r="N85" s="14">
        <f t="shared" si="10"/>
        <v>340.71</v>
      </c>
      <c r="O85" s="14">
        <f t="shared" si="11"/>
        <v>347.28</v>
      </c>
      <c r="P85" s="14">
        <f t="shared" si="8"/>
        <v>6.57</v>
      </c>
      <c r="Q85" s="14">
        <f t="shared" si="9"/>
        <v>340.71</v>
      </c>
      <c r="R85" s="14" t="s">
        <v>29</v>
      </c>
      <c r="S85" s="13" t="s">
        <v>30</v>
      </c>
      <c r="T85" s="26" t="s">
        <v>107</v>
      </c>
      <c r="U85" s="26" t="s">
        <v>107</v>
      </c>
    </row>
    <row r="86" spans="1:21" x14ac:dyDescent="0.25">
      <c r="A86" s="23">
        <v>85</v>
      </c>
      <c r="B86" s="25" t="s">
        <v>123</v>
      </c>
      <c r="C86" s="25" t="s">
        <v>294</v>
      </c>
      <c r="D86" s="23" t="s">
        <v>23</v>
      </c>
      <c r="E86" s="23" t="s">
        <v>25</v>
      </c>
      <c r="F86" s="23" t="s">
        <v>87</v>
      </c>
      <c r="G86" s="23" t="s">
        <v>26</v>
      </c>
      <c r="H86" s="23" t="s">
        <v>34</v>
      </c>
      <c r="I86" s="24">
        <v>231.19</v>
      </c>
      <c r="J86" s="24">
        <v>100</v>
      </c>
      <c r="K86" s="23">
        <v>8.98</v>
      </c>
      <c r="L86" s="31" t="s">
        <v>178</v>
      </c>
      <c r="M86" s="14">
        <f t="shared" si="7"/>
        <v>9.52</v>
      </c>
      <c r="N86" s="14">
        <f t="shared" si="10"/>
        <v>340.71</v>
      </c>
      <c r="O86" s="14">
        <f t="shared" si="11"/>
        <v>347.28</v>
      </c>
      <c r="P86" s="14">
        <f t="shared" si="8"/>
        <v>6.57</v>
      </c>
      <c r="Q86" s="14">
        <f t="shared" si="9"/>
        <v>340.71</v>
      </c>
      <c r="R86" s="14" t="s">
        <v>29</v>
      </c>
      <c r="S86" s="13" t="s">
        <v>30</v>
      </c>
      <c r="T86" s="26" t="s">
        <v>94</v>
      </c>
      <c r="U86" s="26" t="s">
        <v>94</v>
      </c>
    </row>
    <row r="87" spans="1:21" x14ac:dyDescent="0.25">
      <c r="A87" s="23">
        <v>86</v>
      </c>
      <c r="B87" s="25" t="s">
        <v>295</v>
      </c>
      <c r="C87" s="35" t="s">
        <v>296</v>
      </c>
      <c r="D87" s="23" t="s">
        <v>23</v>
      </c>
      <c r="E87" s="23" t="s">
        <v>45</v>
      </c>
      <c r="F87" s="23" t="s">
        <v>138</v>
      </c>
      <c r="G87" s="23" t="s">
        <v>26</v>
      </c>
      <c r="H87" s="23" t="s">
        <v>34</v>
      </c>
      <c r="I87" s="24">
        <v>625</v>
      </c>
      <c r="J87" s="24">
        <v>400</v>
      </c>
      <c r="K87" s="24">
        <v>200</v>
      </c>
      <c r="L87" s="31" t="s">
        <v>175</v>
      </c>
      <c r="M87" s="14">
        <f t="shared" si="7"/>
        <v>212</v>
      </c>
      <c r="N87" s="14">
        <f t="shared" si="10"/>
        <v>1237</v>
      </c>
      <c r="O87" s="14">
        <f t="shared" si="11"/>
        <v>1273.72</v>
      </c>
      <c r="P87" s="14">
        <f t="shared" si="8"/>
        <v>36.72</v>
      </c>
      <c r="Q87" s="14">
        <f t="shared" si="9"/>
        <v>1237</v>
      </c>
      <c r="R87" s="14" t="s">
        <v>29</v>
      </c>
      <c r="S87" s="13" t="s">
        <v>30</v>
      </c>
      <c r="T87" s="36" t="s">
        <v>94</v>
      </c>
      <c r="U87" s="36" t="s">
        <v>94</v>
      </c>
    </row>
    <row r="88" spans="1:21" x14ac:dyDescent="0.25">
      <c r="A88" s="23">
        <v>87</v>
      </c>
      <c r="B88" s="25" t="s">
        <v>297</v>
      </c>
      <c r="C88" s="25" t="s">
        <v>298</v>
      </c>
      <c r="D88" s="23" t="s">
        <v>23</v>
      </c>
      <c r="E88" s="23" t="s">
        <v>25</v>
      </c>
      <c r="F88" s="23" t="s">
        <v>87</v>
      </c>
      <c r="G88" s="23" t="s">
        <v>26</v>
      </c>
      <c r="H88" s="23" t="s">
        <v>34</v>
      </c>
      <c r="I88" s="24">
        <v>231.19</v>
      </c>
      <c r="J88" s="24">
        <v>100</v>
      </c>
      <c r="K88" s="23">
        <v>8.98</v>
      </c>
      <c r="L88" s="31" t="s">
        <v>178</v>
      </c>
      <c r="M88" s="14">
        <f t="shared" si="7"/>
        <v>9.52</v>
      </c>
      <c r="N88" s="14">
        <f t="shared" si="10"/>
        <v>340.71</v>
      </c>
      <c r="O88" s="14">
        <f t="shared" si="11"/>
        <v>347.28</v>
      </c>
      <c r="P88" s="14">
        <f t="shared" si="8"/>
        <v>6.57</v>
      </c>
      <c r="Q88" s="14">
        <f t="shared" si="9"/>
        <v>340.71</v>
      </c>
      <c r="R88" s="14" t="s">
        <v>29</v>
      </c>
      <c r="S88" s="13" t="s">
        <v>30</v>
      </c>
      <c r="T88" s="26" t="s">
        <v>94</v>
      </c>
      <c r="U88" s="26" t="s">
        <v>94</v>
      </c>
    </row>
    <row r="89" spans="1:21" x14ac:dyDescent="0.25">
      <c r="A89" s="23">
        <v>88</v>
      </c>
      <c r="B89" s="25" t="s">
        <v>139</v>
      </c>
      <c r="C89" s="25" t="s">
        <v>299</v>
      </c>
      <c r="D89" s="23" t="s">
        <v>23</v>
      </c>
      <c r="E89" s="23" t="s">
        <v>25</v>
      </c>
      <c r="F89" s="23" t="s">
        <v>87</v>
      </c>
      <c r="G89" s="23" t="s">
        <v>26</v>
      </c>
      <c r="H89" s="23" t="s">
        <v>34</v>
      </c>
      <c r="I89" s="24">
        <v>231.19</v>
      </c>
      <c r="J89" s="24">
        <v>100</v>
      </c>
      <c r="K89" s="23">
        <v>8.98</v>
      </c>
      <c r="L89" s="31" t="s">
        <v>178</v>
      </c>
      <c r="M89" s="14">
        <f t="shared" si="7"/>
        <v>9.52</v>
      </c>
      <c r="N89" s="14">
        <f t="shared" si="10"/>
        <v>340.71</v>
      </c>
      <c r="O89" s="14">
        <f t="shared" si="11"/>
        <v>347.28</v>
      </c>
      <c r="P89" s="14">
        <f t="shared" si="8"/>
        <v>6.57</v>
      </c>
      <c r="Q89" s="14">
        <f t="shared" si="9"/>
        <v>340.71</v>
      </c>
      <c r="R89" s="14" t="s">
        <v>29</v>
      </c>
      <c r="S89" s="13" t="s">
        <v>30</v>
      </c>
      <c r="T89" s="26" t="s">
        <v>94</v>
      </c>
      <c r="U89" s="26" t="s">
        <v>94</v>
      </c>
    </row>
    <row r="90" spans="1:21" x14ac:dyDescent="0.25">
      <c r="A90" s="23">
        <v>89</v>
      </c>
      <c r="B90" s="25" t="s">
        <v>300</v>
      </c>
      <c r="C90" s="25" t="s">
        <v>301</v>
      </c>
      <c r="D90" s="23" t="s">
        <v>23</v>
      </c>
      <c r="E90" s="23" t="s">
        <v>25</v>
      </c>
      <c r="F90" s="23" t="s">
        <v>87</v>
      </c>
      <c r="G90" s="23" t="s">
        <v>26</v>
      </c>
      <c r="H90" s="23" t="s">
        <v>34</v>
      </c>
      <c r="I90" s="24">
        <v>231.19</v>
      </c>
      <c r="J90" s="24">
        <v>100</v>
      </c>
      <c r="K90" s="23">
        <v>8.98</v>
      </c>
      <c r="L90" s="31" t="s">
        <v>178</v>
      </c>
      <c r="M90" s="14">
        <f t="shared" si="7"/>
        <v>9.52</v>
      </c>
      <c r="N90" s="14">
        <f t="shared" si="10"/>
        <v>340.71</v>
      </c>
      <c r="O90" s="14">
        <f t="shared" si="11"/>
        <v>347.28</v>
      </c>
      <c r="P90" s="14">
        <f t="shared" si="8"/>
        <v>6.57</v>
      </c>
      <c r="Q90" s="14">
        <f t="shared" si="9"/>
        <v>340.71</v>
      </c>
      <c r="R90" s="14" t="s">
        <v>29</v>
      </c>
      <c r="S90" s="13" t="s">
        <v>30</v>
      </c>
      <c r="T90" s="26" t="s">
        <v>92</v>
      </c>
      <c r="U90" s="26" t="s">
        <v>92</v>
      </c>
    </row>
    <row r="91" spans="1:21" x14ac:dyDescent="0.25">
      <c r="A91" s="23">
        <v>90</v>
      </c>
      <c r="B91" s="25" t="s">
        <v>302</v>
      </c>
      <c r="C91" s="35" t="s">
        <v>303</v>
      </c>
      <c r="D91" s="23" t="s">
        <v>23</v>
      </c>
      <c r="E91" s="23" t="s">
        <v>25</v>
      </c>
      <c r="F91" s="23" t="s">
        <v>138</v>
      </c>
      <c r="G91" s="23" t="s">
        <v>26</v>
      </c>
      <c r="H91" s="23" t="s">
        <v>34</v>
      </c>
      <c r="I91" s="24">
        <v>625</v>
      </c>
      <c r="J91" s="24">
        <v>300</v>
      </c>
      <c r="K91" s="24">
        <v>158</v>
      </c>
      <c r="L91" s="31" t="s">
        <v>304</v>
      </c>
      <c r="M91" s="14">
        <f t="shared" si="7"/>
        <v>167.48</v>
      </c>
      <c r="N91" s="14">
        <f t="shared" si="10"/>
        <v>1092.48</v>
      </c>
      <c r="O91" s="14">
        <f t="shared" si="11"/>
        <v>1120.53</v>
      </c>
      <c r="P91" s="14">
        <f t="shared" si="8"/>
        <v>28.05</v>
      </c>
      <c r="Q91" s="14">
        <f t="shared" si="9"/>
        <v>1092.48</v>
      </c>
      <c r="R91" s="14" t="s">
        <v>29</v>
      </c>
      <c r="S91" s="13" t="s">
        <v>30</v>
      </c>
      <c r="T91" s="26" t="s">
        <v>97</v>
      </c>
      <c r="U91" s="26" t="s">
        <v>97</v>
      </c>
    </row>
    <row r="92" spans="1:21" x14ac:dyDescent="0.25">
      <c r="A92" s="23">
        <v>91</v>
      </c>
      <c r="B92" s="25" t="s">
        <v>305</v>
      </c>
      <c r="C92" s="25" t="s">
        <v>306</v>
      </c>
      <c r="D92" s="23" t="s">
        <v>23</v>
      </c>
      <c r="E92" s="23" t="s">
        <v>25</v>
      </c>
      <c r="F92" s="23" t="s">
        <v>87</v>
      </c>
      <c r="G92" s="23" t="s">
        <v>26</v>
      </c>
      <c r="H92" s="23" t="s">
        <v>34</v>
      </c>
      <c r="I92" s="24">
        <v>231.19</v>
      </c>
      <c r="J92" s="24">
        <v>100</v>
      </c>
      <c r="K92" s="23">
        <v>8.98</v>
      </c>
      <c r="L92" s="31" t="s">
        <v>178</v>
      </c>
      <c r="M92" s="14">
        <f t="shared" si="7"/>
        <v>9.52</v>
      </c>
      <c r="N92" s="14">
        <f t="shared" si="10"/>
        <v>340.71</v>
      </c>
      <c r="O92" s="14">
        <f t="shared" si="11"/>
        <v>347.28</v>
      </c>
      <c r="P92" s="14">
        <f t="shared" si="8"/>
        <v>6.57</v>
      </c>
      <c r="Q92" s="14">
        <f t="shared" si="9"/>
        <v>340.71</v>
      </c>
      <c r="R92" s="14" t="s">
        <v>29</v>
      </c>
      <c r="S92" s="13" t="s">
        <v>30</v>
      </c>
      <c r="T92" s="26" t="s">
        <v>94</v>
      </c>
      <c r="U92" s="26" t="s">
        <v>94</v>
      </c>
    </row>
    <row r="93" spans="1:21" x14ac:dyDescent="0.25">
      <c r="A93" s="23">
        <v>92</v>
      </c>
      <c r="B93" s="25" t="s">
        <v>307</v>
      </c>
      <c r="C93" s="35" t="s">
        <v>308</v>
      </c>
      <c r="D93" s="23" t="s">
        <v>23</v>
      </c>
      <c r="E93" s="23" t="s">
        <v>48</v>
      </c>
      <c r="F93" s="23" t="s">
        <v>309</v>
      </c>
      <c r="G93" s="23" t="s">
        <v>26</v>
      </c>
      <c r="H93" s="23" t="s">
        <v>34</v>
      </c>
      <c r="I93" s="24">
        <v>628.76</v>
      </c>
      <c r="J93" s="24">
        <v>400</v>
      </c>
      <c r="K93" s="24">
        <v>200</v>
      </c>
      <c r="L93" s="31" t="s">
        <v>310</v>
      </c>
      <c r="M93" s="14">
        <f t="shared" si="7"/>
        <v>212</v>
      </c>
      <c r="N93" s="14">
        <f t="shared" si="10"/>
        <v>1240.76</v>
      </c>
      <c r="O93" s="14">
        <f t="shared" si="11"/>
        <v>1277.48</v>
      </c>
      <c r="P93" s="14">
        <f t="shared" si="8"/>
        <v>36.72</v>
      </c>
      <c r="Q93" s="14">
        <f t="shared" si="9"/>
        <v>1240.76</v>
      </c>
      <c r="R93" s="14" t="s">
        <v>29</v>
      </c>
      <c r="S93" s="13" t="s">
        <v>30</v>
      </c>
      <c r="T93" s="26" t="s">
        <v>93</v>
      </c>
      <c r="U93" s="26" t="s">
        <v>93</v>
      </c>
    </row>
    <row r="94" spans="1:21" x14ac:dyDescent="0.25">
      <c r="A94" s="23">
        <v>93</v>
      </c>
      <c r="B94" s="25" t="s">
        <v>311</v>
      </c>
      <c r="C94" s="25" t="s">
        <v>312</v>
      </c>
      <c r="D94" s="23" t="s">
        <v>23</v>
      </c>
      <c r="E94" s="23" t="s">
        <v>25</v>
      </c>
      <c r="F94" s="23" t="s">
        <v>87</v>
      </c>
      <c r="G94" s="23" t="s">
        <v>26</v>
      </c>
      <c r="H94" s="23" t="s">
        <v>34</v>
      </c>
      <c r="I94" s="24">
        <v>231.19</v>
      </c>
      <c r="J94" s="24">
        <v>100</v>
      </c>
      <c r="K94" s="23">
        <v>8.98</v>
      </c>
      <c r="L94" s="31" t="s">
        <v>178</v>
      </c>
      <c r="M94" s="14">
        <f t="shared" si="7"/>
        <v>9.52</v>
      </c>
      <c r="N94" s="14">
        <f t="shared" si="10"/>
        <v>340.71</v>
      </c>
      <c r="O94" s="14">
        <f t="shared" si="11"/>
        <v>347.28</v>
      </c>
      <c r="P94" s="14">
        <f t="shared" si="8"/>
        <v>6.57</v>
      </c>
      <c r="Q94" s="14">
        <f t="shared" si="9"/>
        <v>340.71</v>
      </c>
      <c r="R94" s="14" t="s">
        <v>29</v>
      </c>
      <c r="S94" s="13" t="s">
        <v>30</v>
      </c>
      <c r="T94" s="26" t="s">
        <v>103</v>
      </c>
      <c r="U94" s="26" t="s">
        <v>103</v>
      </c>
    </row>
    <row r="95" spans="1:21" x14ac:dyDescent="0.25">
      <c r="A95" s="23">
        <v>94</v>
      </c>
      <c r="B95" s="25" t="s">
        <v>313</v>
      </c>
      <c r="C95" s="25" t="s">
        <v>314</v>
      </c>
      <c r="D95" s="23" t="s">
        <v>23</v>
      </c>
      <c r="E95" s="23" t="s">
        <v>25</v>
      </c>
      <c r="F95" s="23" t="s">
        <v>87</v>
      </c>
      <c r="G95" s="23" t="s">
        <v>26</v>
      </c>
      <c r="H95" s="23" t="s">
        <v>34</v>
      </c>
      <c r="I95" s="24">
        <v>229.61</v>
      </c>
      <c r="J95" s="24">
        <v>100</v>
      </c>
      <c r="K95" s="23">
        <v>8.98</v>
      </c>
      <c r="L95" s="31" t="s">
        <v>178</v>
      </c>
      <c r="M95" s="14">
        <f t="shared" si="7"/>
        <v>9.52</v>
      </c>
      <c r="N95" s="14">
        <f t="shared" si="10"/>
        <v>339.13</v>
      </c>
      <c r="O95" s="14">
        <f t="shared" si="11"/>
        <v>345.7</v>
      </c>
      <c r="P95" s="14">
        <f t="shared" si="8"/>
        <v>6.57</v>
      </c>
      <c r="Q95" s="14">
        <f t="shared" si="9"/>
        <v>339.13</v>
      </c>
      <c r="R95" s="14" t="s">
        <v>29</v>
      </c>
      <c r="S95" s="13" t="s">
        <v>30</v>
      </c>
      <c r="T95" s="26" t="s">
        <v>98</v>
      </c>
      <c r="U95" s="26" t="s">
        <v>98</v>
      </c>
    </row>
    <row r="96" spans="1:21" x14ac:dyDescent="0.25">
      <c r="A96" s="23">
        <v>95</v>
      </c>
      <c r="B96" s="25" t="s">
        <v>315</v>
      </c>
      <c r="C96" s="25" t="s">
        <v>316</v>
      </c>
      <c r="D96" s="23" t="s">
        <v>23</v>
      </c>
      <c r="E96" s="23" t="s">
        <v>25</v>
      </c>
      <c r="F96" s="23" t="s">
        <v>87</v>
      </c>
      <c r="G96" s="23" t="s">
        <v>26</v>
      </c>
      <c r="H96" s="23" t="s">
        <v>34</v>
      </c>
      <c r="I96" s="24">
        <v>230.4</v>
      </c>
      <c r="J96" s="24">
        <v>100</v>
      </c>
      <c r="K96" s="23">
        <v>8.98</v>
      </c>
      <c r="L96" s="31" t="s">
        <v>178</v>
      </c>
      <c r="M96" s="14">
        <f t="shared" si="7"/>
        <v>9.52</v>
      </c>
      <c r="N96" s="14">
        <f t="shared" si="10"/>
        <v>339.92</v>
      </c>
      <c r="O96" s="14">
        <f t="shared" si="11"/>
        <v>346.49</v>
      </c>
      <c r="P96" s="14">
        <f t="shared" si="8"/>
        <v>6.57</v>
      </c>
      <c r="Q96" s="14">
        <f t="shared" si="9"/>
        <v>339.92</v>
      </c>
      <c r="R96" s="14" t="s">
        <v>29</v>
      </c>
      <c r="S96" s="13" t="s">
        <v>30</v>
      </c>
      <c r="T96" s="26" t="s">
        <v>99</v>
      </c>
      <c r="U96" s="26" t="s">
        <v>99</v>
      </c>
    </row>
    <row r="97" spans="1:21" x14ac:dyDescent="0.25">
      <c r="A97" s="23">
        <v>96</v>
      </c>
      <c r="B97" s="25" t="s">
        <v>317</v>
      </c>
      <c r="C97" s="25" t="s">
        <v>318</v>
      </c>
      <c r="D97" s="23" t="s">
        <v>23</v>
      </c>
      <c r="E97" s="23" t="s">
        <v>25</v>
      </c>
      <c r="F97" s="23" t="s">
        <v>87</v>
      </c>
      <c r="G97" s="23" t="s">
        <v>26</v>
      </c>
      <c r="H97" s="23" t="s">
        <v>34</v>
      </c>
      <c r="I97" s="24">
        <v>231.12</v>
      </c>
      <c r="J97" s="24">
        <v>100</v>
      </c>
      <c r="K97" s="23">
        <v>8.98</v>
      </c>
      <c r="L97" s="31" t="s">
        <v>178</v>
      </c>
      <c r="M97" s="14">
        <f t="shared" si="7"/>
        <v>9.52</v>
      </c>
      <c r="N97" s="14">
        <f t="shared" si="10"/>
        <v>340.64</v>
      </c>
      <c r="O97" s="14">
        <f t="shared" si="11"/>
        <v>347.21</v>
      </c>
      <c r="P97" s="14">
        <f t="shared" si="8"/>
        <v>6.57</v>
      </c>
      <c r="Q97" s="14">
        <f t="shared" si="9"/>
        <v>340.64</v>
      </c>
      <c r="R97" s="14" t="s">
        <v>29</v>
      </c>
      <c r="S97" s="13" t="s">
        <v>30</v>
      </c>
      <c r="T97" s="26" t="s">
        <v>96</v>
      </c>
      <c r="U97" s="26" t="s">
        <v>96</v>
      </c>
    </row>
    <row r="98" spans="1:21" x14ac:dyDescent="0.25">
      <c r="A98" s="23">
        <v>97</v>
      </c>
      <c r="B98" s="25" t="s">
        <v>56</v>
      </c>
      <c r="C98" s="25" t="s">
        <v>319</v>
      </c>
      <c r="D98" s="23" t="s">
        <v>23</v>
      </c>
      <c r="E98" s="23" t="s">
        <v>25</v>
      </c>
      <c r="F98" s="23" t="s">
        <v>57</v>
      </c>
      <c r="G98" s="23" t="s">
        <v>26</v>
      </c>
      <c r="H98" s="23" t="s">
        <v>34</v>
      </c>
      <c r="I98" s="24">
        <v>0</v>
      </c>
      <c r="J98" s="24">
        <v>400</v>
      </c>
      <c r="K98" s="24">
        <v>2513</v>
      </c>
      <c r="L98" s="31" t="s">
        <v>320</v>
      </c>
      <c r="M98" s="14">
        <f t="shared" si="7"/>
        <v>2663.78</v>
      </c>
      <c r="N98" s="14">
        <f t="shared" si="10"/>
        <v>3063.78</v>
      </c>
      <c r="O98" s="14">
        <f t="shared" si="11"/>
        <v>3247.61</v>
      </c>
      <c r="P98" s="14">
        <f t="shared" si="8"/>
        <v>183.83</v>
      </c>
      <c r="Q98" s="14">
        <f t="shared" si="9"/>
        <v>3063.78</v>
      </c>
      <c r="R98" s="14" t="s">
        <v>29</v>
      </c>
      <c r="S98" s="13" t="s">
        <v>30</v>
      </c>
      <c r="T98" s="26" t="s">
        <v>96</v>
      </c>
      <c r="U98" s="26" t="s">
        <v>96</v>
      </c>
    </row>
    <row r="99" spans="1:21" x14ac:dyDescent="0.25">
      <c r="A99" s="23">
        <v>98</v>
      </c>
      <c r="B99" s="25" t="s">
        <v>321</v>
      </c>
      <c r="C99" s="25" t="s">
        <v>322</v>
      </c>
      <c r="D99" s="23" t="s">
        <v>23</v>
      </c>
      <c r="E99" s="23" t="s">
        <v>25</v>
      </c>
      <c r="F99" s="23" t="s">
        <v>39</v>
      </c>
      <c r="G99" s="23" t="s">
        <v>26</v>
      </c>
      <c r="H99" s="23" t="s">
        <v>34</v>
      </c>
      <c r="I99" s="24">
        <v>1096</v>
      </c>
      <c r="J99" s="24">
        <v>400</v>
      </c>
      <c r="K99" s="24">
        <v>9621</v>
      </c>
      <c r="L99" s="31" t="s">
        <v>323</v>
      </c>
      <c r="M99" s="14">
        <f t="shared" si="7"/>
        <v>10198.26</v>
      </c>
      <c r="N99" s="14">
        <f t="shared" si="10"/>
        <v>11694.26</v>
      </c>
      <c r="O99" s="14">
        <f t="shared" si="11"/>
        <v>12330.16</v>
      </c>
      <c r="P99" s="14">
        <f t="shared" si="8"/>
        <v>635.9</v>
      </c>
      <c r="Q99" s="14">
        <f t="shared" si="9"/>
        <v>11694.26</v>
      </c>
      <c r="R99" s="14" t="s">
        <v>29</v>
      </c>
      <c r="S99" s="13" t="s">
        <v>30</v>
      </c>
      <c r="T99" s="26" t="s">
        <v>105</v>
      </c>
      <c r="U99" s="26" t="s">
        <v>105</v>
      </c>
    </row>
    <row r="100" spans="1:21" x14ac:dyDescent="0.25">
      <c r="A100" s="23">
        <v>99</v>
      </c>
      <c r="B100" s="25" t="s">
        <v>324</v>
      </c>
      <c r="C100" s="25" t="s">
        <v>325</v>
      </c>
      <c r="D100" s="23" t="s">
        <v>23</v>
      </c>
      <c r="E100" s="23" t="s">
        <v>25</v>
      </c>
      <c r="F100" s="23" t="s">
        <v>87</v>
      </c>
      <c r="G100" s="23" t="s">
        <v>26</v>
      </c>
      <c r="H100" s="23" t="s">
        <v>34</v>
      </c>
      <c r="I100" s="24">
        <v>1380.91</v>
      </c>
      <c r="J100" s="24">
        <v>100</v>
      </c>
      <c r="K100" s="23">
        <v>19.45</v>
      </c>
      <c r="L100" s="31" t="s">
        <v>178</v>
      </c>
      <c r="M100" s="14">
        <f t="shared" si="7"/>
        <v>20.62</v>
      </c>
      <c r="N100" s="14">
        <f t="shared" si="10"/>
        <v>1501.53</v>
      </c>
      <c r="O100" s="14">
        <f t="shared" si="11"/>
        <v>1508.77</v>
      </c>
      <c r="P100" s="14">
        <f t="shared" si="8"/>
        <v>7.24</v>
      </c>
      <c r="Q100" s="14">
        <f t="shared" si="9"/>
        <v>1501.53</v>
      </c>
      <c r="R100" s="14" t="s">
        <v>29</v>
      </c>
      <c r="S100" s="13" t="s">
        <v>30</v>
      </c>
      <c r="T100" s="26" t="s">
        <v>94</v>
      </c>
      <c r="U100" s="26" t="s">
        <v>94</v>
      </c>
    </row>
    <row r="101" spans="1:21" x14ac:dyDescent="0.25">
      <c r="A101" s="23">
        <v>100</v>
      </c>
      <c r="B101" s="25" t="s">
        <v>326</v>
      </c>
      <c r="C101" s="35" t="s">
        <v>327</v>
      </c>
      <c r="D101" s="23" t="s">
        <v>23</v>
      </c>
      <c r="E101" s="23" t="s">
        <v>40</v>
      </c>
      <c r="F101" s="23" t="s">
        <v>150</v>
      </c>
      <c r="G101" s="23" t="s">
        <v>26</v>
      </c>
      <c r="H101" s="23" t="s">
        <v>34</v>
      </c>
      <c r="I101" s="24">
        <v>625</v>
      </c>
      <c r="J101" s="24">
        <v>400</v>
      </c>
      <c r="K101" s="24">
        <v>128</v>
      </c>
      <c r="L101" s="31" t="s">
        <v>328</v>
      </c>
      <c r="M101" s="14">
        <f t="shared" si="7"/>
        <v>135.68</v>
      </c>
      <c r="N101" s="14">
        <f t="shared" si="10"/>
        <v>1160.68</v>
      </c>
      <c r="O101" s="14">
        <f t="shared" si="11"/>
        <v>1192.82</v>
      </c>
      <c r="P101" s="14">
        <f t="shared" si="8"/>
        <v>32.14</v>
      </c>
      <c r="Q101" s="14">
        <f t="shared" si="9"/>
        <v>1160.68</v>
      </c>
      <c r="R101" s="14" t="s">
        <v>29</v>
      </c>
      <c r="S101" s="13" t="s">
        <v>30</v>
      </c>
      <c r="T101" s="26" t="s">
        <v>95</v>
      </c>
      <c r="U101" s="26" t="s">
        <v>95</v>
      </c>
    </row>
    <row r="102" spans="1:21" x14ac:dyDescent="0.25">
      <c r="A102" s="23">
        <v>101</v>
      </c>
      <c r="B102" s="25" t="s">
        <v>51</v>
      </c>
      <c r="C102" s="25" t="s">
        <v>329</v>
      </c>
      <c r="D102" s="23" t="s">
        <v>23</v>
      </c>
      <c r="E102" s="23" t="s">
        <v>25</v>
      </c>
      <c r="F102" s="23" t="s">
        <v>57</v>
      </c>
      <c r="G102" s="23" t="s">
        <v>26</v>
      </c>
      <c r="H102" s="23" t="s">
        <v>34</v>
      </c>
      <c r="I102" s="24">
        <v>0</v>
      </c>
      <c r="J102" s="24">
        <v>400</v>
      </c>
      <c r="K102" s="24">
        <v>2513</v>
      </c>
      <c r="L102" s="31" t="s">
        <v>320</v>
      </c>
      <c r="M102" s="14">
        <f t="shared" si="7"/>
        <v>2663.78</v>
      </c>
      <c r="N102" s="14">
        <f t="shared" si="10"/>
        <v>3063.78</v>
      </c>
      <c r="O102" s="14">
        <f t="shared" si="11"/>
        <v>3247.61</v>
      </c>
      <c r="P102" s="14">
        <f t="shared" si="8"/>
        <v>183.83</v>
      </c>
      <c r="Q102" s="14">
        <f t="shared" si="9"/>
        <v>3063.78</v>
      </c>
      <c r="R102" s="14" t="s">
        <v>29</v>
      </c>
      <c r="S102" s="13" t="s">
        <v>30</v>
      </c>
      <c r="T102" s="26" t="s">
        <v>103</v>
      </c>
      <c r="U102" s="26" t="s">
        <v>103</v>
      </c>
    </row>
    <row r="103" spans="1:21" x14ac:dyDescent="0.25">
      <c r="A103" s="23">
        <v>102</v>
      </c>
      <c r="B103" s="25" t="s">
        <v>330</v>
      </c>
      <c r="C103" s="25" t="s">
        <v>331</v>
      </c>
      <c r="D103" s="23" t="s">
        <v>23</v>
      </c>
      <c r="E103" s="23" t="s">
        <v>25</v>
      </c>
      <c r="F103" s="23" t="s">
        <v>87</v>
      </c>
      <c r="G103" s="23" t="s">
        <v>26</v>
      </c>
      <c r="H103" s="23" t="s">
        <v>34</v>
      </c>
      <c r="I103" s="24">
        <v>230.3</v>
      </c>
      <c r="J103" s="24">
        <v>100</v>
      </c>
      <c r="K103" s="23">
        <v>8.98</v>
      </c>
      <c r="L103" s="31" t="s">
        <v>178</v>
      </c>
      <c r="M103" s="14">
        <f t="shared" si="7"/>
        <v>9.52</v>
      </c>
      <c r="N103" s="14">
        <f t="shared" si="10"/>
        <v>339.82</v>
      </c>
      <c r="O103" s="14">
        <f t="shared" si="11"/>
        <v>346.39</v>
      </c>
      <c r="P103" s="14">
        <f t="shared" si="8"/>
        <v>6.57</v>
      </c>
      <c r="Q103" s="14">
        <f t="shared" si="9"/>
        <v>339.82</v>
      </c>
      <c r="R103" s="14" t="s">
        <v>29</v>
      </c>
      <c r="S103" s="13" t="s">
        <v>30</v>
      </c>
      <c r="T103" s="26" t="s">
        <v>107</v>
      </c>
      <c r="U103" s="26" t="s">
        <v>107</v>
      </c>
    </row>
    <row r="104" spans="1:21" x14ac:dyDescent="0.25">
      <c r="A104" s="23">
        <v>103</v>
      </c>
      <c r="B104" s="25" t="s">
        <v>332</v>
      </c>
      <c r="C104" s="25" t="s">
        <v>333</v>
      </c>
      <c r="D104" s="23" t="s">
        <v>23</v>
      </c>
      <c r="E104" s="23" t="s">
        <v>25</v>
      </c>
      <c r="F104" s="23" t="s">
        <v>87</v>
      </c>
      <c r="G104" s="23" t="s">
        <v>26</v>
      </c>
      <c r="H104" s="23" t="s">
        <v>34</v>
      </c>
      <c r="I104" s="24">
        <v>231.09</v>
      </c>
      <c r="J104" s="24">
        <v>100</v>
      </c>
      <c r="K104" s="23">
        <v>8.98</v>
      </c>
      <c r="L104" s="31" t="s">
        <v>178</v>
      </c>
      <c r="M104" s="14">
        <f t="shared" si="7"/>
        <v>9.52</v>
      </c>
      <c r="N104" s="14">
        <f t="shared" si="10"/>
        <v>340.61</v>
      </c>
      <c r="O104" s="14">
        <f t="shared" si="11"/>
        <v>347.18</v>
      </c>
      <c r="P104" s="14">
        <f t="shared" si="8"/>
        <v>6.57</v>
      </c>
      <c r="Q104" s="14">
        <f t="shared" si="9"/>
        <v>340.61</v>
      </c>
      <c r="R104" s="14" t="s">
        <v>29</v>
      </c>
      <c r="S104" s="13" t="s">
        <v>30</v>
      </c>
      <c r="T104" s="26" t="s">
        <v>105</v>
      </c>
      <c r="U104" s="26" t="s">
        <v>105</v>
      </c>
    </row>
    <row r="105" spans="1:21" x14ac:dyDescent="0.25">
      <c r="A105" s="23">
        <v>104</v>
      </c>
      <c r="B105" s="25" t="s">
        <v>334</v>
      </c>
      <c r="C105" s="25" t="s">
        <v>335</v>
      </c>
      <c r="D105" s="23" t="s">
        <v>23</v>
      </c>
      <c r="E105" s="23" t="s">
        <v>25</v>
      </c>
      <c r="F105" s="23" t="s">
        <v>39</v>
      </c>
      <c r="G105" s="23" t="s">
        <v>26</v>
      </c>
      <c r="H105" s="23" t="s">
        <v>34</v>
      </c>
      <c r="I105" s="24">
        <v>1096</v>
      </c>
      <c r="J105" s="24">
        <v>400</v>
      </c>
      <c r="K105" s="24">
        <v>0</v>
      </c>
      <c r="L105" s="31"/>
      <c r="M105" s="14">
        <f t="shared" si="7"/>
        <v>0</v>
      </c>
      <c r="N105" s="14">
        <f t="shared" si="10"/>
        <v>1496</v>
      </c>
      <c r="O105" s="14">
        <f t="shared" si="11"/>
        <v>1520</v>
      </c>
      <c r="P105" s="14">
        <f t="shared" si="8"/>
        <v>24</v>
      </c>
      <c r="Q105" s="14">
        <f t="shared" si="9"/>
        <v>1496</v>
      </c>
      <c r="R105" s="14" t="s">
        <v>29</v>
      </c>
      <c r="S105" s="13" t="s">
        <v>30</v>
      </c>
      <c r="T105" s="26" t="s">
        <v>103</v>
      </c>
      <c r="U105" s="26" t="s">
        <v>103</v>
      </c>
    </row>
    <row r="106" spans="1:21" x14ac:dyDescent="0.25">
      <c r="A106" s="23">
        <v>105</v>
      </c>
      <c r="B106" s="25" t="s">
        <v>336</v>
      </c>
      <c r="C106" s="25" t="s">
        <v>337</v>
      </c>
      <c r="D106" s="23" t="s">
        <v>23</v>
      </c>
      <c r="E106" s="23" t="s">
        <v>25</v>
      </c>
      <c r="F106" s="23" t="s">
        <v>87</v>
      </c>
      <c r="G106" s="23" t="s">
        <v>26</v>
      </c>
      <c r="H106" s="23" t="s">
        <v>34</v>
      </c>
      <c r="I106" s="24">
        <v>231.09</v>
      </c>
      <c r="J106" s="24">
        <v>100</v>
      </c>
      <c r="K106" s="23">
        <v>8.98</v>
      </c>
      <c r="L106" s="31" t="s">
        <v>178</v>
      </c>
      <c r="M106" s="14">
        <f t="shared" si="7"/>
        <v>9.52</v>
      </c>
      <c r="N106" s="14">
        <f t="shared" si="10"/>
        <v>340.61</v>
      </c>
      <c r="O106" s="14">
        <f t="shared" si="11"/>
        <v>347.18</v>
      </c>
      <c r="P106" s="14">
        <f t="shared" si="8"/>
        <v>6.57</v>
      </c>
      <c r="Q106" s="14">
        <f t="shared" si="9"/>
        <v>340.61</v>
      </c>
      <c r="R106" s="14" t="s">
        <v>29</v>
      </c>
      <c r="S106" s="13" t="s">
        <v>30</v>
      </c>
      <c r="T106" s="26" t="s">
        <v>97</v>
      </c>
      <c r="U106" s="26" t="s">
        <v>97</v>
      </c>
    </row>
    <row r="107" spans="1:21" x14ac:dyDescent="0.25">
      <c r="A107" s="23">
        <v>106</v>
      </c>
      <c r="B107" s="25" t="s">
        <v>338</v>
      </c>
      <c r="C107" s="25" t="s">
        <v>339</v>
      </c>
      <c r="D107" s="23" t="s">
        <v>23</v>
      </c>
      <c r="E107" s="23" t="s">
        <v>25</v>
      </c>
      <c r="F107" s="23" t="s">
        <v>87</v>
      </c>
      <c r="G107" s="23" t="s">
        <v>26</v>
      </c>
      <c r="H107" s="23" t="s">
        <v>34</v>
      </c>
      <c r="I107" s="24">
        <v>230.69</v>
      </c>
      <c r="J107" s="24">
        <v>100</v>
      </c>
      <c r="K107" s="23">
        <v>8.98</v>
      </c>
      <c r="L107" s="31" t="s">
        <v>178</v>
      </c>
      <c r="M107" s="14">
        <f t="shared" si="7"/>
        <v>9.52</v>
      </c>
      <c r="N107" s="14">
        <f t="shared" si="10"/>
        <v>340.21</v>
      </c>
      <c r="O107" s="14">
        <f t="shared" si="11"/>
        <v>346.78</v>
      </c>
      <c r="P107" s="14">
        <f t="shared" si="8"/>
        <v>6.57</v>
      </c>
      <c r="Q107" s="14">
        <f t="shared" si="9"/>
        <v>340.21</v>
      </c>
      <c r="R107" s="14" t="s">
        <v>29</v>
      </c>
      <c r="S107" s="13" t="s">
        <v>30</v>
      </c>
      <c r="T107" s="26" t="s">
        <v>100</v>
      </c>
      <c r="U107" s="26" t="s">
        <v>100</v>
      </c>
    </row>
    <row r="108" spans="1:21" x14ac:dyDescent="0.25">
      <c r="A108" s="23">
        <v>107</v>
      </c>
      <c r="B108" s="25" t="s">
        <v>340</v>
      </c>
      <c r="C108" s="25" t="s">
        <v>341</v>
      </c>
      <c r="D108" s="23" t="s">
        <v>23</v>
      </c>
      <c r="E108" s="23" t="s">
        <v>25</v>
      </c>
      <c r="F108" s="23" t="s">
        <v>87</v>
      </c>
      <c r="G108" s="23" t="s">
        <v>26</v>
      </c>
      <c r="H108" s="23" t="s">
        <v>34</v>
      </c>
      <c r="I108" s="24">
        <v>230.69</v>
      </c>
      <c r="J108" s="24">
        <v>100</v>
      </c>
      <c r="K108" s="23">
        <v>8.98</v>
      </c>
      <c r="L108" s="31" t="s">
        <v>178</v>
      </c>
      <c r="M108" s="14">
        <f t="shared" si="7"/>
        <v>9.52</v>
      </c>
      <c r="N108" s="14">
        <f t="shared" si="10"/>
        <v>340.21</v>
      </c>
      <c r="O108" s="14">
        <f t="shared" si="11"/>
        <v>346.78</v>
      </c>
      <c r="P108" s="14">
        <f t="shared" si="8"/>
        <v>6.57</v>
      </c>
      <c r="Q108" s="14">
        <f t="shared" si="9"/>
        <v>340.21</v>
      </c>
      <c r="R108" s="14" t="s">
        <v>29</v>
      </c>
      <c r="S108" s="13" t="s">
        <v>30</v>
      </c>
      <c r="T108" s="26" t="s">
        <v>100</v>
      </c>
      <c r="U108" s="26" t="s">
        <v>100</v>
      </c>
    </row>
    <row r="109" spans="1:21" x14ac:dyDescent="0.25">
      <c r="A109" s="23">
        <v>108</v>
      </c>
      <c r="B109" s="25" t="s">
        <v>342</v>
      </c>
      <c r="C109" s="35" t="s">
        <v>343</v>
      </c>
      <c r="D109" s="23" t="s">
        <v>23</v>
      </c>
      <c r="E109" s="23" t="s">
        <v>45</v>
      </c>
      <c r="F109" s="23" t="s">
        <v>138</v>
      </c>
      <c r="G109" s="23" t="s">
        <v>26</v>
      </c>
      <c r="H109" s="23" t="s">
        <v>34</v>
      </c>
      <c r="I109" s="24">
        <v>625</v>
      </c>
      <c r="J109" s="24">
        <v>400</v>
      </c>
      <c r="K109" s="24">
        <v>235</v>
      </c>
      <c r="L109" s="31" t="s">
        <v>344</v>
      </c>
      <c r="M109" s="14">
        <f t="shared" si="7"/>
        <v>249.1</v>
      </c>
      <c r="N109" s="14">
        <f t="shared" si="10"/>
        <v>1274.0999999999999</v>
      </c>
      <c r="O109" s="14">
        <f t="shared" si="11"/>
        <v>1313.05</v>
      </c>
      <c r="P109" s="14">
        <f t="shared" si="8"/>
        <v>38.950000000000003</v>
      </c>
      <c r="Q109" s="14">
        <f t="shared" si="9"/>
        <v>1274.0999999999999</v>
      </c>
      <c r="R109" s="14" t="s">
        <v>29</v>
      </c>
      <c r="S109" s="13" t="s">
        <v>30</v>
      </c>
      <c r="T109" s="36" t="s">
        <v>100</v>
      </c>
      <c r="U109" s="36" t="s">
        <v>100</v>
      </c>
    </row>
    <row r="110" spans="1:21" x14ac:dyDescent="0.25">
      <c r="A110" s="23">
        <v>109</v>
      </c>
      <c r="B110" s="25" t="s">
        <v>345</v>
      </c>
      <c r="C110" s="25" t="s">
        <v>346</v>
      </c>
      <c r="D110" s="23" t="s">
        <v>23</v>
      </c>
      <c r="E110" s="23" t="s">
        <v>25</v>
      </c>
      <c r="F110" s="23" t="s">
        <v>87</v>
      </c>
      <c r="G110" s="23" t="s">
        <v>26</v>
      </c>
      <c r="H110" s="23" t="s">
        <v>34</v>
      </c>
      <c r="I110" s="24">
        <v>926.41</v>
      </c>
      <c r="J110" s="24">
        <v>100</v>
      </c>
      <c r="K110" s="23">
        <v>15.28</v>
      </c>
      <c r="L110" s="31" t="s">
        <v>178</v>
      </c>
      <c r="M110" s="14">
        <f t="shared" si="7"/>
        <v>16.2</v>
      </c>
      <c r="N110" s="14">
        <f t="shared" si="10"/>
        <v>1042.6099999999999</v>
      </c>
      <c r="O110" s="14">
        <f t="shared" si="11"/>
        <v>1049.58</v>
      </c>
      <c r="P110" s="14">
        <f t="shared" si="8"/>
        <v>6.97</v>
      </c>
      <c r="Q110" s="14">
        <f t="shared" si="9"/>
        <v>1042.6099999999999</v>
      </c>
      <c r="R110" s="14" t="s">
        <v>29</v>
      </c>
      <c r="S110" s="13" t="s">
        <v>30</v>
      </c>
      <c r="T110" s="26" t="s">
        <v>93</v>
      </c>
      <c r="U110" s="26" t="s">
        <v>93</v>
      </c>
    </row>
    <row r="111" spans="1:21" x14ac:dyDescent="0.25">
      <c r="A111" s="23">
        <v>110</v>
      </c>
      <c r="B111" s="25" t="s">
        <v>347</v>
      </c>
      <c r="C111" s="25" t="s">
        <v>348</v>
      </c>
      <c r="D111" s="23" t="s">
        <v>23</v>
      </c>
      <c r="E111" s="23" t="s">
        <v>25</v>
      </c>
      <c r="F111" s="23" t="s">
        <v>87</v>
      </c>
      <c r="G111" s="23" t="s">
        <v>26</v>
      </c>
      <c r="H111" s="23" t="s">
        <v>34</v>
      </c>
      <c r="I111" s="24">
        <v>926.41</v>
      </c>
      <c r="J111" s="24">
        <v>100</v>
      </c>
      <c r="K111" s="23">
        <v>15.28</v>
      </c>
      <c r="L111" s="31" t="s">
        <v>178</v>
      </c>
      <c r="M111" s="14">
        <f t="shared" si="7"/>
        <v>16.2</v>
      </c>
      <c r="N111" s="14">
        <f t="shared" si="10"/>
        <v>1042.6099999999999</v>
      </c>
      <c r="O111" s="14">
        <f t="shared" si="11"/>
        <v>1049.58</v>
      </c>
      <c r="P111" s="14">
        <f t="shared" si="8"/>
        <v>6.97</v>
      </c>
      <c r="Q111" s="14">
        <f t="shared" si="9"/>
        <v>1042.6099999999999</v>
      </c>
      <c r="R111" s="14" t="s">
        <v>29</v>
      </c>
      <c r="S111" s="13" t="s">
        <v>30</v>
      </c>
      <c r="T111" s="26" t="s">
        <v>98</v>
      </c>
      <c r="U111" s="26" t="s">
        <v>98</v>
      </c>
    </row>
    <row r="112" spans="1:21" x14ac:dyDescent="0.25">
      <c r="A112" s="23">
        <v>111</v>
      </c>
      <c r="B112" s="25" t="s">
        <v>349</v>
      </c>
      <c r="C112" s="25" t="s">
        <v>350</v>
      </c>
      <c r="D112" s="23" t="s">
        <v>23</v>
      </c>
      <c r="E112" s="23" t="s">
        <v>25</v>
      </c>
      <c r="F112" s="23" t="s">
        <v>87</v>
      </c>
      <c r="G112" s="23" t="s">
        <v>26</v>
      </c>
      <c r="H112" s="23" t="s">
        <v>34</v>
      </c>
      <c r="I112" s="24">
        <v>1389.68</v>
      </c>
      <c r="J112" s="24">
        <v>100</v>
      </c>
      <c r="K112" s="23">
        <v>19.45</v>
      </c>
      <c r="L112" s="31" t="s">
        <v>178</v>
      </c>
      <c r="M112" s="14">
        <f t="shared" si="7"/>
        <v>20.62</v>
      </c>
      <c r="N112" s="14">
        <f t="shared" si="10"/>
        <v>1510.3</v>
      </c>
      <c r="O112" s="14">
        <f t="shared" si="11"/>
        <v>1517.54</v>
      </c>
      <c r="P112" s="14">
        <f t="shared" si="8"/>
        <v>7.24</v>
      </c>
      <c r="Q112" s="14">
        <f t="shared" si="9"/>
        <v>1510.3</v>
      </c>
      <c r="R112" s="14" t="s">
        <v>29</v>
      </c>
      <c r="S112" s="13" t="s">
        <v>30</v>
      </c>
      <c r="T112" s="26" t="s">
        <v>92</v>
      </c>
      <c r="U112" s="26" t="s">
        <v>92</v>
      </c>
    </row>
    <row r="113" spans="1:21" x14ac:dyDescent="0.25">
      <c r="A113" s="23">
        <v>112</v>
      </c>
      <c r="B113" s="25" t="s">
        <v>351</v>
      </c>
      <c r="C113" s="25" t="s">
        <v>352</v>
      </c>
      <c r="D113" s="23" t="s">
        <v>23</v>
      </c>
      <c r="E113" s="23" t="s">
        <v>25</v>
      </c>
      <c r="F113" s="23" t="s">
        <v>87</v>
      </c>
      <c r="G113" s="23" t="s">
        <v>26</v>
      </c>
      <c r="H113" s="23" t="s">
        <v>34</v>
      </c>
      <c r="I113" s="24">
        <v>926.41</v>
      </c>
      <c r="J113" s="24">
        <v>100</v>
      </c>
      <c r="K113" s="23">
        <v>15.28</v>
      </c>
      <c r="L113" s="31" t="s">
        <v>178</v>
      </c>
      <c r="M113" s="14">
        <f t="shared" si="7"/>
        <v>16.2</v>
      </c>
      <c r="N113" s="14">
        <f t="shared" si="10"/>
        <v>1042.6099999999999</v>
      </c>
      <c r="O113" s="14">
        <f t="shared" si="11"/>
        <v>1049.58</v>
      </c>
      <c r="P113" s="14">
        <f t="shared" si="8"/>
        <v>6.97</v>
      </c>
      <c r="Q113" s="14">
        <f t="shared" si="9"/>
        <v>1042.6099999999999</v>
      </c>
      <c r="R113" s="14" t="s">
        <v>29</v>
      </c>
      <c r="S113" s="13" t="s">
        <v>30</v>
      </c>
      <c r="T113" s="26" t="s">
        <v>92</v>
      </c>
      <c r="U113" s="26" t="s">
        <v>92</v>
      </c>
    </row>
    <row r="114" spans="1:21" x14ac:dyDescent="0.25">
      <c r="A114" s="23">
        <v>113</v>
      </c>
      <c r="B114" s="25" t="s">
        <v>353</v>
      </c>
      <c r="C114" s="25" t="s">
        <v>354</v>
      </c>
      <c r="D114" s="23" t="s">
        <v>23</v>
      </c>
      <c r="E114" s="23" t="s">
        <v>25</v>
      </c>
      <c r="F114" s="23" t="s">
        <v>87</v>
      </c>
      <c r="G114" s="23" t="s">
        <v>26</v>
      </c>
      <c r="H114" s="23" t="s">
        <v>34</v>
      </c>
      <c r="I114" s="24">
        <v>1380.69</v>
      </c>
      <c r="J114" s="24">
        <v>100</v>
      </c>
      <c r="K114" s="23">
        <v>19.45</v>
      </c>
      <c r="L114" s="31" t="s">
        <v>178</v>
      </c>
      <c r="M114" s="14">
        <f t="shared" si="7"/>
        <v>20.62</v>
      </c>
      <c r="N114" s="14">
        <f t="shared" si="10"/>
        <v>1501.31</v>
      </c>
      <c r="O114" s="14">
        <f t="shared" si="11"/>
        <v>1508.55</v>
      </c>
      <c r="P114" s="14">
        <f t="shared" si="8"/>
        <v>7.24</v>
      </c>
      <c r="Q114" s="14">
        <f t="shared" si="9"/>
        <v>1501.31</v>
      </c>
      <c r="R114" s="14" t="s">
        <v>29</v>
      </c>
      <c r="S114" s="13" t="s">
        <v>30</v>
      </c>
      <c r="T114" s="26" t="s">
        <v>94</v>
      </c>
      <c r="U114" s="26" t="s">
        <v>94</v>
      </c>
    </row>
    <row r="115" spans="1:21" x14ac:dyDescent="0.25">
      <c r="A115" s="23">
        <v>114</v>
      </c>
      <c r="B115" s="31" t="s">
        <v>355</v>
      </c>
      <c r="C115" s="25" t="s">
        <v>356</v>
      </c>
      <c r="D115" s="23" t="s">
        <v>23</v>
      </c>
      <c r="E115" s="23" t="s">
        <v>25</v>
      </c>
      <c r="F115" s="23" t="s">
        <v>87</v>
      </c>
      <c r="G115" s="23" t="s">
        <v>26</v>
      </c>
      <c r="H115" s="23" t="s">
        <v>34</v>
      </c>
      <c r="I115" s="24">
        <v>230.69</v>
      </c>
      <c r="J115" s="24">
        <v>100</v>
      </c>
      <c r="K115" s="23">
        <v>8.98</v>
      </c>
      <c r="L115" s="31" t="s">
        <v>178</v>
      </c>
      <c r="M115" s="14">
        <f t="shared" si="7"/>
        <v>9.52</v>
      </c>
      <c r="N115" s="14">
        <f t="shared" si="10"/>
        <v>340.21</v>
      </c>
      <c r="O115" s="14">
        <f t="shared" si="11"/>
        <v>346.78</v>
      </c>
      <c r="P115" s="14">
        <f t="shared" si="8"/>
        <v>6.57</v>
      </c>
      <c r="Q115" s="14">
        <f t="shared" si="9"/>
        <v>340.21</v>
      </c>
      <c r="R115" s="14" t="s">
        <v>29</v>
      </c>
      <c r="S115" s="13" t="s">
        <v>30</v>
      </c>
      <c r="T115" s="36" t="s">
        <v>103</v>
      </c>
      <c r="U115" s="36" t="s">
        <v>103</v>
      </c>
    </row>
    <row r="116" spans="1:21" x14ac:dyDescent="0.25">
      <c r="A116" s="23">
        <v>115</v>
      </c>
      <c r="B116" s="25" t="s">
        <v>80</v>
      </c>
      <c r="C116" s="25" t="s">
        <v>357</v>
      </c>
      <c r="D116" s="23" t="s">
        <v>23</v>
      </c>
      <c r="E116" s="23" t="s">
        <v>25</v>
      </c>
      <c r="F116" s="23" t="s">
        <v>87</v>
      </c>
      <c r="G116" s="23" t="s">
        <v>26</v>
      </c>
      <c r="H116" s="23" t="s">
        <v>34</v>
      </c>
      <c r="I116" s="24">
        <v>230.69</v>
      </c>
      <c r="J116" s="24">
        <v>100</v>
      </c>
      <c r="K116" s="23">
        <v>8.98</v>
      </c>
      <c r="L116" s="31" t="s">
        <v>178</v>
      </c>
      <c r="M116" s="14">
        <f t="shared" si="7"/>
        <v>9.52</v>
      </c>
      <c r="N116" s="14">
        <f t="shared" si="10"/>
        <v>340.21</v>
      </c>
      <c r="O116" s="14">
        <f t="shared" si="11"/>
        <v>346.78</v>
      </c>
      <c r="P116" s="14">
        <f t="shared" si="8"/>
        <v>6.57</v>
      </c>
      <c r="Q116" s="14">
        <f t="shared" si="9"/>
        <v>340.21</v>
      </c>
      <c r="R116" s="14" t="s">
        <v>29</v>
      </c>
      <c r="S116" s="13" t="s">
        <v>30</v>
      </c>
      <c r="T116" s="26" t="s">
        <v>98</v>
      </c>
      <c r="U116" s="26" t="s">
        <v>98</v>
      </c>
    </row>
    <row r="117" spans="1:21" x14ac:dyDescent="0.25">
      <c r="A117" s="23">
        <v>116</v>
      </c>
      <c r="B117" s="25" t="s">
        <v>358</v>
      </c>
      <c r="C117" s="25" t="s">
        <v>359</v>
      </c>
      <c r="D117" s="23" t="s">
        <v>23</v>
      </c>
      <c r="E117" s="23" t="s">
        <v>25</v>
      </c>
      <c r="F117" s="23" t="s">
        <v>87</v>
      </c>
      <c r="G117" s="23" t="s">
        <v>26</v>
      </c>
      <c r="H117" s="23" t="s">
        <v>34</v>
      </c>
      <c r="I117" s="24">
        <v>231.63</v>
      </c>
      <c r="J117" s="24">
        <v>100</v>
      </c>
      <c r="K117" s="23">
        <v>8.98</v>
      </c>
      <c r="L117" s="31" t="s">
        <v>178</v>
      </c>
      <c r="M117" s="14">
        <f t="shared" si="7"/>
        <v>9.52</v>
      </c>
      <c r="N117" s="14">
        <f t="shared" si="10"/>
        <v>341.15</v>
      </c>
      <c r="O117" s="14">
        <f t="shared" si="11"/>
        <v>347.72</v>
      </c>
      <c r="P117" s="14">
        <f t="shared" si="8"/>
        <v>6.57</v>
      </c>
      <c r="Q117" s="14">
        <f t="shared" si="9"/>
        <v>341.15</v>
      </c>
      <c r="R117" s="14" t="s">
        <v>29</v>
      </c>
      <c r="S117" s="13" t="s">
        <v>30</v>
      </c>
      <c r="T117" s="26" t="s">
        <v>94</v>
      </c>
      <c r="U117" s="26" t="s">
        <v>94</v>
      </c>
    </row>
    <row r="118" spans="1:21" x14ac:dyDescent="0.25">
      <c r="A118" s="23">
        <v>117</v>
      </c>
      <c r="B118" s="25" t="s">
        <v>360</v>
      </c>
      <c r="C118" s="25" t="s">
        <v>361</v>
      </c>
      <c r="D118" s="23" t="s">
        <v>23</v>
      </c>
      <c r="E118" s="23" t="s">
        <v>45</v>
      </c>
      <c r="F118" s="23" t="s">
        <v>138</v>
      </c>
      <c r="G118" s="23" t="s">
        <v>26</v>
      </c>
      <c r="H118" s="23" t="s">
        <v>34</v>
      </c>
      <c r="I118" s="24">
        <v>625</v>
      </c>
      <c r="J118" s="24">
        <v>400</v>
      </c>
      <c r="K118" s="24">
        <v>218</v>
      </c>
      <c r="L118" s="31" t="s">
        <v>362</v>
      </c>
      <c r="M118" s="14">
        <f t="shared" si="7"/>
        <v>231.08</v>
      </c>
      <c r="N118" s="14">
        <f t="shared" si="10"/>
        <v>1256.08</v>
      </c>
      <c r="O118" s="14">
        <f t="shared" si="11"/>
        <v>1293.94</v>
      </c>
      <c r="P118" s="14">
        <f t="shared" si="8"/>
        <v>37.86</v>
      </c>
      <c r="Q118" s="14">
        <f t="shared" si="9"/>
        <v>1256.08</v>
      </c>
      <c r="R118" s="14" t="s">
        <v>29</v>
      </c>
      <c r="S118" s="13" t="s">
        <v>30</v>
      </c>
      <c r="T118" s="26" t="s">
        <v>94</v>
      </c>
      <c r="U118" s="26" t="s">
        <v>94</v>
      </c>
    </row>
    <row r="119" spans="1:21" x14ac:dyDescent="0.25">
      <c r="A119" s="23">
        <v>118</v>
      </c>
      <c r="B119" s="25" t="s">
        <v>363</v>
      </c>
      <c r="C119" s="25" t="s">
        <v>364</v>
      </c>
      <c r="D119" s="23" t="s">
        <v>23</v>
      </c>
      <c r="E119" s="23" t="s">
        <v>40</v>
      </c>
      <c r="F119" s="23" t="s">
        <v>44</v>
      </c>
      <c r="G119" s="23" t="s">
        <v>26</v>
      </c>
      <c r="H119" s="23" t="s">
        <v>34</v>
      </c>
      <c r="I119" s="24">
        <v>622</v>
      </c>
      <c r="J119" s="24">
        <v>400</v>
      </c>
      <c r="K119" s="24">
        <v>581</v>
      </c>
      <c r="L119" s="31" t="s">
        <v>365</v>
      </c>
      <c r="M119" s="14">
        <f t="shared" si="7"/>
        <v>615.86</v>
      </c>
      <c r="N119" s="14">
        <f t="shared" si="10"/>
        <v>1637.86</v>
      </c>
      <c r="O119" s="14">
        <f t="shared" si="11"/>
        <v>1698.81</v>
      </c>
      <c r="P119" s="14">
        <f t="shared" si="8"/>
        <v>60.95</v>
      </c>
      <c r="Q119" s="14">
        <f t="shared" si="9"/>
        <v>1637.86</v>
      </c>
      <c r="R119" s="14" t="s">
        <v>29</v>
      </c>
      <c r="S119" s="13" t="s">
        <v>30</v>
      </c>
      <c r="T119" s="36" t="s">
        <v>95</v>
      </c>
      <c r="U119" s="36" t="s">
        <v>95</v>
      </c>
    </row>
    <row r="120" spans="1:21" x14ac:dyDescent="0.25">
      <c r="A120" s="23">
        <v>119</v>
      </c>
      <c r="B120" s="25" t="s">
        <v>366</v>
      </c>
      <c r="C120" s="25" t="s">
        <v>367</v>
      </c>
      <c r="D120" s="23" t="s">
        <v>23</v>
      </c>
      <c r="E120" s="23" t="s">
        <v>25</v>
      </c>
      <c r="F120" s="23" t="s">
        <v>87</v>
      </c>
      <c r="G120" s="23" t="s">
        <v>26</v>
      </c>
      <c r="H120" s="23" t="s">
        <v>34</v>
      </c>
      <c r="I120" s="24">
        <v>231.63</v>
      </c>
      <c r="J120" s="24">
        <v>100</v>
      </c>
      <c r="K120" s="23">
        <v>8.98</v>
      </c>
      <c r="L120" s="31" t="s">
        <v>178</v>
      </c>
      <c r="M120" s="14">
        <f t="shared" si="7"/>
        <v>9.52</v>
      </c>
      <c r="N120" s="14">
        <f t="shared" si="10"/>
        <v>341.15</v>
      </c>
      <c r="O120" s="14">
        <f t="shared" si="11"/>
        <v>347.72</v>
      </c>
      <c r="P120" s="14">
        <f t="shared" si="8"/>
        <v>6.57</v>
      </c>
      <c r="Q120" s="14">
        <f t="shared" si="9"/>
        <v>341.15</v>
      </c>
      <c r="R120" s="14" t="s">
        <v>29</v>
      </c>
      <c r="S120" s="13" t="s">
        <v>30</v>
      </c>
      <c r="T120" s="26" t="s">
        <v>100</v>
      </c>
      <c r="U120" s="26" t="s">
        <v>100</v>
      </c>
    </row>
    <row r="121" spans="1:21" x14ac:dyDescent="0.25">
      <c r="A121" s="23">
        <v>120</v>
      </c>
      <c r="B121" s="25" t="s">
        <v>112</v>
      </c>
      <c r="C121" s="25" t="s">
        <v>368</v>
      </c>
      <c r="D121" s="23" t="s">
        <v>23</v>
      </c>
      <c r="E121" s="23" t="s">
        <v>25</v>
      </c>
      <c r="F121" s="23" t="s">
        <v>87</v>
      </c>
      <c r="G121" s="23" t="s">
        <v>26</v>
      </c>
      <c r="H121" s="23" t="s">
        <v>34</v>
      </c>
      <c r="I121" s="24">
        <v>231.63</v>
      </c>
      <c r="J121" s="24">
        <v>100</v>
      </c>
      <c r="K121" s="23">
        <v>8.98</v>
      </c>
      <c r="L121" s="31" t="s">
        <v>178</v>
      </c>
      <c r="M121" s="14">
        <f t="shared" si="7"/>
        <v>9.52</v>
      </c>
      <c r="N121" s="14">
        <f t="shared" si="10"/>
        <v>341.15</v>
      </c>
      <c r="O121" s="14">
        <f t="shared" si="11"/>
        <v>347.72</v>
      </c>
      <c r="P121" s="14">
        <f t="shared" si="8"/>
        <v>6.57</v>
      </c>
      <c r="Q121" s="14">
        <f t="shared" si="9"/>
        <v>341.15</v>
      </c>
      <c r="R121" s="14" t="s">
        <v>29</v>
      </c>
      <c r="S121" s="13" t="s">
        <v>30</v>
      </c>
      <c r="T121" s="36" t="s">
        <v>99</v>
      </c>
      <c r="U121" s="36" t="s">
        <v>99</v>
      </c>
    </row>
    <row r="122" spans="1:21" x14ac:dyDescent="0.25">
      <c r="A122" s="23">
        <v>121</v>
      </c>
      <c r="B122" s="25" t="s">
        <v>369</v>
      </c>
      <c r="C122" s="25" t="s">
        <v>370</v>
      </c>
      <c r="D122" s="23" t="s">
        <v>23</v>
      </c>
      <c r="E122" s="23" t="s">
        <v>25</v>
      </c>
      <c r="F122" s="23" t="s">
        <v>87</v>
      </c>
      <c r="G122" s="23" t="s">
        <v>26</v>
      </c>
      <c r="H122" s="23" t="s">
        <v>34</v>
      </c>
      <c r="I122" s="24">
        <v>231.63</v>
      </c>
      <c r="J122" s="24">
        <v>100</v>
      </c>
      <c r="K122" s="23">
        <v>8.98</v>
      </c>
      <c r="L122" s="31" t="s">
        <v>178</v>
      </c>
      <c r="M122" s="14">
        <f t="shared" si="7"/>
        <v>9.52</v>
      </c>
      <c r="N122" s="14">
        <f t="shared" si="10"/>
        <v>341.15</v>
      </c>
      <c r="O122" s="14">
        <f t="shared" si="11"/>
        <v>347.72</v>
      </c>
      <c r="P122" s="14">
        <f t="shared" si="8"/>
        <v>6.57</v>
      </c>
      <c r="Q122" s="14">
        <f t="shared" si="9"/>
        <v>341.15</v>
      </c>
      <c r="R122" s="14" t="s">
        <v>29</v>
      </c>
      <c r="S122" s="13" t="s">
        <v>30</v>
      </c>
      <c r="T122" s="26" t="s">
        <v>92</v>
      </c>
      <c r="U122" s="26" t="s">
        <v>92</v>
      </c>
    </row>
    <row r="123" spans="1:21" x14ac:dyDescent="0.25">
      <c r="A123" s="23">
        <v>122</v>
      </c>
      <c r="B123" s="25" t="s">
        <v>371</v>
      </c>
      <c r="C123" s="25" t="s">
        <v>372</v>
      </c>
      <c r="D123" s="23" t="s">
        <v>23</v>
      </c>
      <c r="E123" s="23" t="s">
        <v>25</v>
      </c>
      <c r="F123" s="23" t="s">
        <v>87</v>
      </c>
      <c r="G123" s="23" t="s">
        <v>26</v>
      </c>
      <c r="H123" s="23" t="s">
        <v>34</v>
      </c>
      <c r="I123" s="24">
        <v>231.63</v>
      </c>
      <c r="J123" s="24">
        <v>100</v>
      </c>
      <c r="K123" s="23">
        <v>8.98</v>
      </c>
      <c r="L123" s="31" t="s">
        <v>178</v>
      </c>
      <c r="M123" s="14">
        <f t="shared" si="7"/>
        <v>9.52</v>
      </c>
      <c r="N123" s="14">
        <f t="shared" si="10"/>
        <v>341.15</v>
      </c>
      <c r="O123" s="14">
        <f t="shared" si="11"/>
        <v>347.72</v>
      </c>
      <c r="P123" s="14">
        <f t="shared" si="8"/>
        <v>6.57</v>
      </c>
      <c r="Q123" s="14">
        <f t="shared" si="9"/>
        <v>341.15</v>
      </c>
      <c r="R123" s="14" t="s">
        <v>29</v>
      </c>
      <c r="S123" s="13" t="s">
        <v>30</v>
      </c>
      <c r="T123" s="26" t="s">
        <v>94</v>
      </c>
      <c r="U123" s="26" t="s">
        <v>94</v>
      </c>
    </row>
    <row r="124" spans="1:21" x14ac:dyDescent="0.25">
      <c r="A124" s="23">
        <v>123</v>
      </c>
      <c r="B124" s="25" t="s">
        <v>373</v>
      </c>
      <c r="C124" s="25" t="s">
        <v>374</v>
      </c>
      <c r="D124" s="23" t="s">
        <v>23</v>
      </c>
      <c r="E124" s="23" t="s">
        <v>25</v>
      </c>
      <c r="F124" s="23" t="s">
        <v>87</v>
      </c>
      <c r="G124" s="23" t="s">
        <v>26</v>
      </c>
      <c r="H124" s="23" t="s">
        <v>34</v>
      </c>
      <c r="I124" s="24">
        <v>231.63</v>
      </c>
      <c r="J124" s="24">
        <v>100</v>
      </c>
      <c r="K124" s="23">
        <v>8.98</v>
      </c>
      <c r="L124" s="31" t="s">
        <v>178</v>
      </c>
      <c r="M124" s="14">
        <f t="shared" si="7"/>
        <v>9.52</v>
      </c>
      <c r="N124" s="14">
        <f t="shared" si="10"/>
        <v>341.15</v>
      </c>
      <c r="O124" s="14">
        <f t="shared" si="11"/>
        <v>347.72</v>
      </c>
      <c r="P124" s="14">
        <f t="shared" si="8"/>
        <v>6.57</v>
      </c>
      <c r="Q124" s="14">
        <f t="shared" si="9"/>
        <v>341.15</v>
      </c>
      <c r="R124" s="14" t="s">
        <v>29</v>
      </c>
      <c r="S124" s="13" t="s">
        <v>30</v>
      </c>
      <c r="T124" s="26" t="s">
        <v>105</v>
      </c>
      <c r="U124" s="26" t="s">
        <v>105</v>
      </c>
    </row>
    <row r="125" spans="1:21" x14ac:dyDescent="0.25">
      <c r="A125" s="23">
        <v>124</v>
      </c>
      <c r="B125" s="25" t="s">
        <v>111</v>
      </c>
      <c r="C125" s="25" t="s">
        <v>375</v>
      </c>
      <c r="D125" s="23" t="s">
        <v>23</v>
      </c>
      <c r="E125" s="23" t="s">
        <v>25</v>
      </c>
      <c r="F125" s="23" t="s">
        <v>87</v>
      </c>
      <c r="G125" s="23" t="s">
        <v>26</v>
      </c>
      <c r="H125" s="23" t="s">
        <v>34</v>
      </c>
      <c r="I125" s="24">
        <v>231.63</v>
      </c>
      <c r="J125" s="24">
        <v>100</v>
      </c>
      <c r="K125" s="23">
        <v>8.98</v>
      </c>
      <c r="L125" s="31" t="s">
        <v>178</v>
      </c>
      <c r="M125" s="14">
        <f t="shared" si="7"/>
        <v>9.52</v>
      </c>
      <c r="N125" s="14">
        <f t="shared" si="10"/>
        <v>341.15</v>
      </c>
      <c r="O125" s="14">
        <f t="shared" si="11"/>
        <v>347.72</v>
      </c>
      <c r="P125" s="14">
        <f t="shared" si="8"/>
        <v>6.57</v>
      </c>
      <c r="Q125" s="14">
        <f t="shared" si="9"/>
        <v>341.15</v>
      </c>
      <c r="R125" s="14" t="s">
        <v>29</v>
      </c>
      <c r="S125" s="13" t="s">
        <v>30</v>
      </c>
      <c r="T125" s="26" t="s">
        <v>94</v>
      </c>
      <c r="U125" s="26" t="s">
        <v>94</v>
      </c>
    </row>
    <row r="126" spans="1:21" x14ac:dyDescent="0.25">
      <c r="A126" s="23">
        <v>125</v>
      </c>
      <c r="B126" s="25" t="s">
        <v>376</v>
      </c>
      <c r="C126" s="25" t="s">
        <v>377</v>
      </c>
      <c r="D126" s="23" t="s">
        <v>23</v>
      </c>
      <c r="E126" s="23" t="s">
        <v>25</v>
      </c>
      <c r="F126" s="23" t="s">
        <v>87</v>
      </c>
      <c r="G126" s="23" t="s">
        <v>26</v>
      </c>
      <c r="H126" s="23" t="s">
        <v>34</v>
      </c>
      <c r="I126" s="24">
        <v>231.63</v>
      </c>
      <c r="J126" s="24">
        <v>100</v>
      </c>
      <c r="K126" s="23">
        <v>8.98</v>
      </c>
      <c r="L126" s="31" t="s">
        <v>178</v>
      </c>
      <c r="M126" s="14">
        <f t="shared" si="7"/>
        <v>9.52</v>
      </c>
      <c r="N126" s="14">
        <f t="shared" si="10"/>
        <v>341.15</v>
      </c>
      <c r="O126" s="14">
        <f t="shared" si="11"/>
        <v>347.72</v>
      </c>
      <c r="P126" s="14">
        <f t="shared" si="8"/>
        <v>6.57</v>
      </c>
      <c r="Q126" s="14">
        <f t="shared" si="9"/>
        <v>341.15</v>
      </c>
      <c r="R126" s="14" t="s">
        <v>29</v>
      </c>
      <c r="S126" s="13" t="s">
        <v>30</v>
      </c>
      <c r="T126" s="26" t="s">
        <v>105</v>
      </c>
      <c r="U126" s="26" t="s">
        <v>105</v>
      </c>
    </row>
    <row r="127" spans="1:21" x14ac:dyDescent="0.25">
      <c r="A127" s="23">
        <v>126</v>
      </c>
      <c r="B127" s="25" t="s">
        <v>378</v>
      </c>
      <c r="C127" s="25" t="s">
        <v>379</v>
      </c>
      <c r="D127" s="23" t="s">
        <v>23</v>
      </c>
      <c r="E127" s="23" t="s">
        <v>25</v>
      </c>
      <c r="F127" s="23" t="s">
        <v>87</v>
      </c>
      <c r="G127" s="23" t="s">
        <v>26</v>
      </c>
      <c r="H127" s="23" t="s">
        <v>34</v>
      </c>
      <c r="I127" s="24">
        <v>231.63</v>
      </c>
      <c r="J127" s="24">
        <v>100</v>
      </c>
      <c r="K127" s="23">
        <v>8.98</v>
      </c>
      <c r="L127" s="31" t="s">
        <v>178</v>
      </c>
      <c r="M127" s="14">
        <f t="shared" si="7"/>
        <v>9.52</v>
      </c>
      <c r="N127" s="14">
        <f t="shared" si="10"/>
        <v>341.15</v>
      </c>
      <c r="O127" s="14">
        <f t="shared" si="11"/>
        <v>347.72</v>
      </c>
      <c r="P127" s="14">
        <f t="shared" si="8"/>
        <v>6.57</v>
      </c>
      <c r="Q127" s="14">
        <f t="shared" si="9"/>
        <v>341.15</v>
      </c>
      <c r="R127" s="14" t="s">
        <v>29</v>
      </c>
      <c r="S127" s="13" t="s">
        <v>30</v>
      </c>
      <c r="T127" s="26" t="s">
        <v>94</v>
      </c>
      <c r="U127" s="26" t="s">
        <v>94</v>
      </c>
    </row>
    <row r="128" spans="1:21" x14ac:dyDescent="0.25">
      <c r="A128" s="23">
        <v>127</v>
      </c>
      <c r="B128" s="25" t="s">
        <v>380</v>
      </c>
      <c r="C128" s="25" t="s">
        <v>381</v>
      </c>
      <c r="D128" s="23" t="s">
        <v>23</v>
      </c>
      <c r="E128" s="23" t="s">
        <v>25</v>
      </c>
      <c r="F128" s="23" t="s">
        <v>87</v>
      </c>
      <c r="G128" s="23" t="s">
        <v>26</v>
      </c>
      <c r="H128" s="23" t="s">
        <v>34</v>
      </c>
      <c r="I128" s="24">
        <v>231.63</v>
      </c>
      <c r="J128" s="24">
        <v>100</v>
      </c>
      <c r="K128" s="23">
        <v>8.98</v>
      </c>
      <c r="L128" s="31" t="s">
        <v>178</v>
      </c>
      <c r="M128" s="14">
        <f t="shared" si="7"/>
        <v>9.52</v>
      </c>
      <c r="N128" s="14">
        <f t="shared" si="10"/>
        <v>341.15</v>
      </c>
      <c r="O128" s="14">
        <f t="shared" si="11"/>
        <v>347.72</v>
      </c>
      <c r="P128" s="14">
        <f t="shared" si="8"/>
        <v>6.57</v>
      </c>
      <c r="Q128" s="14">
        <f t="shared" si="9"/>
        <v>341.15</v>
      </c>
      <c r="R128" s="14" t="s">
        <v>29</v>
      </c>
      <c r="S128" s="13" t="s">
        <v>30</v>
      </c>
      <c r="T128" s="26" t="s">
        <v>105</v>
      </c>
      <c r="U128" s="26" t="s">
        <v>105</v>
      </c>
    </row>
    <row r="129" spans="1:21" x14ac:dyDescent="0.25">
      <c r="A129" s="23">
        <v>128</v>
      </c>
      <c r="B129" s="25" t="s">
        <v>382</v>
      </c>
      <c r="C129" s="25" t="s">
        <v>383</v>
      </c>
      <c r="D129" s="23" t="s">
        <v>23</v>
      </c>
      <c r="E129" s="23" t="s">
        <v>25</v>
      </c>
      <c r="F129" s="23" t="s">
        <v>87</v>
      </c>
      <c r="G129" s="23" t="s">
        <v>26</v>
      </c>
      <c r="H129" s="23" t="s">
        <v>34</v>
      </c>
      <c r="I129" s="24">
        <v>1389.68</v>
      </c>
      <c r="J129" s="24">
        <v>100</v>
      </c>
      <c r="K129" s="23">
        <v>19.45</v>
      </c>
      <c r="L129" s="31" t="s">
        <v>178</v>
      </c>
      <c r="M129" s="14">
        <f t="shared" si="7"/>
        <v>20.62</v>
      </c>
      <c r="N129" s="14">
        <f t="shared" si="10"/>
        <v>1510.3</v>
      </c>
      <c r="O129" s="14">
        <f t="shared" si="11"/>
        <v>1517.54</v>
      </c>
      <c r="P129" s="14">
        <f t="shared" si="8"/>
        <v>7.24</v>
      </c>
      <c r="Q129" s="14">
        <f t="shared" si="9"/>
        <v>1510.3</v>
      </c>
      <c r="R129" s="14" t="s">
        <v>29</v>
      </c>
      <c r="S129" s="13" t="s">
        <v>30</v>
      </c>
      <c r="T129" s="26" t="s">
        <v>105</v>
      </c>
      <c r="U129" s="26" t="s">
        <v>105</v>
      </c>
    </row>
    <row r="130" spans="1:21" x14ac:dyDescent="0.25">
      <c r="A130" s="23">
        <v>129</v>
      </c>
      <c r="B130" s="25" t="s">
        <v>384</v>
      </c>
      <c r="C130" s="25" t="s">
        <v>385</v>
      </c>
      <c r="D130" s="23" t="s">
        <v>23</v>
      </c>
      <c r="E130" s="23" t="s">
        <v>25</v>
      </c>
      <c r="F130" s="23" t="s">
        <v>39</v>
      </c>
      <c r="G130" s="23" t="s">
        <v>26</v>
      </c>
      <c r="H130" s="23" t="s">
        <v>34</v>
      </c>
      <c r="I130" s="24">
        <v>1096</v>
      </c>
      <c r="J130" s="24">
        <v>400</v>
      </c>
      <c r="K130" s="24">
        <v>92</v>
      </c>
      <c r="L130" s="31" t="s">
        <v>206</v>
      </c>
      <c r="M130" s="14">
        <f t="shared" ref="M130:M193" si="12">K130*1.06</f>
        <v>97.52</v>
      </c>
      <c r="N130" s="14">
        <f t="shared" si="10"/>
        <v>1593.52</v>
      </c>
      <c r="O130" s="14">
        <f t="shared" si="11"/>
        <v>1623.37</v>
      </c>
      <c r="P130" s="14">
        <f t="shared" ref="P130:P193" si="13">(M130+J130)*0.06</f>
        <v>29.85</v>
      </c>
      <c r="Q130" s="14">
        <f t="shared" ref="Q130:Q193" si="14">O130-P130</f>
        <v>1593.52</v>
      </c>
      <c r="R130" s="14" t="s">
        <v>29</v>
      </c>
      <c r="S130" s="13" t="s">
        <v>30</v>
      </c>
      <c r="T130" s="26" t="s">
        <v>103</v>
      </c>
      <c r="U130" s="26" t="s">
        <v>103</v>
      </c>
    </row>
    <row r="131" spans="1:21" x14ac:dyDescent="0.25">
      <c r="A131" s="23">
        <v>130</v>
      </c>
      <c r="B131" s="25" t="s">
        <v>386</v>
      </c>
      <c r="C131" s="25" t="s">
        <v>387</v>
      </c>
      <c r="D131" s="23" t="s">
        <v>23</v>
      </c>
      <c r="E131" s="23" t="s">
        <v>25</v>
      </c>
      <c r="F131" s="23" t="s">
        <v>87</v>
      </c>
      <c r="G131" s="23" t="s">
        <v>26</v>
      </c>
      <c r="H131" s="23" t="s">
        <v>34</v>
      </c>
      <c r="I131" s="24">
        <v>231.63</v>
      </c>
      <c r="J131" s="24">
        <v>100</v>
      </c>
      <c r="K131" s="23">
        <v>8.98</v>
      </c>
      <c r="L131" s="31" t="s">
        <v>178</v>
      </c>
      <c r="M131" s="14">
        <f t="shared" si="12"/>
        <v>9.52</v>
      </c>
      <c r="N131" s="14">
        <f t="shared" si="10"/>
        <v>341.15</v>
      </c>
      <c r="O131" s="14">
        <f t="shared" si="11"/>
        <v>347.72</v>
      </c>
      <c r="P131" s="14">
        <f t="shared" si="13"/>
        <v>6.57</v>
      </c>
      <c r="Q131" s="14">
        <f t="shared" si="14"/>
        <v>341.15</v>
      </c>
      <c r="R131" s="14" t="s">
        <v>29</v>
      </c>
      <c r="S131" s="13" t="s">
        <v>30</v>
      </c>
      <c r="T131" s="26" t="s">
        <v>105</v>
      </c>
      <c r="U131" s="26" t="s">
        <v>105</v>
      </c>
    </row>
    <row r="132" spans="1:21" x14ac:dyDescent="0.25">
      <c r="A132" s="23">
        <v>131</v>
      </c>
      <c r="B132" s="25" t="s">
        <v>50</v>
      </c>
      <c r="C132" s="25" t="s">
        <v>388</v>
      </c>
      <c r="D132" s="23" t="s">
        <v>23</v>
      </c>
      <c r="E132" s="23" t="s">
        <v>25</v>
      </c>
      <c r="F132" s="23" t="s">
        <v>87</v>
      </c>
      <c r="G132" s="23" t="s">
        <v>26</v>
      </c>
      <c r="H132" s="23" t="s">
        <v>34</v>
      </c>
      <c r="I132" s="24">
        <v>231.63</v>
      </c>
      <c r="J132" s="24">
        <v>100</v>
      </c>
      <c r="K132" s="23">
        <v>8.98</v>
      </c>
      <c r="L132" s="31" t="s">
        <v>178</v>
      </c>
      <c r="M132" s="14">
        <f t="shared" si="12"/>
        <v>9.52</v>
      </c>
      <c r="N132" s="14">
        <f t="shared" si="10"/>
        <v>341.15</v>
      </c>
      <c r="O132" s="14">
        <f t="shared" si="11"/>
        <v>347.72</v>
      </c>
      <c r="P132" s="14">
        <f t="shared" si="13"/>
        <v>6.57</v>
      </c>
      <c r="Q132" s="14">
        <f t="shared" si="14"/>
        <v>341.15</v>
      </c>
      <c r="R132" s="14" t="s">
        <v>29</v>
      </c>
      <c r="S132" s="13" t="s">
        <v>30</v>
      </c>
      <c r="T132" s="26" t="s">
        <v>92</v>
      </c>
      <c r="U132" s="26" t="s">
        <v>92</v>
      </c>
    </row>
    <row r="133" spans="1:21" x14ac:dyDescent="0.25">
      <c r="A133" s="23">
        <v>132</v>
      </c>
      <c r="B133" s="25" t="s">
        <v>389</v>
      </c>
      <c r="C133" s="25" t="s">
        <v>390</v>
      </c>
      <c r="D133" s="23" t="s">
        <v>23</v>
      </c>
      <c r="E133" s="23" t="s">
        <v>25</v>
      </c>
      <c r="F133" s="23" t="s">
        <v>87</v>
      </c>
      <c r="G133" s="23" t="s">
        <v>26</v>
      </c>
      <c r="H133" s="23" t="s">
        <v>34</v>
      </c>
      <c r="I133" s="24">
        <v>1389.68</v>
      </c>
      <c r="J133" s="24">
        <v>100</v>
      </c>
      <c r="K133" s="23">
        <v>19.45</v>
      </c>
      <c r="L133" s="31" t="s">
        <v>178</v>
      </c>
      <c r="M133" s="14">
        <f t="shared" si="12"/>
        <v>20.62</v>
      </c>
      <c r="N133" s="14">
        <f t="shared" si="10"/>
        <v>1510.3</v>
      </c>
      <c r="O133" s="14">
        <f t="shared" si="11"/>
        <v>1517.54</v>
      </c>
      <c r="P133" s="14">
        <f t="shared" si="13"/>
        <v>7.24</v>
      </c>
      <c r="Q133" s="14">
        <f t="shared" si="14"/>
        <v>1510.3</v>
      </c>
      <c r="R133" s="14" t="s">
        <v>29</v>
      </c>
      <c r="S133" s="13" t="s">
        <v>30</v>
      </c>
      <c r="T133" s="26" t="s">
        <v>107</v>
      </c>
      <c r="U133" s="26" t="s">
        <v>107</v>
      </c>
    </row>
    <row r="134" spans="1:21" x14ac:dyDescent="0.25">
      <c r="A134" s="23">
        <v>133</v>
      </c>
      <c r="B134" s="25" t="s">
        <v>391</v>
      </c>
      <c r="C134" s="25" t="s">
        <v>392</v>
      </c>
      <c r="D134" s="23" t="s">
        <v>23</v>
      </c>
      <c r="E134" s="23" t="s">
        <v>25</v>
      </c>
      <c r="F134" s="23" t="s">
        <v>87</v>
      </c>
      <c r="G134" s="23" t="s">
        <v>26</v>
      </c>
      <c r="H134" s="23" t="s">
        <v>34</v>
      </c>
      <c r="I134" s="24">
        <v>1389.68</v>
      </c>
      <c r="J134" s="24">
        <v>100</v>
      </c>
      <c r="K134" s="23">
        <v>19.45</v>
      </c>
      <c r="L134" s="31" t="s">
        <v>178</v>
      </c>
      <c r="M134" s="14">
        <f t="shared" si="12"/>
        <v>20.62</v>
      </c>
      <c r="N134" s="14">
        <f t="shared" si="10"/>
        <v>1510.3</v>
      </c>
      <c r="O134" s="14">
        <f t="shared" si="11"/>
        <v>1517.54</v>
      </c>
      <c r="P134" s="14">
        <f t="shared" si="13"/>
        <v>7.24</v>
      </c>
      <c r="Q134" s="14">
        <f t="shared" si="14"/>
        <v>1510.3</v>
      </c>
      <c r="R134" s="14" t="s">
        <v>29</v>
      </c>
      <c r="S134" s="13" t="s">
        <v>30</v>
      </c>
      <c r="T134" s="26" t="s">
        <v>105</v>
      </c>
      <c r="U134" s="26" t="s">
        <v>105</v>
      </c>
    </row>
    <row r="135" spans="1:21" x14ac:dyDescent="0.25">
      <c r="A135" s="23">
        <v>134</v>
      </c>
      <c r="B135" s="25" t="s">
        <v>393</v>
      </c>
      <c r="C135" s="25" t="s">
        <v>394</v>
      </c>
      <c r="D135" s="23" t="s">
        <v>23</v>
      </c>
      <c r="E135" s="23" t="s">
        <v>25</v>
      </c>
      <c r="F135" s="23" t="s">
        <v>87</v>
      </c>
      <c r="G135" s="23" t="s">
        <v>26</v>
      </c>
      <c r="H135" s="23" t="s">
        <v>34</v>
      </c>
      <c r="I135" s="24">
        <v>926.41</v>
      </c>
      <c r="J135" s="24">
        <v>100</v>
      </c>
      <c r="K135" s="23">
        <v>15.28</v>
      </c>
      <c r="L135" s="31" t="s">
        <v>178</v>
      </c>
      <c r="M135" s="14">
        <f t="shared" si="12"/>
        <v>16.2</v>
      </c>
      <c r="N135" s="14">
        <f t="shared" si="10"/>
        <v>1042.6099999999999</v>
      </c>
      <c r="O135" s="14">
        <f t="shared" si="11"/>
        <v>1049.58</v>
      </c>
      <c r="P135" s="14">
        <f t="shared" si="13"/>
        <v>6.97</v>
      </c>
      <c r="Q135" s="14">
        <f t="shared" si="14"/>
        <v>1042.6099999999999</v>
      </c>
      <c r="R135" s="14" t="s">
        <v>29</v>
      </c>
      <c r="S135" s="13" t="s">
        <v>30</v>
      </c>
      <c r="T135" s="26" t="s">
        <v>92</v>
      </c>
      <c r="U135" s="26" t="s">
        <v>92</v>
      </c>
    </row>
    <row r="136" spans="1:21" x14ac:dyDescent="0.25">
      <c r="A136" s="23">
        <v>135</v>
      </c>
      <c r="B136" s="25" t="s">
        <v>395</v>
      </c>
      <c r="C136" s="25" t="s">
        <v>396</v>
      </c>
      <c r="D136" s="23" t="s">
        <v>23</v>
      </c>
      <c r="E136" s="23" t="s">
        <v>25</v>
      </c>
      <c r="F136" s="23" t="s">
        <v>87</v>
      </c>
      <c r="G136" s="23" t="s">
        <v>26</v>
      </c>
      <c r="H136" s="23" t="s">
        <v>34</v>
      </c>
      <c r="I136" s="24">
        <v>1389.68</v>
      </c>
      <c r="J136" s="24">
        <v>100</v>
      </c>
      <c r="K136" s="23">
        <v>19.45</v>
      </c>
      <c r="L136" s="31" t="s">
        <v>178</v>
      </c>
      <c r="M136" s="14">
        <f t="shared" si="12"/>
        <v>20.62</v>
      </c>
      <c r="N136" s="14">
        <f t="shared" si="10"/>
        <v>1510.3</v>
      </c>
      <c r="O136" s="14">
        <f t="shared" si="11"/>
        <v>1517.54</v>
      </c>
      <c r="P136" s="14">
        <f t="shared" si="13"/>
        <v>7.24</v>
      </c>
      <c r="Q136" s="14">
        <f t="shared" si="14"/>
        <v>1510.3</v>
      </c>
      <c r="R136" s="14" t="s">
        <v>29</v>
      </c>
      <c r="S136" s="13" t="s">
        <v>30</v>
      </c>
      <c r="T136" s="26" t="s">
        <v>100</v>
      </c>
      <c r="U136" s="26" t="s">
        <v>100</v>
      </c>
    </row>
    <row r="137" spans="1:21" x14ac:dyDescent="0.25">
      <c r="A137" s="23">
        <v>136</v>
      </c>
      <c r="B137" s="25" t="s">
        <v>397</v>
      </c>
      <c r="C137" s="25" t="s">
        <v>398</v>
      </c>
      <c r="D137" s="23" t="s">
        <v>23</v>
      </c>
      <c r="E137" s="23" t="s">
        <v>25</v>
      </c>
      <c r="F137" s="23" t="s">
        <v>87</v>
      </c>
      <c r="G137" s="23" t="s">
        <v>26</v>
      </c>
      <c r="H137" s="23" t="s">
        <v>34</v>
      </c>
      <c r="I137" s="24">
        <v>1389.68</v>
      </c>
      <c r="J137" s="24">
        <v>100</v>
      </c>
      <c r="K137" s="23">
        <v>19.45</v>
      </c>
      <c r="L137" s="31" t="s">
        <v>178</v>
      </c>
      <c r="M137" s="14">
        <f t="shared" si="12"/>
        <v>20.62</v>
      </c>
      <c r="N137" s="14">
        <f t="shared" si="10"/>
        <v>1510.3</v>
      </c>
      <c r="O137" s="14">
        <f t="shared" si="11"/>
        <v>1517.54</v>
      </c>
      <c r="P137" s="14">
        <f t="shared" si="13"/>
        <v>7.24</v>
      </c>
      <c r="Q137" s="14">
        <f t="shared" si="14"/>
        <v>1510.3</v>
      </c>
      <c r="R137" s="14" t="s">
        <v>29</v>
      </c>
      <c r="S137" s="13" t="s">
        <v>30</v>
      </c>
      <c r="T137" s="26" t="s">
        <v>94</v>
      </c>
      <c r="U137" s="26" t="s">
        <v>94</v>
      </c>
    </row>
    <row r="138" spans="1:21" x14ac:dyDescent="0.25">
      <c r="A138" s="23">
        <v>137</v>
      </c>
      <c r="B138" s="25" t="s">
        <v>73</v>
      </c>
      <c r="C138" s="25" t="s">
        <v>399</v>
      </c>
      <c r="D138" s="23" t="s">
        <v>23</v>
      </c>
      <c r="E138" s="23" t="s">
        <v>25</v>
      </c>
      <c r="F138" s="23" t="s">
        <v>87</v>
      </c>
      <c r="G138" s="23" t="s">
        <v>26</v>
      </c>
      <c r="H138" s="23" t="s">
        <v>34</v>
      </c>
      <c r="I138" s="24">
        <v>231.63</v>
      </c>
      <c r="J138" s="24">
        <v>100</v>
      </c>
      <c r="K138" s="23">
        <v>8.98</v>
      </c>
      <c r="L138" s="31" t="s">
        <v>178</v>
      </c>
      <c r="M138" s="14">
        <f t="shared" si="12"/>
        <v>9.52</v>
      </c>
      <c r="N138" s="14">
        <f t="shared" si="10"/>
        <v>341.15</v>
      </c>
      <c r="O138" s="14">
        <f t="shared" si="11"/>
        <v>347.72</v>
      </c>
      <c r="P138" s="14">
        <f t="shared" si="13"/>
        <v>6.57</v>
      </c>
      <c r="Q138" s="14">
        <f t="shared" si="14"/>
        <v>341.15</v>
      </c>
      <c r="R138" s="14" t="s">
        <v>29</v>
      </c>
      <c r="S138" s="13" t="s">
        <v>30</v>
      </c>
      <c r="T138" s="26" t="s">
        <v>105</v>
      </c>
      <c r="U138" s="26" t="s">
        <v>105</v>
      </c>
    </row>
    <row r="139" spans="1:21" x14ac:dyDescent="0.25">
      <c r="A139" s="23">
        <v>138</v>
      </c>
      <c r="B139" s="25" t="s">
        <v>400</v>
      </c>
      <c r="C139" s="25" t="s">
        <v>401</v>
      </c>
      <c r="D139" s="23" t="s">
        <v>23</v>
      </c>
      <c r="E139" s="23" t="s">
        <v>25</v>
      </c>
      <c r="F139" s="23" t="s">
        <v>87</v>
      </c>
      <c r="G139" s="23" t="s">
        <v>26</v>
      </c>
      <c r="H139" s="23" t="s">
        <v>34</v>
      </c>
      <c r="I139" s="24">
        <v>231.63</v>
      </c>
      <c r="J139" s="24">
        <v>100</v>
      </c>
      <c r="K139" s="23">
        <v>8.98</v>
      </c>
      <c r="L139" s="31" t="s">
        <v>178</v>
      </c>
      <c r="M139" s="14">
        <f t="shared" si="12"/>
        <v>9.52</v>
      </c>
      <c r="N139" s="14">
        <f t="shared" si="10"/>
        <v>341.15</v>
      </c>
      <c r="O139" s="14">
        <f t="shared" si="11"/>
        <v>347.72</v>
      </c>
      <c r="P139" s="14">
        <f t="shared" si="13"/>
        <v>6.57</v>
      </c>
      <c r="Q139" s="14">
        <f t="shared" si="14"/>
        <v>341.15</v>
      </c>
      <c r="R139" s="14" t="s">
        <v>29</v>
      </c>
      <c r="S139" s="13" t="s">
        <v>30</v>
      </c>
      <c r="T139" s="26" t="s">
        <v>105</v>
      </c>
      <c r="U139" s="26" t="s">
        <v>105</v>
      </c>
    </row>
    <row r="140" spans="1:21" x14ac:dyDescent="0.25">
      <c r="A140" s="23">
        <v>139</v>
      </c>
      <c r="B140" s="25" t="s">
        <v>402</v>
      </c>
      <c r="C140" s="25" t="s">
        <v>403</v>
      </c>
      <c r="D140" s="23" t="s">
        <v>23</v>
      </c>
      <c r="E140" s="23" t="s">
        <v>25</v>
      </c>
      <c r="F140" s="23" t="s">
        <v>87</v>
      </c>
      <c r="G140" s="23" t="s">
        <v>26</v>
      </c>
      <c r="H140" s="23" t="s">
        <v>34</v>
      </c>
      <c r="I140" s="24">
        <v>1389.68</v>
      </c>
      <c r="J140" s="24">
        <v>100</v>
      </c>
      <c r="K140" s="23">
        <v>19.45</v>
      </c>
      <c r="L140" s="31" t="s">
        <v>178</v>
      </c>
      <c r="M140" s="14">
        <f t="shared" si="12"/>
        <v>20.62</v>
      </c>
      <c r="N140" s="14">
        <f t="shared" si="10"/>
        <v>1510.3</v>
      </c>
      <c r="O140" s="14">
        <f t="shared" si="11"/>
        <v>1517.54</v>
      </c>
      <c r="P140" s="14">
        <f t="shared" si="13"/>
        <v>7.24</v>
      </c>
      <c r="Q140" s="14">
        <f t="shared" si="14"/>
        <v>1510.3</v>
      </c>
      <c r="R140" s="14" t="s">
        <v>29</v>
      </c>
      <c r="S140" s="13" t="s">
        <v>30</v>
      </c>
      <c r="T140" s="26" t="s">
        <v>107</v>
      </c>
      <c r="U140" s="26" t="s">
        <v>107</v>
      </c>
    </row>
    <row r="141" spans="1:21" x14ac:dyDescent="0.25">
      <c r="A141" s="23">
        <v>140</v>
      </c>
      <c r="B141" s="25" t="s">
        <v>404</v>
      </c>
      <c r="C141" s="25" t="s">
        <v>405</v>
      </c>
      <c r="D141" s="23" t="s">
        <v>23</v>
      </c>
      <c r="E141" s="23" t="s">
        <v>25</v>
      </c>
      <c r="F141" s="23" t="s">
        <v>87</v>
      </c>
      <c r="G141" s="23" t="s">
        <v>26</v>
      </c>
      <c r="H141" s="23" t="s">
        <v>34</v>
      </c>
      <c r="I141" s="24">
        <v>1389.68</v>
      </c>
      <c r="J141" s="24">
        <v>100</v>
      </c>
      <c r="K141" s="23">
        <v>19.45</v>
      </c>
      <c r="L141" s="31" t="s">
        <v>178</v>
      </c>
      <c r="M141" s="14">
        <f t="shared" si="12"/>
        <v>20.62</v>
      </c>
      <c r="N141" s="14">
        <f t="shared" si="10"/>
        <v>1510.3</v>
      </c>
      <c r="O141" s="14">
        <f t="shared" si="11"/>
        <v>1517.54</v>
      </c>
      <c r="P141" s="14">
        <f t="shared" si="13"/>
        <v>7.24</v>
      </c>
      <c r="Q141" s="14">
        <f t="shared" si="14"/>
        <v>1510.3</v>
      </c>
      <c r="R141" s="14" t="s">
        <v>29</v>
      </c>
      <c r="S141" s="13" t="s">
        <v>30</v>
      </c>
      <c r="T141" s="36" t="s">
        <v>95</v>
      </c>
      <c r="U141" s="36" t="s">
        <v>95</v>
      </c>
    </row>
    <row r="142" spans="1:21" x14ac:dyDescent="0.25">
      <c r="A142" s="23">
        <v>141</v>
      </c>
      <c r="B142" s="25" t="s">
        <v>406</v>
      </c>
      <c r="C142" s="25" t="s">
        <v>407</v>
      </c>
      <c r="D142" s="23" t="s">
        <v>23</v>
      </c>
      <c r="E142" s="23" t="s">
        <v>25</v>
      </c>
      <c r="F142" s="23" t="s">
        <v>87</v>
      </c>
      <c r="G142" s="23" t="s">
        <v>26</v>
      </c>
      <c r="H142" s="23" t="s">
        <v>34</v>
      </c>
      <c r="I142" s="24">
        <v>1389.68</v>
      </c>
      <c r="J142" s="24">
        <v>100</v>
      </c>
      <c r="K142" s="23">
        <v>19.45</v>
      </c>
      <c r="L142" s="31" t="s">
        <v>178</v>
      </c>
      <c r="M142" s="14">
        <f t="shared" si="12"/>
        <v>20.62</v>
      </c>
      <c r="N142" s="14">
        <f t="shared" si="10"/>
        <v>1510.3</v>
      </c>
      <c r="O142" s="14">
        <f t="shared" si="11"/>
        <v>1517.54</v>
      </c>
      <c r="P142" s="14">
        <f t="shared" si="13"/>
        <v>7.24</v>
      </c>
      <c r="Q142" s="14">
        <f t="shared" si="14"/>
        <v>1510.3</v>
      </c>
      <c r="R142" s="14" t="s">
        <v>29</v>
      </c>
      <c r="S142" s="13" t="s">
        <v>30</v>
      </c>
      <c r="T142" s="26" t="s">
        <v>105</v>
      </c>
      <c r="U142" s="26" t="s">
        <v>105</v>
      </c>
    </row>
    <row r="143" spans="1:21" x14ac:dyDescent="0.25">
      <c r="A143" s="23">
        <v>142</v>
      </c>
      <c r="B143" s="25" t="s">
        <v>408</v>
      </c>
      <c r="C143" s="25" t="s">
        <v>409</v>
      </c>
      <c r="D143" s="23" t="s">
        <v>23</v>
      </c>
      <c r="E143" s="23" t="s">
        <v>25</v>
      </c>
      <c r="F143" s="23" t="s">
        <v>87</v>
      </c>
      <c r="G143" s="23" t="s">
        <v>26</v>
      </c>
      <c r="H143" s="23" t="s">
        <v>34</v>
      </c>
      <c r="I143" s="24">
        <v>1389.68</v>
      </c>
      <c r="J143" s="24">
        <v>100</v>
      </c>
      <c r="K143" s="23">
        <v>19.45</v>
      </c>
      <c r="L143" s="31" t="s">
        <v>178</v>
      </c>
      <c r="M143" s="14">
        <f t="shared" si="12"/>
        <v>20.62</v>
      </c>
      <c r="N143" s="14">
        <f t="shared" si="10"/>
        <v>1510.3</v>
      </c>
      <c r="O143" s="14">
        <f t="shared" si="11"/>
        <v>1517.54</v>
      </c>
      <c r="P143" s="14">
        <f t="shared" si="13"/>
        <v>7.24</v>
      </c>
      <c r="Q143" s="14">
        <f t="shared" si="14"/>
        <v>1510.3</v>
      </c>
      <c r="R143" s="14" t="s">
        <v>29</v>
      </c>
      <c r="S143" s="13" t="s">
        <v>30</v>
      </c>
      <c r="T143" s="26" t="s">
        <v>98</v>
      </c>
      <c r="U143" s="26" t="s">
        <v>98</v>
      </c>
    </row>
    <row r="144" spans="1:21" x14ac:dyDescent="0.25">
      <c r="A144" s="23">
        <v>143</v>
      </c>
      <c r="B144" s="25" t="s">
        <v>410</v>
      </c>
      <c r="C144" s="25" t="s">
        <v>411</v>
      </c>
      <c r="D144" s="23" t="s">
        <v>23</v>
      </c>
      <c r="E144" s="23" t="s">
        <v>25</v>
      </c>
      <c r="F144" s="23" t="s">
        <v>87</v>
      </c>
      <c r="G144" s="23" t="s">
        <v>26</v>
      </c>
      <c r="H144" s="23" t="s">
        <v>34</v>
      </c>
      <c r="I144" s="24">
        <v>926.41</v>
      </c>
      <c r="J144" s="24">
        <v>100</v>
      </c>
      <c r="K144" s="23">
        <v>15.28</v>
      </c>
      <c r="L144" s="31" t="s">
        <v>178</v>
      </c>
      <c r="M144" s="14">
        <f t="shared" si="12"/>
        <v>16.2</v>
      </c>
      <c r="N144" s="14">
        <f t="shared" si="10"/>
        <v>1042.6099999999999</v>
      </c>
      <c r="O144" s="14">
        <f t="shared" si="11"/>
        <v>1049.58</v>
      </c>
      <c r="P144" s="14">
        <f t="shared" si="13"/>
        <v>6.97</v>
      </c>
      <c r="Q144" s="14">
        <f t="shared" si="14"/>
        <v>1042.6099999999999</v>
      </c>
      <c r="R144" s="14" t="s">
        <v>29</v>
      </c>
      <c r="S144" s="13" t="s">
        <v>30</v>
      </c>
      <c r="T144" s="26" t="s">
        <v>94</v>
      </c>
      <c r="U144" s="26" t="s">
        <v>94</v>
      </c>
    </row>
    <row r="145" spans="1:21" x14ac:dyDescent="0.25">
      <c r="A145" s="23">
        <v>144</v>
      </c>
      <c r="B145" s="25" t="s">
        <v>412</v>
      </c>
      <c r="C145" s="25" t="s">
        <v>413</v>
      </c>
      <c r="D145" s="23" t="s">
        <v>23</v>
      </c>
      <c r="E145" s="23" t="s">
        <v>25</v>
      </c>
      <c r="F145" s="23" t="s">
        <v>87</v>
      </c>
      <c r="G145" s="23" t="s">
        <v>26</v>
      </c>
      <c r="H145" s="23" t="s">
        <v>34</v>
      </c>
      <c r="I145" s="24">
        <v>1389.68</v>
      </c>
      <c r="J145" s="24">
        <v>100</v>
      </c>
      <c r="K145" s="23">
        <v>19.45</v>
      </c>
      <c r="L145" s="31" t="s">
        <v>178</v>
      </c>
      <c r="M145" s="14">
        <f t="shared" si="12"/>
        <v>20.62</v>
      </c>
      <c r="N145" s="14">
        <f t="shared" ref="N145:N208" si="15">I145+J145+M145</f>
        <v>1510.3</v>
      </c>
      <c r="O145" s="14">
        <f t="shared" ref="O145:O208" si="16">I145+(J145+M145)*1.06</f>
        <v>1517.54</v>
      </c>
      <c r="P145" s="14">
        <f t="shared" si="13"/>
        <v>7.24</v>
      </c>
      <c r="Q145" s="14">
        <f t="shared" si="14"/>
        <v>1510.3</v>
      </c>
      <c r="R145" s="14" t="s">
        <v>29</v>
      </c>
      <c r="S145" s="13" t="s">
        <v>30</v>
      </c>
      <c r="T145" s="26" t="s">
        <v>98</v>
      </c>
      <c r="U145" s="26" t="s">
        <v>98</v>
      </c>
    </row>
    <row r="146" spans="1:21" x14ac:dyDescent="0.25">
      <c r="A146" s="23">
        <v>145</v>
      </c>
      <c r="B146" s="25" t="s">
        <v>414</v>
      </c>
      <c r="C146" s="25" t="s">
        <v>415</v>
      </c>
      <c r="D146" s="23" t="s">
        <v>23</v>
      </c>
      <c r="E146" s="23" t="s">
        <v>25</v>
      </c>
      <c r="F146" s="23" t="s">
        <v>87</v>
      </c>
      <c r="G146" s="23" t="s">
        <v>26</v>
      </c>
      <c r="H146" s="23" t="s">
        <v>34</v>
      </c>
      <c r="I146" s="24">
        <v>231.63</v>
      </c>
      <c r="J146" s="24">
        <v>100</v>
      </c>
      <c r="K146" s="23">
        <v>8.98</v>
      </c>
      <c r="L146" s="31" t="s">
        <v>178</v>
      </c>
      <c r="M146" s="14">
        <f t="shared" si="12"/>
        <v>9.52</v>
      </c>
      <c r="N146" s="14">
        <f t="shared" si="15"/>
        <v>341.15</v>
      </c>
      <c r="O146" s="14">
        <f t="shared" si="16"/>
        <v>347.72</v>
      </c>
      <c r="P146" s="14">
        <f t="shared" si="13"/>
        <v>6.57</v>
      </c>
      <c r="Q146" s="14">
        <f t="shared" si="14"/>
        <v>341.15</v>
      </c>
      <c r="R146" s="14" t="s">
        <v>29</v>
      </c>
      <c r="S146" s="13" t="s">
        <v>30</v>
      </c>
      <c r="T146" s="36" t="s">
        <v>105</v>
      </c>
      <c r="U146" s="36" t="s">
        <v>105</v>
      </c>
    </row>
    <row r="147" spans="1:21" x14ac:dyDescent="0.25">
      <c r="A147" s="23">
        <v>146</v>
      </c>
      <c r="B147" s="25" t="s">
        <v>416</v>
      </c>
      <c r="C147" s="25" t="s">
        <v>417</v>
      </c>
      <c r="D147" s="23" t="s">
        <v>23</v>
      </c>
      <c r="E147" s="23" t="s">
        <v>25</v>
      </c>
      <c r="F147" s="23" t="s">
        <v>87</v>
      </c>
      <c r="G147" s="23" t="s">
        <v>26</v>
      </c>
      <c r="H147" s="23" t="s">
        <v>34</v>
      </c>
      <c r="I147" s="24">
        <v>231.63</v>
      </c>
      <c r="J147" s="24">
        <v>100</v>
      </c>
      <c r="K147" s="23">
        <v>8.98</v>
      </c>
      <c r="L147" s="31" t="s">
        <v>178</v>
      </c>
      <c r="M147" s="14">
        <f t="shared" si="12"/>
        <v>9.52</v>
      </c>
      <c r="N147" s="14">
        <f t="shared" si="15"/>
        <v>341.15</v>
      </c>
      <c r="O147" s="14">
        <f t="shared" si="16"/>
        <v>347.72</v>
      </c>
      <c r="P147" s="14">
        <f t="shared" si="13"/>
        <v>6.57</v>
      </c>
      <c r="Q147" s="14">
        <f t="shared" si="14"/>
        <v>341.15</v>
      </c>
      <c r="R147" s="14" t="s">
        <v>29</v>
      </c>
      <c r="S147" s="13" t="s">
        <v>30</v>
      </c>
      <c r="T147" s="26" t="s">
        <v>100</v>
      </c>
      <c r="U147" s="26" t="s">
        <v>100</v>
      </c>
    </row>
    <row r="148" spans="1:21" x14ac:dyDescent="0.25">
      <c r="A148" s="23">
        <v>147</v>
      </c>
      <c r="B148" s="25" t="s">
        <v>418</v>
      </c>
      <c r="C148" s="25" t="s">
        <v>419</v>
      </c>
      <c r="D148" s="23" t="s">
        <v>23</v>
      </c>
      <c r="E148" s="23" t="s">
        <v>25</v>
      </c>
      <c r="F148" s="23" t="s">
        <v>39</v>
      </c>
      <c r="G148" s="23" t="s">
        <v>26</v>
      </c>
      <c r="H148" s="23" t="s">
        <v>34</v>
      </c>
      <c r="I148" s="24">
        <v>1088</v>
      </c>
      <c r="J148" s="24">
        <v>400</v>
      </c>
      <c r="K148" s="24">
        <v>667</v>
      </c>
      <c r="L148" s="31" t="s">
        <v>172</v>
      </c>
      <c r="M148" s="14">
        <f t="shared" si="12"/>
        <v>707.02</v>
      </c>
      <c r="N148" s="14">
        <f t="shared" si="15"/>
        <v>2195.02</v>
      </c>
      <c r="O148" s="14">
        <f t="shared" si="16"/>
        <v>2261.44</v>
      </c>
      <c r="P148" s="14">
        <f t="shared" si="13"/>
        <v>66.42</v>
      </c>
      <c r="Q148" s="14">
        <f t="shared" si="14"/>
        <v>2195.02</v>
      </c>
      <c r="R148" s="14" t="s">
        <v>29</v>
      </c>
      <c r="S148" s="13" t="s">
        <v>30</v>
      </c>
      <c r="T148" s="36" t="s">
        <v>103</v>
      </c>
      <c r="U148" s="36" t="s">
        <v>103</v>
      </c>
    </row>
    <row r="149" spans="1:21" x14ac:dyDescent="0.25">
      <c r="A149" s="23">
        <v>148</v>
      </c>
      <c r="B149" s="25" t="s">
        <v>420</v>
      </c>
      <c r="C149" s="25" t="s">
        <v>421</v>
      </c>
      <c r="D149" s="23" t="s">
        <v>23</v>
      </c>
      <c r="E149" s="23" t="s">
        <v>25</v>
      </c>
      <c r="F149" s="23" t="s">
        <v>87</v>
      </c>
      <c r="G149" s="23" t="s">
        <v>26</v>
      </c>
      <c r="H149" s="23" t="s">
        <v>34</v>
      </c>
      <c r="I149" s="24">
        <v>1389.68</v>
      </c>
      <c r="J149" s="24">
        <v>100</v>
      </c>
      <c r="K149" s="23">
        <v>19.45</v>
      </c>
      <c r="L149" s="31" t="s">
        <v>178</v>
      </c>
      <c r="M149" s="14">
        <f t="shared" si="12"/>
        <v>20.62</v>
      </c>
      <c r="N149" s="14">
        <f t="shared" si="15"/>
        <v>1510.3</v>
      </c>
      <c r="O149" s="14">
        <f t="shared" si="16"/>
        <v>1517.54</v>
      </c>
      <c r="P149" s="14">
        <f t="shared" si="13"/>
        <v>7.24</v>
      </c>
      <c r="Q149" s="14">
        <f t="shared" si="14"/>
        <v>1510.3</v>
      </c>
      <c r="R149" s="14" t="s">
        <v>29</v>
      </c>
      <c r="S149" s="13" t="s">
        <v>30</v>
      </c>
      <c r="T149" s="26" t="s">
        <v>94</v>
      </c>
      <c r="U149" s="26" t="s">
        <v>94</v>
      </c>
    </row>
    <row r="150" spans="1:21" x14ac:dyDescent="0.25">
      <c r="A150" s="23">
        <v>149</v>
      </c>
      <c r="B150" s="25" t="s">
        <v>422</v>
      </c>
      <c r="C150" s="25" t="s">
        <v>423</v>
      </c>
      <c r="D150" s="23" t="s">
        <v>23</v>
      </c>
      <c r="E150" s="23" t="s">
        <v>25</v>
      </c>
      <c r="F150" s="23" t="s">
        <v>87</v>
      </c>
      <c r="G150" s="23" t="s">
        <v>26</v>
      </c>
      <c r="H150" s="23" t="s">
        <v>34</v>
      </c>
      <c r="I150" s="24">
        <v>1389.68</v>
      </c>
      <c r="J150" s="24">
        <v>100</v>
      </c>
      <c r="K150" s="23">
        <v>19.45</v>
      </c>
      <c r="L150" s="31" t="s">
        <v>178</v>
      </c>
      <c r="M150" s="14">
        <f t="shared" si="12"/>
        <v>20.62</v>
      </c>
      <c r="N150" s="14">
        <f t="shared" si="15"/>
        <v>1510.3</v>
      </c>
      <c r="O150" s="14">
        <f t="shared" si="16"/>
        <v>1517.54</v>
      </c>
      <c r="P150" s="14">
        <f t="shared" si="13"/>
        <v>7.24</v>
      </c>
      <c r="Q150" s="14">
        <f t="shared" si="14"/>
        <v>1510.3</v>
      </c>
      <c r="R150" s="14" t="s">
        <v>29</v>
      </c>
      <c r="S150" s="13" t="s">
        <v>30</v>
      </c>
      <c r="T150" s="36" t="s">
        <v>94</v>
      </c>
      <c r="U150" s="36" t="s">
        <v>94</v>
      </c>
    </row>
    <row r="151" spans="1:21" x14ac:dyDescent="0.25">
      <c r="A151" s="23">
        <v>150</v>
      </c>
      <c r="B151" s="25" t="s">
        <v>136</v>
      </c>
      <c r="C151" s="25" t="s">
        <v>424</v>
      </c>
      <c r="D151" s="23" t="s">
        <v>23</v>
      </c>
      <c r="E151" s="23" t="s">
        <v>25</v>
      </c>
      <c r="F151" s="23" t="s">
        <v>87</v>
      </c>
      <c r="G151" s="23" t="s">
        <v>26</v>
      </c>
      <c r="H151" s="23" t="s">
        <v>34</v>
      </c>
      <c r="I151" s="24">
        <v>231.63</v>
      </c>
      <c r="J151" s="24">
        <v>100</v>
      </c>
      <c r="K151" s="23">
        <v>8.98</v>
      </c>
      <c r="L151" s="31" t="s">
        <v>178</v>
      </c>
      <c r="M151" s="14">
        <f t="shared" si="12"/>
        <v>9.52</v>
      </c>
      <c r="N151" s="14">
        <f t="shared" si="15"/>
        <v>341.15</v>
      </c>
      <c r="O151" s="14">
        <f t="shared" si="16"/>
        <v>347.72</v>
      </c>
      <c r="P151" s="14">
        <f t="shared" si="13"/>
        <v>6.57</v>
      </c>
      <c r="Q151" s="14">
        <f t="shared" si="14"/>
        <v>341.15</v>
      </c>
      <c r="R151" s="14" t="s">
        <v>29</v>
      </c>
      <c r="S151" s="13" t="s">
        <v>30</v>
      </c>
      <c r="T151" s="26" t="s">
        <v>94</v>
      </c>
      <c r="U151" s="26" t="s">
        <v>94</v>
      </c>
    </row>
    <row r="152" spans="1:21" x14ac:dyDescent="0.25">
      <c r="A152" s="23">
        <v>151</v>
      </c>
      <c r="B152" s="25" t="s">
        <v>59</v>
      </c>
      <c r="C152" s="25" t="s">
        <v>425</v>
      </c>
      <c r="D152" s="23" t="s">
        <v>23</v>
      </c>
      <c r="E152" s="23" t="s">
        <v>25</v>
      </c>
      <c r="F152" s="23" t="s">
        <v>87</v>
      </c>
      <c r="G152" s="23" t="s">
        <v>26</v>
      </c>
      <c r="H152" s="23" t="s">
        <v>34</v>
      </c>
      <c r="I152" s="24">
        <v>231.63</v>
      </c>
      <c r="J152" s="24">
        <v>100</v>
      </c>
      <c r="K152" s="23">
        <v>8.98</v>
      </c>
      <c r="L152" s="31" t="s">
        <v>178</v>
      </c>
      <c r="M152" s="14">
        <f t="shared" si="12"/>
        <v>9.52</v>
      </c>
      <c r="N152" s="14">
        <f t="shared" si="15"/>
        <v>341.15</v>
      </c>
      <c r="O152" s="14">
        <f t="shared" si="16"/>
        <v>347.72</v>
      </c>
      <c r="P152" s="14">
        <f t="shared" si="13"/>
        <v>6.57</v>
      </c>
      <c r="Q152" s="14">
        <f t="shared" si="14"/>
        <v>341.15</v>
      </c>
      <c r="R152" s="14" t="s">
        <v>29</v>
      </c>
      <c r="S152" s="13" t="s">
        <v>30</v>
      </c>
      <c r="T152" s="26" t="s">
        <v>107</v>
      </c>
      <c r="U152" s="26" t="s">
        <v>107</v>
      </c>
    </row>
    <row r="153" spans="1:21" x14ac:dyDescent="0.25">
      <c r="A153" s="23">
        <v>152</v>
      </c>
      <c r="B153" s="25" t="s">
        <v>426</v>
      </c>
      <c r="C153" s="25" t="s">
        <v>427</v>
      </c>
      <c r="D153" s="23" t="s">
        <v>23</v>
      </c>
      <c r="E153" s="23" t="s">
        <v>25</v>
      </c>
      <c r="F153" s="23" t="s">
        <v>87</v>
      </c>
      <c r="G153" s="23" t="s">
        <v>26</v>
      </c>
      <c r="H153" s="23" t="s">
        <v>34</v>
      </c>
      <c r="I153" s="24">
        <v>231.63</v>
      </c>
      <c r="J153" s="24">
        <v>100</v>
      </c>
      <c r="K153" s="23">
        <v>8.98</v>
      </c>
      <c r="L153" s="31" t="s">
        <v>178</v>
      </c>
      <c r="M153" s="14">
        <f t="shared" si="12"/>
        <v>9.52</v>
      </c>
      <c r="N153" s="14">
        <f t="shared" si="15"/>
        <v>341.15</v>
      </c>
      <c r="O153" s="14">
        <f t="shared" si="16"/>
        <v>347.72</v>
      </c>
      <c r="P153" s="14">
        <f t="shared" si="13"/>
        <v>6.57</v>
      </c>
      <c r="Q153" s="14">
        <f t="shared" si="14"/>
        <v>341.15</v>
      </c>
      <c r="R153" s="14" t="s">
        <v>29</v>
      </c>
      <c r="S153" s="13" t="s">
        <v>30</v>
      </c>
      <c r="T153" s="26" t="s">
        <v>107</v>
      </c>
      <c r="U153" s="26" t="s">
        <v>107</v>
      </c>
    </row>
    <row r="154" spans="1:21" x14ac:dyDescent="0.25">
      <c r="A154" s="23">
        <v>153</v>
      </c>
      <c r="B154" s="25" t="s">
        <v>428</v>
      </c>
      <c r="C154" s="35" t="s">
        <v>429</v>
      </c>
      <c r="D154" s="23" t="s">
        <v>23</v>
      </c>
      <c r="E154" s="23" t="s">
        <v>25</v>
      </c>
      <c r="F154" s="23" t="s">
        <v>44</v>
      </c>
      <c r="G154" s="23" t="s">
        <v>26</v>
      </c>
      <c r="H154" s="23" t="s">
        <v>34</v>
      </c>
      <c r="I154" s="24">
        <v>622</v>
      </c>
      <c r="J154" s="24">
        <v>300</v>
      </c>
      <c r="K154" s="24">
        <v>211</v>
      </c>
      <c r="L154" s="31" t="s">
        <v>430</v>
      </c>
      <c r="M154" s="14">
        <f t="shared" si="12"/>
        <v>223.66</v>
      </c>
      <c r="N154" s="14">
        <f t="shared" si="15"/>
        <v>1145.6600000000001</v>
      </c>
      <c r="O154" s="14">
        <f t="shared" si="16"/>
        <v>1177.08</v>
      </c>
      <c r="P154" s="14">
        <f t="shared" si="13"/>
        <v>31.42</v>
      </c>
      <c r="Q154" s="14">
        <f t="shared" si="14"/>
        <v>1145.6600000000001</v>
      </c>
      <c r="R154" s="14" t="s">
        <v>29</v>
      </c>
      <c r="S154" s="13" t="s">
        <v>30</v>
      </c>
      <c r="T154" s="26" t="s">
        <v>102</v>
      </c>
      <c r="U154" s="26" t="s">
        <v>102</v>
      </c>
    </row>
    <row r="155" spans="1:21" x14ac:dyDescent="0.25">
      <c r="A155" s="23">
        <v>154</v>
      </c>
      <c r="B155" s="25" t="s">
        <v>431</v>
      </c>
      <c r="C155" s="35" t="s">
        <v>432</v>
      </c>
      <c r="D155" s="23" t="s">
        <v>23</v>
      </c>
      <c r="E155" s="23" t="s">
        <v>25</v>
      </c>
      <c r="F155" s="23" t="s">
        <v>41</v>
      </c>
      <c r="G155" s="23" t="s">
        <v>26</v>
      </c>
      <c r="H155" s="23" t="s">
        <v>34</v>
      </c>
      <c r="I155" s="24">
        <v>626</v>
      </c>
      <c r="J155" s="24">
        <v>300</v>
      </c>
      <c r="K155" s="24">
        <v>214</v>
      </c>
      <c r="L155" s="31" t="s">
        <v>433</v>
      </c>
      <c r="M155" s="14">
        <f t="shared" si="12"/>
        <v>226.84</v>
      </c>
      <c r="N155" s="14">
        <f t="shared" si="15"/>
        <v>1152.8399999999999</v>
      </c>
      <c r="O155" s="14">
        <f t="shared" si="16"/>
        <v>1184.45</v>
      </c>
      <c r="P155" s="14">
        <f t="shared" si="13"/>
        <v>31.61</v>
      </c>
      <c r="Q155" s="14">
        <f t="shared" si="14"/>
        <v>1152.8399999999999</v>
      </c>
      <c r="R155" s="14" t="s">
        <v>29</v>
      </c>
      <c r="S155" s="13" t="s">
        <v>30</v>
      </c>
      <c r="T155" s="36" t="s">
        <v>98</v>
      </c>
      <c r="U155" s="36" t="s">
        <v>98</v>
      </c>
    </row>
    <row r="156" spans="1:21" x14ac:dyDescent="0.25">
      <c r="A156" s="23">
        <v>155</v>
      </c>
      <c r="B156" s="25" t="s">
        <v>62</v>
      </c>
      <c r="C156" s="35" t="s">
        <v>434</v>
      </c>
      <c r="D156" s="23" t="s">
        <v>23</v>
      </c>
      <c r="E156" s="23" t="s">
        <v>25</v>
      </c>
      <c r="F156" s="23" t="s">
        <v>41</v>
      </c>
      <c r="G156" s="23" t="s">
        <v>26</v>
      </c>
      <c r="H156" s="23" t="s">
        <v>34</v>
      </c>
      <c r="I156" s="24">
        <v>626</v>
      </c>
      <c r="J156" s="24">
        <v>300</v>
      </c>
      <c r="K156" s="24">
        <v>214</v>
      </c>
      <c r="L156" s="31" t="s">
        <v>433</v>
      </c>
      <c r="M156" s="14">
        <f t="shared" si="12"/>
        <v>226.84</v>
      </c>
      <c r="N156" s="14">
        <f t="shared" si="15"/>
        <v>1152.8399999999999</v>
      </c>
      <c r="O156" s="14">
        <f t="shared" si="16"/>
        <v>1184.45</v>
      </c>
      <c r="P156" s="14">
        <f t="shared" si="13"/>
        <v>31.61</v>
      </c>
      <c r="Q156" s="14">
        <f t="shared" si="14"/>
        <v>1152.8399999999999</v>
      </c>
      <c r="R156" s="14" t="s">
        <v>29</v>
      </c>
      <c r="S156" s="13" t="s">
        <v>30</v>
      </c>
      <c r="T156" s="26" t="s">
        <v>101</v>
      </c>
      <c r="U156" s="26" t="s">
        <v>101</v>
      </c>
    </row>
    <row r="157" spans="1:21" x14ac:dyDescent="0.25">
      <c r="A157" s="23">
        <v>156</v>
      </c>
      <c r="B157" s="25" t="s">
        <v>435</v>
      </c>
      <c r="C157" s="35" t="s">
        <v>436</v>
      </c>
      <c r="D157" s="23" t="s">
        <v>23</v>
      </c>
      <c r="E157" s="23" t="s">
        <v>25</v>
      </c>
      <c r="F157" s="23" t="s">
        <v>41</v>
      </c>
      <c r="G157" s="23" t="s">
        <v>26</v>
      </c>
      <c r="H157" s="23" t="s">
        <v>34</v>
      </c>
      <c r="I157" s="24">
        <v>626</v>
      </c>
      <c r="J157" s="24">
        <v>300</v>
      </c>
      <c r="K157" s="24">
        <v>214</v>
      </c>
      <c r="L157" s="31" t="s">
        <v>433</v>
      </c>
      <c r="M157" s="14">
        <f t="shared" si="12"/>
        <v>226.84</v>
      </c>
      <c r="N157" s="14">
        <f t="shared" si="15"/>
        <v>1152.8399999999999</v>
      </c>
      <c r="O157" s="14">
        <f t="shared" si="16"/>
        <v>1184.45</v>
      </c>
      <c r="P157" s="14">
        <f t="shared" si="13"/>
        <v>31.61</v>
      </c>
      <c r="Q157" s="14">
        <f t="shared" si="14"/>
        <v>1152.8399999999999</v>
      </c>
      <c r="R157" s="14" t="s">
        <v>29</v>
      </c>
      <c r="S157" s="13" t="s">
        <v>30</v>
      </c>
      <c r="T157" s="26" t="s">
        <v>94</v>
      </c>
      <c r="U157" s="26" t="s">
        <v>94</v>
      </c>
    </row>
    <row r="158" spans="1:21" x14ac:dyDescent="0.25">
      <c r="A158" s="23">
        <v>157</v>
      </c>
      <c r="B158" s="25" t="s">
        <v>437</v>
      </c>
      <c r="C158" s="25" t="s">
        <v>438</v>
      </c>
      <c r="D158" s="23" t="s">
        <v>23</v>
      </c>
      <c r="E158" s="23" t="s">
        <v>25</v>
      </c>
      <c r="F158" s="23" t="s">
        <v>41</v>
      </c>
      <c r="G158" s="23" t="s">
        <v>26</v>
      </c>
      <c r="H158" s="23" t="s">
        <v>34</v>
      </c>
      <c r="I158" s="24">
        <v>626</v>
      </c>
      <c r="J158" s="24">
        <v>300</v>
      </c>
      <c r="K158" s="24">
        <v>212</v>
      </c>
      <c r="L158" s="31" t="s">
        <v>439</v>
      </c>
      <c r="M158" s="14">
        <f t="shared" si="12"/>
        <v>224.72</v>
      </c>
      <c r="N158" s="14">
        <f t="shared" si="15"/>
        <v>1150.72</v>
      </c>
      <c r="O158" s="14">
        <f t="shared" si="16"/>
        <v>1182.2</v>
      </c>
      <c r="P158" s="14">
        <f t="shared" si="13"/>
        <v>31.48</v>
      </c>
      <c r="Q158" s="14">
        <f t="shared" si="14"/>
        <v>1150.72</v>
      </c>
      <c r="R158" s="14" t="s">
        <v>29</v>
      </c>
      <c r="S158" s="13" t="s">
        <v>30</v>
      </c>
      <c r="T158" s="36" t="s">
        <v>103</v>
      </c>
      <c r="U158" s="36" t="s">
        <v>103</v>
      </c>
    </row>
    <row r="159" spans="1:21" x14ac:dyDescent="0.25">
      <c r="A159" s="23">
        <v>158</v>
      </c>
      <c r="B159" s="25" t="s">
        <v>440</v>
      </c>
      <c r="C159" s="25" t="s">
        <v>441</v>
      </c>
      <c r="D159" s="23" t="s">
        <v>23</v>
      </c>
      <c r="E159" s="23" t="s">
        <v>25</v>
      </c>
      <c r="F159" s="23" t="s">
        <v>41</v>
      </c>
      <c r="G159" s="23" t="s">
        <v>26</v>
      </c>
      <c r="H159" s="23" t="s">
        <v>34</v>
      </c>
      <c r="I159" s="24">
        <v>626</v>
      </c>
      <c r="J159" s="24">
        <v>300</v>
      </c>
      <c r="K159" s="24">
        <v>219</v>
      </c>
      <c r="L159" s="31" t="s">
        <v>442</v>
      </c>
      <c r="M159" s="14">
        <f t="shared" si="12"/>
        <v>232.14</v>
      </c>
      <c r="N159" s="14">
        <f t="shared" si="15"/>
        <v>1158.1400000000001</v>
      </c>
      <c r="O159" s="14">
        <f t="shared" si="16"/>
        <v>1190.07</v>
      </c>
      <c r="P159" s="14">
        <f t="shared" si="13"/>
        <v>31.93</v>
      </c>
      <c r="Q159" s="14">
        <f t="shared" si="14"/>
        <v>1158.1400000000001</v>
      </c>
      <c r="R159" s="14" t="s">
        <v>29</v>
      </c>
      <c r="S159" s="13" t="s">
        <v>30</v>
      </c>
      <c r="T159" s="36" t="s">
        <v>107</v>
      </c>
      <c r="U159" s="36" t="s">
        <v>107</v>
      </c>
    </row>
    <row r="160" spans="1:21" x14ac:dyDescent="0.25">
      <c r="A160" s="23">
        <v>159</v>
      </c>
      <c r="B160" s="35" t="s">
        <v>443</v>
      </c>
      <c r="C160" s="35" t="s">
        <v>444</v>
      </c>
      <c r="D160" s="23" t="s">
        <v>23</v>
      </c>
      <c r="E160" s="23" t="s">
        <v>25</v>
      </c>
      <c r="F160" s="23" t="s">
        <v>41</v>
      </c>
      <c r="G160" s="23" t="s">
        <v>26</v>
      </c>
      <c r="H160" s="23" t="s">
        <v>34</v>
      </c>
      <c r="I160" s="24">
        <v>626</v>
      </c>
      <c r="J160" s="24">
        <v>300</v>
      </c>
      <c r="K160" s="24">
        <v>214</v>
      </c>
      <c r="L160" s="31" t="s">
        <v>433</v>
      </c>
      <c r="M160" s="14">
        <f t="shared" si="12"/>
        <v>226.84</v>
      </c>
      <c r="N160" s="14">
        <f t="shared" si="15"/>
        <v>1152.8399999999999</v>
      </c>
      <c r="O160" s="14">
        <f t="shared" si="16"/>
        <v>1184.45</v>
      </c>
      <c r="P160" s="14">
        <f t="shared" si="13"/>
        <v>31.61</v>
      </c>
      <c r="Q160" s="14">
        <f t="shared" si="14"/>
        <v>1152.8399999999999</v>
      </c>
      <c r="R160" s="14" t="s">
        <v>29</v>
      </c>
      <c r="S160" s="13" t="s">
        <v>30</v>
      </c>
      <c r="T160" s="36" t="s">
        <v>103</v>
      </c>
      <c r="U160" s="36" t="s">
        <v>103</v>
      </c>
    </row>
    <row r="161" spans="1:21" x14ac:dyDescent="0.25">
      <c r="A161" s="23">
        <v>160</v>
      </c>
      <c r="B161" s="25" t="s">
        <v>445</v>
      </c>
      <c r="C161" s="35" t="s">
        <v>446</v>
      </c>
      <c r="D161" s="23" t="s">
        <v>23</v>
      </c>
      <c r="E161" s="23" t="s">
        <v>25</v>
      </c>
      <c r="F161" s="23" t="s">
        <v>41</v>
      </c>
      <c r="G161" s="23" t="s">
        <v>26</v>
      </c>
      <c r="H161" s="23" t="s">
        <v>34</v>
      </c>
      <c r="I161" s="24">
        <v>626</v>
      </c>
      <c r="J161" s="24">
        <v>300</v>
      </c>
      <c r="K161" s="24">
        <v>214</v>
      </c>
      <c r="L161" s="31" t="s">
        <v>433</v>
      </c>
      <c r="M161" s="14">
        <f t="shared" si="12"/>
        <v>226.84</v>
      </c>
      <c r="N161" s="14">
        <f t="shared" si="15"/>
        <v>1152.8399999999999</v>
      </c>
      <c r="O161" s="14">
        <f t="shared" si="16"/>
        <v>1184.45</v>
      </c>
      <c r="P161" s="14">
        <f t="shared" si="13"/>
        <v>31.61</v>
      </c>
      <c r="Q161" s="14">
        <f t="shared" si="14"/>
        <v>1152.8399999999999</v>
      </c>
      <c r="R161" s="14" t="s">
        <v>29</v>
      </c>
      <c r="S161" s="13" t="s">
        <v>30</v>
      </c>
      <c r="T161" s="26" t="s">
        <v>94</v>
      </c>
      <c r="U161" s="26" t="s">
        <v>94</v>
      </c>
    </row>
    <row r="162" spans="1:21" x14ac:dyDescent="0.25">
      <c r="A162" s="23">
        <v>161</v>
      </c>
      <c r="B162" s="35" t="s">
        <v>447</v>
      </c>
      <c r="C162" s="35" t="s">
        <v>448</v>
      </c>
      <c r="D162" s="23" t="s">
        <v>23</v>
      </c>
      <c r="E162" s="23" t="s">
        <v>25</v>
      </c>
      <c r="F162" s="23" t="s">
        <v>41</v>
      </c>
      <c r="G162" s="23" t="s">
        <v>26</v>
      </c>
      <c r="H162" s="23" t="s">
        <v>34</v>
      </c>
      <c r="I162" s="24">
        <v>626</v>
      </c>
      <c r="J162" s="24">
        <v>300</v>
      </c>
      <c r="K162" s="24">
        <v>256</v>
      </c>
      <c r="L162" s="31" t="s">
        <v>449</v>
      </c>
      <c r="M162" s="14">
        <f t="shared" si="12"/>
        <v>271.36</v>
      </c>
      <c r="N162" s="14">
        <f t="shared" si="15"/>
        <v>1197.3599999999999</v>
      </c>
      <c r="O162" s="14">
        <f t="shared" si="16"/>
        <v>1231.6400000000001</v>
      </c>
      <c r="P162" s="14">
        <f t="shared" si="13"/>
        <v>34.28</v>
      </c>
      <c r="Q162" s="14">
        <f t="shared" si="14"/>
        <v>1197.3599999999999</v>
      </c>
      <c r="R162" s="14" t="s">
        <v>29</v>
      </c>
      <c r="S162" s="13" t="s">
        <v>30</v>
      </c>
      <c r="T162" s="26" t="s">
        <v>100</v>
      </c>
      <c r="U162" s="26" t="s">
        <v>100</v>
      </c>
    </row>
    <row r="163" spans="1:21" x14ac:dyDescent="0.25">
      <c r="A163" s="23">
        <v>162</v>
      </c>
      <c r="B163" s="25" t="s">
        <v>450</v>
      </c>
      <c r="C163" s="35" t="s">
        <v>451</v>
      </c>
      <c r="D163" s="23" t="s">
        <v>23</v>
      </c>
      <c r="E163" s="23" t="s">
        <v>25</v>
      </c>
      <c r="F163" s="23" t="s">
        <v>41</v>
      </c>
      <c r="G163" s="23" t="s">
        <v>26</v>
      </c>
      <c r="H163" s="23" t="s">
        <v>34</v>
      </c>
      <c r="I163" s="24">
        <v>626</v>
      </c>
      <c r="J163" s="24">
        <v>300</v>
      </c>
      <c r="K163" s="24">
        <v>256</v>
      </c>
      <c r="L163" s="31" t="s">
        <v>449</v>
      </c>
      <c r="M163" s="14">
        <f t="shared" si="12"/>
        <v>271.36</v>
      </c>
      <c r="N163" s="14">
        <f t="shared" si="15"/>
        <v>1197.3599999999999</v>
      </c>
      <c r="O163" s="14">
        <f t="shared" si="16"/>
        <v>1231.6400000000001</v>
      </c>
      <c r="P163" s="14">
        <f t="shared" si="13"/>
        <v>34.28</v>
      </c>
      <c r="Q163" s="14">
        <f t="shared" si="14"/>
        <v>1197.3599999999999</v>
      </c>
      <c r="R163" s="14" t="s">
        <v>29</v>
      </c>
      <c r="S163" s="13" t="s">
        <v>30</v>
      </c>
      <c r="T163" s="26" t="s">
        <v>96</v>
      </c>
      <c r="U163" s="26" t="s">
        <v>96</v>
      </c>
    </row>
    <row r="164" spans="1:21" x14ac:dyDescent="0.25">
      <c r="A164" s="23">
        <v>163</v>
      </c>
      <c r="B164" s="25" t="s">
        <v>452</v>
      </c>
      <c r="C164" s="35" t="s">
        <v>453</v>
      </c>
      <c r="D164" s="23" t="s">
        <v>23</v>
      </c>
      <c r="E164" s="23" t="s">
        <v>25</v>
      </c>
      <c r="F164" s="23" t="s">
        <v>87</v>
      </c>
      <c r="G164" s="23" t="s">
        <v>26</v>
      </c>
      <c r="H164" s="23" t="s">
        <v>34</v>
      </c>
      <c r="I164" s="24">
        <v>231.92</v>
      </c>
      <c r="J164" s="24">
        <v>100</v>
      </c>
      <c r="K164" s="24">
        <v>12.72</v>
      </c>
      <c r="L164" s="31" t="s">
        <v>178</v>
      </c>
      <c r="M164" s="14">
        <f t="shared" si="12"/>
        <v>13.48</v>
      </c>
      <c r="N164" s="14">
        <f t="shared" si="15"/>
        <v>345.4</v>
      </c>
      <c r="O164" s="14">
        <f t="shared" si="16"/>
        <v>352.21</v>
      </c>
      <c r="P164" s="14">
        <f t="shared" si="13"/>
        <v>6.81</v>
      </c>
      <c r="Q164" s="14">
        <f t="shared" si="14"/>
        <v>345.4</v>
      </c>
      <c r="R164" s="14" t="s">
        <v>29</v>
      </c>
      <c r="S164" s="13" t="s">
        <v>30</v>
      </c>
      <c r="T164" s="26" t="s">
        <v>454</v>
      </c>
      <c r="U164" s="26" t="s">
        <v>454</v>
      </c>
    </row>
    <row r="165" spans="1:21" x14ac:dyDescent="0.25">
      <c r="A165" s="23">
        <v>164</v>
      </c>
      <c r="B165" s="25" t="s">
        <v>455</v>
      </c>
      <c r="C165" s="35" t="s">
        <v>456</v>
      </c>
      <c r="D165" s="23" t="s">
        <v>23</v>
      </c>
      <c r="E165" s="23" t="s">
        <v>25</v>
      </c>
      <c r="F165" s="23" t="s">
        <v>87</v>
      </c>
      <c r="G165" s="23" t="s">
        <v>26</v>
      </c>
      <c r="H165" s="23" t="s">
        <v>34</v>
      </c>
      <c r="I165" s="24">
        <v>1365.78</v>
      </c>
      <c r="J165" s="24">
        <v>100</v>
      </c>
      <c r="K165" s="24">
        <v>49.12</v>
      </c>
      <c r="L165" s="31" t="s">
        <v>178</v>
      </c>
      <c r="M165" s="14">
        <f t="shared" si="12"/>
        <v>52.07</v>
      </c>
      <c r="N165" s="14">
        <f t="shared" si="15"/>
        <v>1517.85</v>
      </c>
      <c r="O165" s="14">
        <f t="shared" si="16"/>
        <v>1526.97</v>
      </c>
      <c r="P165" s="14">
        <f t="shared" si="13"/>
        <v>9.1199999999999992</v>
      </c>
      <c r="Q165" s="14">
        <f t="shared" si="14"/>
        <v>1517.85</v>
      </c>
      <c r="R165" s="14" t="s">
        <v>29</v>
      </c>
      <c r="S165" s="13" t="s">
        <v>30</v>
      </c>
      <c r="T165" s="26" t="s">
        <v>94</v>
      </c>
      <c r="U165" s="26" t="s">
        <v>94</v>
      </c>
    </row>
    <row r="166" spans="1:21" x14ac:dyDescent="0.25">
      <c r="A166" s="23">
        <v>165</v>
      </c>
      <c r="B166" s="25" t="s">
        <v>457</v>
      </c>
      <c r="C166" s="35" t="s">
        <v>458</v>
      </c>
      <c r="D166" s="23" t="s">
        <v>23</v>
      </c>
      <c r="E166" s="23" t="s">
        <v>25</v>
      </c>
      <c r="F166" s="23" t="s">
        <v>87</v>
      </c>
      <c r="G166" s="23" t="s">
        <v>26</v>
      </c>
      <c r="H166" s="23" t="s">
        <v>34</v>
      </c>
      <c r="I166" s="24">
        <v>910.73</v>
      </c>
      <c r="J166" s="24">
        <v>100</v>
      </c>
      <c r="K166" s="24">
        <v>21.9</v>
      </c>
      <c r="L166" s="31" t="s">
        <v>178</v>
      </c>
      <c r="M166" s="14">
        <f t="shared" si="12"/>
        <v>23.21</v>
      </c>
      <c r="N166" s="14">
        <f t="shared" si="15"/>
        <v>1033.94</v>
      </c>
      <c r="O166" s="14">
        <f t="shared" si="16"/>
        <v>1041.33</v>
      </c>
      <c r="P166" s="14">
        <f t="shared" si="13"/>
        <v>7.39</v>
      </c>
      <c r="Q166" s="14">
        <f t="shared" si="14"/>
        <v>1033.94</v>
      </c>
      <c r="R166" s="14" t="s">
        <v>29</v>
      </c>
      <c r="S166" s="13" t="s">
        <v>30</v>
      </c>
      <c r="T166" s="26" t="s">
        <v>94</v>
      </c>
      <c r="U166" s="26" t="s">
        <v>94</v>
      </c>
    </row>
    <row r="167" spans="1:21" x14ac:dyDescent="0.25">
      <c r="A167" s="23">
        <v>166</v>
      </c>
      <c r="B167" s="25" t="s">
        <v>459</v>
      </c>
      <c r="C167" s="35" t="s">
        <v>460</v>
      </c>
      <c r="D167" s="23" t="s">
        <v>23</v>
      </c>
      <c r="E167" s="23" t="s">
        <v>25</v>
      </c>
      <c r="F167" s="23" t="s">
        <v>87</v>
      </c>
      <c r="G167" s="23" t="s">
        <v>26</v>
      </c>
      <c r="H167" s="23" t="s">
        <v>34</v>
      </c>
      <c r="I167" s="24">
        <v>1388.9</v>
      </c>
      <c r="J167" s="24">
        <v>100</v>
      </c>
      <c r="K167" s="24">
        <v>50.12</v>
      </c>
      <c r="L167" s="31" t="s">
        <v>178</v>
      </c>
      <c r="M167" s="14">
        <f t="shared" si="12"/>
        <v>53.13</v>
      </c>
      <c r="N167" s="14">
        <f t="shared" si="15"/>
        <v>1542.03</v>
      </c>
      <c r="O167" s="14">
        <f t="shared" si="16"/>
        <v>1551.22</v>
      </c>
      <c r="P167" s="14">
        <f t="shared" si="13"/>
        <v>9.19</v>
      </c>
      <c r="Q167" s="14">
        <f t="shared" si="14"/>
        <v>1542.03</v>
      </c>
      <c r="R167" s="14" t="s">
        <v>29</v>
      </c>
      <c r="S167" s="13" t="s">
        <v>30</v>
      </c>
      <c r="T167" s="26" t="s">
        <v>92</v>
      </c>
      <c r="U167" s="26" t="s">
        <v>92</v>
      </c>
    </row>
    <row r="168" spans="1:21" x14ac:dyDescent="0.25">
      <c r="A168" s="23">
        <v>167</v>
      </c>
      <c r="B168" s="25" t="s">
        <v>461</v>
      </c>
      <c r="C168" s="35" t="s">
        <v>462</v>
      </c>
      <c r="D168" s="23" t="s">
        <v>23</v>
      </c>
      <c r="E168" s="23" t="s">
        <v>25</v>
      </c>
      <c r="F168" s="23" t="s">
        <v>87</v>
      </c>
      <c r="G168" s="23" t="s">
        <v>26</v>
      </c>
      <c r="H168" s="23" t="s">
        <v>34</v>
      </c>
      <c r="I168" s="24">
        <v>231.82</v>
      </c>
      <c r="J168" s="24">
        <v>100</v>
      </c>
      <c r="K168" s="24">
        <v>12.71</v>
      </c>
      <c r="L168" s="31" t="s">
        <v>178</v>
      </c>
      <c r="M168" s="14">
        <f t="shared" si="12"/>
        <v>13.47</v>
      </c>
      <c r="N168" s="14">
        <f t="shared" si="15"/>
        <v>345.29</v>
      </c>
      <c r="O168" s="14">
        <f t="shared" si="16"/>
        <v>352.1</v>
      </c>
      <c r="P168" s="14">
        <f t="shared" si="13"/>
        <v>6.81</v>
      </c>
      <c r="Q168" s="14">
        <f t="shared" si="14"/>
        <v>345.29</v>
      </c>
      <c r="R168" s="14" t="s">
        <v>29</v>
      </c>
      <c r="S168" s="13" t="s">
        <v>30</v>
      </c>
      <c r="T168" s="26" t="s">
        <v>98</v>
      </c>
      <c r="U168" s="26" t="s">
        <v>98</v>
      </c>
    </row>
    <row r="169" spans="1:21" x14ac:dyDescent="0.25">
      <c r="A169" s="23">
        <v>168</v>
      </c>
      <c r="B169" s="25" t="s">
        <v>142</v>
      </c>
      <c r="C169" s="35" t="s">
        <v>463</v>
      </c>
      <c r="D169" s="23" t="s">
        <v>23</v>
      </c>
      <c r="E169" s="23" t="s">
        <v>25</v>
      </c>
      <c r="F169" s="23" t="s">
        <v>87</v>
      </c>
      <c r="G169" s="23" t="s">
        <v>26</v>
      </c>
      <c r="H169" s="23" t="s">
        <v>34</v>
      </c>
      <c r="I169" s="24">
        <v>231.82</v>
      </c>
      <c r="J169" s="24">
        <v>100</v>
      </c>
      <c r="K169" s="24">
        <v>12.71</v>
      </c>
      <c r="L169" s="31" t="s">
        <v>178</v>
      </c>
      <c r="M169" s="14">
        <f t="shared" si="12"/>
        <v>13.47</v>
      </c>
      <c r="N169" s="14">
        <f t="shared" si="15"/>
        <v>345.29</v>
      </c>
      <c r="O169" s="14">
        <f t="shared" si="16"/>
        <v>352.1</v>
      </c>
      <c r="P169" s="14">
        <f t="shared" si="13"/>
        <v>6.81</v>
      </c>
      <c r="Q169" s="14">
        <f t="shared" si="14"/>
        <v>345.29</v>
      </c>
      <c r="R169" s="14" t="s">
        <v>29</v>
      </c>
      <c r="S169" s="13" t="s">
        <v>30</v>
      </c>
      <c r="T169" s="26" t="s">
        <v>93</v>
      </c>
      <c r="U169" s="26" t="s">
        <v>93</v>
      </c>
    </row>
    <row r="170" spans="1:21" x14ac:dyDescent="0.25">
      <c r="A170" s="23">
        <v>169</v>
      </c>
      <c r="B170" s="25" t="s">
        <v>464</v>
      </c>
      <c r="C170" s="35" t="s">
        <v>465</v>
      </c>
      <c r="D170" s="23" t="s">
        <v>23</v>
      </c>
      <c r="E170" s="23" t="s">
        <v>25</v>
      </c>
      <c r="F170" s="23" t="s">
        <v>39</v>
      </c>
      <c r="G170" s="23" t="s">
        <v>26</v>
      </c>
      <c r="H170" s="23" t="s">
        <v>34</v>
      </c>
      <c r="I170" s="24">
        <v>1088</v>
      </c>
      <c r="J170" s="24">
        <v>400</v>
      </c>
      <c r="K170" s="24">
        <v>92</v>
      </c>
      <c r="L170" s="31" t="s">
        <v>206</v>
      </c>
      <c r="M170" s="14">
        <f t="shared" si="12"/>
        <v>97.52</v>
      </c>
      <c r="N170" s="14">
        <f t="shared" si="15"/>
        <v>1585.52</v>
      </c>
      <c r="O170" s="14">
        <f t="shared" si="16"/>
        <v>1615.37</v>
      </c>
      <c r="P170" s="14">
        <f t="shared" si="13"/>
        <v>29.85</v>
      </c>
      <c r="Q170" s="14">
        <f t="shared" si="14"/>
        <v>1585.52</v>
      </c>
      <c r="R170" s="14" t="s">
        <v>29</v>
      </c>
      <c r="S170" s="13" t="s">
        <v>30</v>
      </c>
      <c r="T170" s="36" t="s">
        <v>92</v>
      </c>
      <c r="U170" s="36" t="s">
        <v>92</v>
      </c>
    </row>
    <row r="171" spans="1:21" x14ac:dyDescent="0.25">
      <c r="A171" s="23">
        <v>170</v>
      </c>
      <c r="B171" s="25" t="s">
        <v>466</v>
      </c>
      <c r="C171" s="35" t="s">
        <v>467</v>
      </c>
      <c r="D171" s="23" t="s">
        <v>23</v>
      </c>
      <c r="E171" s="23" t="s">
        <v>25</v>
      </c>
      <c r="F171" s="23" t="s">
        <v>39</v>
      </c>
      <c r="G171" s="23" t="s">
        <v>26</v>
      </c>
      <c r="H171" s="23" t="s">
        <v>34</v>
      </c>
      <c r="I171" s="24">
        <v>1088</v>
      </c>
      <c r="J171" s="24">
        <v>400</v>
      </c>
      <c r="K171" s="24">
        <v>9464</v>
      </c>
      <c r="L171" s="31" t="s">
        <v>468</v>
      </c>
      <c r="M171" s="14">
        <f t="shared" si="12"/>
        <v>10031.84</v>
      </c>
      <c r="N171" s="14">
        <f t="shared" si="15"/>
        <v>11519.84</v>
      </c>
      <c r="O171" s="14">
        <f t="shared" si="16"/>
        <v>12145.75</v>
      </c>
      <c r="P171" s="14">
        <f t="shared" si="13"/>
        <v>625.91</v>
      </c>
      <c r="Q171" s="14">
        <f t="shared" si="14"/>
        <v>11519.84</v>
      </c>
      <c r="R171" s="14" t="s">
        <v>29</v>
      </c>
      <c r="S171" s="13" t="s">
        <v>30</v>
      </c>
      <c r="T171" s="26" t="s">
        <v>92</v>
      </c>
      <c r="U171" s="26" t="s">
        <v>92</v>
      </c>
    </row>
    <row r="172" spans="1:21" x14ac:dyDescent="0.25">
      <c r="A172" s="23">
        <v>171</v>
      </c>
      <c r="B172" s="25" t="s">
        <v>469</v>
      </c>
      <c r="C172" s="35" t="s">
        <v>470</v>
      </c>
      <c r="D172" s="23" t="s">
        <v>23</v>
      </c>
      <c r="E172" s="23" t="s">
        <v>25</v>
      </c>
      <c r="F172" s="23" t="s">
        <v>87</v>
      </c>
      <c r="G172" s="23" t="s">
        <v>26</v>
      </c>
      <c r="H172" s="23" t="s">
        <v>34</v>
      </c>
      <c r="I172" s="24">
        <v>231.82</v>
      </c>
      <c r="J172" s="24">
        <v>100</v>
      </c>
      <c r="K172" s="24">
        <v>12.71</v>
      </c>
      <c r="L172" s="31" t="s">
        <v>178</v>
      </c>
      <c r="M172" s="14">
        <f t="shared" si="12"/>
        <v>13.47</v>
      </c>
      <c r="N172" s="14">
        <f t="shared" si="15"/>
        <v>345.29</v>
      </c>
      <c r="O172" s="14">
        <f t="shared" si="16"/>
        <v>352.1</v>
      </c>
      <c r="P172" s="14">
        <f t="shared" si="13"/>
        <v>6.81</v>
      </c>
      <c r="Q172" s="14">
        <f t="shared" si="14"/>
        <v>345.29</v>
      </c>
      <c r="R172" s="14" t="s">
        <v>29</v>
      </c>
      <c r="S172" s="13" t="s">
        <v>30</v>
      </c>
      <c r="T172" s="26" t="s">
        <v>107</v>
      </c>
      <c r="U172" s="26" t="s">
        <v>107</v>
      </c>
    </row>
    <row r="173" spans="1:21" x14ac:dyDescent="0.25">
      <c r="A173" s="23">
        <v>172</v>
      </c>
      <c r="B173" s="25" t="s">
        <v>66</v>
      </c>
      <c r="C173" s="35" t="s">
        <v>471</v>
      </c>
      <c r="D173" s="23" t="s">
        <v>23</v>
      </c>
      <c r="E173" s="23" t="s">
        <v>25</v>
      </c>
      <c r="F173" s="23" t="s">
        <v>87</v>
      </c>
      <c r="G173" s="23" t="s">
        <v>26</v>
      </c>
      <c r="H173" s="23" t="s">
        <v>34</v>
      </c>
      <c r="I173" s="24">
        <v>231.82</v>
      </c>
      <c r="J173" s="24">
        <v>100</v>
      </c>
      <c r="K173" s="24">
        <v>12.71</v>
      </c>
      <c r="L173" s="31" t="s">
        <v>178</v>
      </c>
      <c r="M173" s="14">
        <f t="shared" si="12"/>
        <v>13.47</v>
      </c>
      <c r="N173" s="14">
        <f t="shared" si="15"/>
        <v>345.29</v>
      </c>
      <c r="O173" s="14">
        <f t="shared" si="16"/>
        <v>352.1</v>
      </c>
      <c r="P173" s="14">
        <f t="shared" si="13"/>
        <v>6.81</v>
      </c>
      <c r="Q173" s="14">
        <f t="shared" si="14"/>
        <v>345.29</v>
      </c>
      <c r="R173" s="14" t="s">
        <v>29</v>
      </c>
      <c r="S173" s="13" t="s">
        <v>30</v>
      </c>
      <c r="T173" s="26" t="s">
        <v>94</v>
      </c>
      <c r="U173" s="26" t="s">
        <v>94</v>
      </c>
    </row>
    <row r="174" spans="1:21" x14ac:dyDescent="0.25">
      <c r="A174" s="23">
        <v>173</v>
      </c>
      <c r="B174" s="25" t="s">
        <v>472</v>
      </c>
      <c r="C174" s="35" t="s">
        <v>473</v>
      </c>
      <c r="D174" s="23" t="s">
        <v>23</v>
      </c>
      <c r="E174" s="23" t="s">
        <v>25</v>
      </c>
      <c r="F174" s="23" t="s">
        <v>39</v>
      </c>
      <c r="G174" s="23" t="s">
        <v>26</v>
      </c>
      <c r="H174" s="23" t="s">
        <v>34</v>
      </c>
      <c r="I174" s="24">
        <v>1089</v>
      </c>
      <c r="J174" s="24">
        <v>400</v>
      </c>
      <c r="K174" s="24">
        <v>92</v>
      </c>
      <c r="L174" s="31" t="s">
        <v>206</v>
      </c>
      <c r="M174" s="14">
        <f t="shared" si="12"/>
        <v>97.52</v>
      </c>
      <c r="N174" s="14">
        <f t="shared" si="15"/>
        <v>1586.52</v>
      </c>
      <c r="O174" s="14">
        <f t="shared" si="16"/>
        <v>1616.37</v>
      </c>
      <c r="P174" s="14">
        <f t="shared" si="13"/>
        <v>29.85</v>
      </c>
      <c r="Q174" s="14">
        <f t="shared" si="14"/>
        <v>1586.52</v>
      </c>
      <c r="R174" s="14" t="s">
        <v>29</v>
      </c>
      <c r="S174" s="13" t="s">
        <v>30</v>
      </c>
      <c r="T174" s="36" t="s">
        <v>101</v>
      </c>
      <c r="U174" s="36" t="s">
        <v>101</v>
      </c>
    </row>
    <row r="175" spans="1:21" x14ac:dyDescent="0.25">
      <c r="A175" s="23">
        <v>174</v>
      </c>
      <c r="B175" s="25" t="s">
        <v>474</v>
      </c>
      <c r="C175" s="35" t="s">
        <v>475</v>
      </c>
      <c r="D175" s="23" t="s">
        <v>23</v>
      </c>
      <c r="E175" s="23" t="s">
        <v>25</v>
      </c>
      <c r="F175" s="23" t="s">
        <v>87</v>
      </c>
      <c r="G175" s="23" t="s">
        <v>26</v>
      </c>
      <c r="H175" s="23" t="s">
        <v>34</v>
      </c>
      <c r="I175" s="24">
        <v>231.82</v>
      </c>
      <c r="J175" s="24">
        <v>100</v>
      </c>
      <c r="K175" s="24">
        <v>12.71</v>
      </c>
      <c r="L175" s="31" t="s">
        <v>178</v>
      </c>
      <c r="M175" s="14">
        <f t="shared" si="12"/>
        <v>13.47</v>
      </c>
      <c r="N175" s="14">
        <f t="shared" si="15"/>
        <v>345.29</v>
      </c>
      <c r="O175" s="14">
        <f t="shared" si="16"/>
        <v>352.1</v>
      </c>
      <c r="P175" s="14">
        <f t="shared" si="13"/>
        <v>6.81</v>
      </c>
      <c r="Q175" s="14">
        <f t="shared" si="14"/>
        <v>345.29</v>
      </c>
      <c r="R175" s="14" t="s">
        <v>29</v>
      </c>
      <c r="S175" s="13" t="s">
        <v>30</v>
      </c>
      <c r="T175" s="36" t="s">
        <v>101</v>
      </c>
      <c r="U175" s="36" t="s">
        <v>101</v>
      </c>
    </row>
    <row r="176" spans="1:21" x14ac:dyDescent="0.25">
      <c r="A176" s="23">
        <v>175</v>
      </c>
      <c r="B176" s="25" t="s">
        <v>476</v>
      </c>
      <c r="C176" s="25" t="s">
        <v>477</v>
      </c>
      <c r="D176" s="23" t="s">
        <v>23</v>
      </c>
      <c r="E176" s="23" t="s">
        <v>25</v>
      </c>
      <c r="F176" s="23" t="s">
        <v>42</v>
      </c>
      <c r="G176" s="23" t="s">
        <v>26</v>
      </c>
      <c r="H176" s="23" t="s">
        <v>34</v>
      </c>
      <c r="I176" s="24">
        <v>0</v>
      </c>
      <c r="J176" s="24">
        <v>0</v>
      </c>
      <c r="K176" s="24">
        <v>300</v>
      </c>
      <c r="L176" s="31" t="s">
        <v>43</v>
      </c>
      <c r="M176" s="14">
        <f t="shared" si="12"/>
        <v>318</v>
      </c>
      <c r="N176" s="14">
        <f t="shared" si="15"/>
        <v>318</v>
      </c>
      <c r="O176" s="14">
        <f t="shared" si="16"/>
        <v>337.08</v>
      </c>
      <c r="P176" s="14">
        <f t="shared" si="13"/>
        <v>19.079999999999998</v>
      </c>
      <c r="Q176" s="14">
        <f t="shared" si="14"/>
        <v>318</v>
      </c>
      <c r="R176" s="14" t="s">
        <v>29</v>
      </c>
      <c r="S176" s="13" t="s">
        <v>30</v>
      </c>
      <c r="T176" s="26" t="s">
        <v>478</v>
      </c>
      <c r="U176" s="26" t="s">
        <v>105</v>
      </c>
    </row>
    <row r="177" spans="1:21" x14ac:dyDescent="0.25">
      <c r="A177" s="23">
        <v>176</v>
      </c>
      <c r="B177" s="25" t="s">
        <v>479</v>
      </c>
      <c r="C177" s="35" t="s">
        <v>477</v>
      </c>
      <c r="D177" s="23" t="s">
        <v>23</v>
      </c>
      <c r="E177" s="23" t="s">
        <v>25</v>
      </c>
      <c r="F177" s="23" t="s">
        <v>42</v>
      </c>
      <c r="G177" s="23" t="s">
        <v>26</v>
      </c>
      <c r="H177" s="23" t="s">
        <v>34</v>
      </c>
      <c r="I177" s="24">
        <v>0</v>
      </c>
      <c r="J177" s="24">
        <v>0</v>
      </c>
      <c r="K177" s="24">
        <v>450</v>
      </c>
      <c r="L177" s="31" t="s">
        <v>43</v>
      </c>
      <c r="M177" s="14">
        <f t="shared" si="12"/>
        <v>477</v>
      </c>
      <c r="N177" s="14">
        <f t="shared" si="15"/>
        <v>477</v>
      </c>
      <c r="O177" s="14">
        <f t="shared" si="16"/>
        <v>505.62</v>
      </c>
      <c r="P177" s="14">
        <f t="shared" si="13"/>
        <v>28.62</v>
      </c>
      <c r="Q177" s="14">
        <f t="shared" si="14"/>
        <v>477</v>
      </c>
      <c r="R177" s="14" t="s">
        <v>29</v>
      </c>
      <c r="S177" s="13" t="s">
        <v>30</v>
      </c>
      <c r="T177" s="26" t="s">
        <v>478</v>
      </c>
      <c r="U177" s="26" t="s">
        <v>105</v>
      </c>
    </row>
    <row r="178" spans="1:21" x14ac:dyDescent="0.25">
      <c r="A178" s="23">
        <v>177</v>
      </c>
      <c r="B178" s="25" t="s">
        <v>480</v>
      </c>
      <c r="C178" s="35" t="s">
        <v>481</v>
      </c>
      <c r="D178" s="23" t="s">
        <v>23</v>
      </c>
      <c r="E178" s="23" t="s">
        <v>25</v>
      </c>
      <c r="F178" s="23" t="s">
        <v>87</v>
      </c>
      <c r="G178" s="23" t="s">
        <v>26</v>
      </c>
      <c r="H178" s="23" t="s">
        <v>34</v>
      </c>
      <c r="I178" s="24">
        <v>231.82</v>
      </c>
      <c r="J178" s="24">
        <v>100</v>
      </c>
      <c r="K178" s="24">
        <v>12.71</v>
      </c>
      <c r="L178" s="31" t="s">
        <v>178</v>
      </c>
      <c r="M178" s="14">
        <f t="shared" si="12"/>
        <v>13.47</v>
      </c>
      <c r="N178" s="14">
        <f t="shared" si="15"/>
        <v>345.29</v>
      </c>
      <c r="O178" s="14">
        <f t="shared" si="16"/>
        <v>352.1</v>
      </c>
      <c r="P178" s="14">
        <f t="shared" si="13"/>
        <v>6.81</v>
      </c>
      <c r="Q178" s="14">
        <f t="shared" si="14"/>
        <v>345.29</v>
      </c>
      <c r="R178" s="14" t="s">
        <v>29</v>
      </c>
      <c r="S178" s="13" t="s">
        <v>30</v>
      </c>
      <c r="T178" s="26" t="s">
        <v>454</v>
      </c>
      <c r="U178" s="26" t="s">
        <v>454</v>
      </c>
    </row>
    <row r="179" spans="1:21" x14ac:dyDescent="0.25">
      <c r="A179" s="23">
        <v>178</v>
      </c>
      <c r="B179" s="25" t="s">
        <v>482</v>
      </c>
      <c r="C179" s="35" t="s">
        <v>483</v>
      </c>
      <c r="D179" s="23" t="s">
        <v>23</v>
      </c>
      <c r="E179" s="23" t="s">
        <v>25</v>
      </c>
      <c r="F179" s="23" t="s">
        <v>42</v>
      </c>
      <c r="G179" s="23" t="s">
        <v>26</v>
      </c>
      <c r="H179" s="23" t="s">
        <v>34</v>
      </c>
      <c r="I179" s="24">
        <v>0</v>
      </c>
      <c r="J179" s="24">
        <v>0</v>
      </c>
      <c r="K179" s="24">
        <v>700</v>
      </c>
      <c r="L179" s="31" t="s">
        <v>43</v>
      </c>
      <c r="M179" s="14">
        <f t="shared" si="12"/>
        <v>742</v>
      </c>
      <c r="N179" s="14">
        <f t="shared" si="15"/>
        <v>742</v>
      </c>
      <c r="O179" s="14">
        <f t="shared" si="16"/>
        <v>786.52</v>
      </c>
      <c r="P179" s="14">
        <f t="shared" si="13"/>
        <v>44.52</v>
      </c>
      <c r="Q179" s="14">
        <f t="shared" si="14"/>
        <v>742</v>
      </c>
      <c r="R179" s="14" t="s">
        <v>29</v>
      </c>
      <c r="S179" s="13" t="s">
        <v>30</v>
      </c>
      <c r="T179" s="26" t="s">
        <v>484</v>
      </c>
      <c r="U179" s="26" t="s">
        <v>484</v>
      </c>
    </row>
    <row r="180" spans="1:21" x14ac:dyDescent="0.25">
      <c r="A180" s="23">
        <v>179</v>
      </c>
      <c r="B180" s="25" t="s">
        <v>485</v>
      </c>
      <c r="C180" s="35" t="s">
        <v>486</v>
      </c>
      <c r="D180" s="23" t="s">
        <v>23</v>
      </c>
      <c r="E180" s="23" t="s">
        <v>54</v>
      </c>
      <c r="F180" s="23" t="s">
        <v>47</v>
      </c>
      <c r="G180" s="23" t="s">
        <v>26</v>
      </c>
      <c r="H180" s="23" t="s">
        <v>34</v>
      </c>
      <c r="I180" s="24">
        <v>625</v>
      </c>
      <c r="J180" s="24">
        <v>400</v>
      </c>
      <c r="K180" s="24">
        <v>400</v>
      </c>
      <c r="L180" s="31" t="s">
        <v>487</v>
      </c>
      <c r="M180" s="14">
        <f t="shared" si="12"/>
        <v>424</v>
      </c>
      <c r="N180" s="14">
        <f t="shared" si="15"/>
        <v>1449</v>
      </c>
      <c r="O180" s="14">
        <f t="shared" si="16"/>
        <v>1498.44</v>
      </c>
      <c r="P180" s="14">
        <f t="shared" si="13"/>
        <v>49.44</v>
      </c>
      <c r="Q180" s="14">
        <f t="shared" si="14"/>
        <v>1449</v>
      </c>
      <c r="R180" s="14" t="s">
        <v>29</v>
      </c>
      <c r="S180" s="13" t="s">
        <v>30</v>
      </c>
      <c r="T180" s="26" t="s">
        <v>100</v>
      </c>
      <c r="U180" s="26" t="s">
        <v>100</v>
      </c>
    </row>
    <row r="181" spans="1:21" x14ac:dyDescent="0.25">
      <c r="A181" s="23">
        <v>180</v>
      </c>
      <c r="B181" s="25" t="s">
        <v>488</v>
      </c>
      <c r="C181" s="35" t="s">
        <v>489</v>
      </c>
      <c r="D181" s="23" t="s">
        <v>23</v>
      </c>
      <c r="E181" s="23" t="s">
        <v>25</v>
      </c>
      <c r="F181" s="23" t="s">
        <v>41</v>
      </c>
      <c r="G181" s="23" t="s">
        <v>26</v>
      </c>
      <c r="H181" s="23" t="s">
        <v>34</v>
      </c>
      <c r="I181" s="24">
        <v>626</v>
      </c>
      <c r="J181" s="24">
        <v>300</v>
      </c>
      <c r="K181" s="24">
        <v>196</v>
      </c>
      <c r="L181" s="31" t="s">
        <v>490</v>
      </c>
      <c r="M181" s="14">
        <f t="shared" si="12"/>
        <v>207.76</v>
      </c>
      <c r="N181" s="14">
        <f t="shared" si="15"/>
        <v>1133.76</v>
      </c>
      <c r="O181" s="14">
        <f t="shared" si="16"/>
        <v>1164.23</v>
      </c>
      <c r="P181" s="14">
        <f t="shared" si="13"/>
        <v>30.47</v>
      </c>
      <c r="Q181" s="14">
        <f t="shared" si="14"/>
        <v>1133.76</v>
      </c>
      <c r="R181" s="14" t="s">
        <v>29</v>
      </c>
      <c r="S181" s="13" t="s">
        <v>30</v>
      </c>
      <c r="T181" s="26" t="s">
        <v>491</v>
      </c>
      <c r="U181" s="26" t="s">
        <v>491</v>
      </c>
    </row>
    <row r="182" spans="1:21" x14ac:dyDescent="0.25">
      <c r="A182" s="23">
        <v>181</v>
      </c>
      <c r="B182" s="25" t="s">
        <v>84</v>
      </c>
      <c r="C182" s="25" t="s">
        <v>85</v>
      </c>
      <c r="D182" s="23" t="s">
        <v>23</v>
      </c>
      <c r="E182" s="23" t="s">
        <v>25</v>
      </c>
      <c r="F182" s="23" t="s">
        <v>75</v>
      </c>
      <c r="G182" s="23" t="s">
        <v>26</v>
      </c>
      <c r="H182" s="23" t="s">
        <v>34</v>
      </c>
      <c r="I182" s="24">
        <v>0</v>
      </c>
      <c r="J182" s="24">
        <v>100</v>
      </c>
      <c r="K182" s="24">
        <v>18</v>
      </c>
      <c r="L182" s="31" t="s">
        <v>60</v>
      </c>
      <c r="M182" s="14">
        <f t="shared" si="12"/>
        <v>19.079999999999998</v>
      </c>
      <c r="N182" s="14">
        <f t="shared" si="15"/>
        <v>119.08</v>
      </c>
      <c r="O182" s="14">
        <f t="shared" si="16"/>
        <v>126.22</v>
      </c>
      <c r="P182" s="14">
        <f t="shared" si="13"/>
        <v>7.14</v>
      </c>
      <c r="Q182" s="14">
        <f t="shared" si="14"/>
        <v>119.08</v>
      </c>
      <c r="R182" s="14" t="s">
        <v>29</v>
      </c>
      <c r="S182" s="13" t="s">
        <v>30</v>
      </c>
      <c r="T182" s="26" t="s">
        <v>100</v>
      </c>
      <c r="U182" s="26" t="s">
        <v>100</v>
      </c>
    </row>
    <row r="183" spans="1:21" x14ac:dyDescent="0.25">
      <c r="A183" s="23">
        <v>182</v>
      </c>
      <c r="B183" s="25" t="s">
        <v>147</v>
      </c>
      <c r="C183" s="35" t="s">
        <v>492</v>
      </c>
      <c r="D183" s="23" t="s">
        <v>23</v>
      </c>
      <c r="E183" s="23" t="s">
        <v>25</v>
      </c>
      <c r="F183" s="23" t="s">
        <v>87</v>
      </c>
      <c r="G183" s="23" t="s">
        <v>26</v>
      </c>
      <c r="H183" s="23" t="s">
        <v>34</v>
      </c>
      <c r="I183" s="24">
        <v>231.82</v>
      </c>
      <c r="J183" s="24">
        <v>100</v>
      </c>
      <c r="K183" s="24">
        <v>12.71</v>
      </c>
      <c r="L183" s="31" t="s">
        <v>178</v>
      </c>
      <c r="M183" s="14">
        <f t="shared" si="12"/>
        <v>13.47</v>
      </c>
      <c r="N183" s="14">
        <f t="shared" si="15"/>
        <v>345.29</v>
      </c>
      <c r="O183" s="14">
        <f t="shared" si="16"/>
        <v>352.1</v>
      </c>
      <c r="P183" s="14">
        <f t="shared" si="13"/>
        <v>6.81</v>
      </c>
      <c r="Q183" s="14">
        <f t="shared" si="14"/>
        <v>345.29</v>
      </c>
      <c r="R183" s="14" t="s">
        <v>29</v>
      </c>
      <c r="S183" s="13" t="s">
        <v>30</v>
      </c>
      <c r="T183" s="26" t="s">
        <v>98</v>
      </c>
      <c r="U183" s="26" t="s">
        <v>98</v>
      </c>
    </row>
    <row r="184" spans="1:21" x14ac:dyDescent="0.25">
      <c r="A184" s="23">
        <v>183</v>
      </c>
      <c r="B184" s="25" t="s">
        <v>493</v>
      </c>
      <c r="C184" s="35" t="s">
        <v>494</v>
      </c>
      <c r="D184" s="23" t="s">
        <v>23</v>
      </c>
      <c r="E184" s="23" t="s">
        <v>25</v>
      </c>
      <c r="F184" s="23" t="s">
        <v>87</v>
      </c>
      <c r="G184" s="23" t="s">
        <v>26</v>
      </c>
      <c r="H184" s="23" t="s">
        <v>34</v>
      </c>
      <c r="I184" s="24">
        <v>231.82</v>
      </c>
      <c r="J184" s="24">
        <v>100</v>
      </c>
      <c r="K184" s="24">
        <v>12.71</v>
      </c>
      <c r="L184" s="31" t="s">
        <v>178</v>
      </c>
      <c r="M184" s="14">
        <f t="shared" si="12"/>
        <v>13.47</v>
      </c>
      <c r="N184" s="14">
        <f t="shared" si="15"/>
        <v>345.29</v>
      </c>
      <c r="O184" s="14">
        <f t="shared" si="16"/>
        <v>352.1</v>
      </c>
      <c r="P184" s="14">
        <f t="shared" si="13"/>
        <v>6.81</v>
      </c>
      <c r="Q184" s="14">
        <f t="shared" si="14"/>
        <v>345.29</v>
      </c>
      <c r="R184" s="14" t="s">
        <v>29</v>
      </c>
      <c r="S184" s="13" t="s">
        <v>30</v>
      </c>
      <c r="T184" s="26" t="s">
        <v>454</v>
      </c>
      <c r="U184" s="26" t="s">
        <v>454</v>
      </c>
    </row>
    <row r="185" spans="1:21" x14ac:dyDescent="0.25">
      <c r="A185" s="23">
        <v>184</v>
      </c>
      <c r="B185" s="25" t="s">
        <v>495</v>
      </c>
      <c r="C185" s="35" t="s">
        <v>496</v>
      </c>
      <c r="D185" s="23" t="s">
        <v>23</v>
      </c>
      <c r="E185" s="23" t="s">
        <v>25</v>
      </c>
      <c r="F185" s="23" t="s">
        <v>87</v>
      </c>
      <c r="G185" s="23" t="s">
        <v>26</v>
      </c>
      <c r="H185" s="23" t="s">
        <v>34</v>
      </c>
      <c r="I185" s="24">
        <v>231.92</v>
      </c>
      <c r="J185" s="24">
        <v>100</v>
      </c>
      <c r="K185" s="24">
        <v>12.72</v>
      </c>
      <c r="L185" s="31" t="s">
        <v>178</v>
      </c>
      <c r="M185" s="14">
        <f t="shared" si="12"/>
        <v>13.48</v>
      </c>
      <c r="N185" s="14">
        <f t="shared" si="15"/>
        <v>345.4</v>
      </c>
      <c r="O185" s="14">
        <f t="shared" si="16"/>
        <v>352.21</v>
      </c>
      <c r="P185" s="14">
        <f t="shared" si="13"/>
        <v>6.81</v>
      </c>
      <c r="Q185" s="14">
        <f t="shared" si="14"/>
        <v>345.4</v>
      </c>
      <c r="R185" s="14" t="s">
        <v>29</v>
      </c>
      <c r="S185" s="13" t="s">
        <v>30</v>
      </c>
      <c r="T185" s="26" t="s">
        <v>454</v>
      </c>
      <c r="U185" s="26" t="s">
        <v>454</v>
      </c>
    </row>
    <row r="186" spans="1:21" x14ac:dyDescent="0.25">
      <c r="A186" s="23">
        <v>185</v>
      </c>
      <c r="B186" s="25" t="s">
        <v>497</v>
      </c>
      <c r="C186" s="35" t="s">
        <v>498</v>
      </c>
      <c r="D186" s="23" t="s">
        <v>23</v>
      </c>
      <c r="E186" s="23" t="s">
        <v>25</v>
      </c>
      <c r="F186" s="23" t="s">
        <v>87</v>
      </c>
      <c r="G186" s="23" t="s">
        <v>26</v>
      </c>
      <c r="H186" s="23" t="s">
        <v>34</v>
      </c>
      <c r="I186" s="24">
        <v>231.92</v>
      </c>
      <c r="J186" s="24">
        <v>100</v>
      </c>
      <c r="K186" s="24">
        <v>12.72</v>
      </c>
      <c r="L186" s="31" t="s">
        <v>178</v>
      </c>
      <c r="M186" s="14">
        <f t="shared" si="12"/>
        <v>13.48</v>
      </c>
      <c r="N186" s="14">
        <f t="shared" si="15"/>
        <v>345.4</v>
      </c>
      <c r="O186" s="14">
        <f t="shared" si="16"/>
        <v>352.21</v>
      </c>
      <c r="P186" s="14">
        <f t="shared" si="13"/>
        <v>6.81</v>
      </c>
      <c r="Q186" s="14">
        <f t="shared" si="14"/>
        <v>345.4</v>
      </c>
      <c r="R186" s="14" t="s">
        <v>29</v>
      </c>
      <c r="S186" s="13" t="s">
        <v>30</v>
      </c>
      <c r="T186" s="26" t="s">
        <v>454</v>
      </c>
      <c r="U186" s="26" t="s">
        <v>454</v>
      </c>
    </row>
    <row r="187" spans="1:21" x14ac:dyDescent="0.25">
      <c r="A187" s="23">
        <v>186</v>
      </c>
      <c r="B187" s="25" t="s">
        <v>499</v>
      </c>
      <c r="C187" s="35" t="s">
        <v>500</v>
      </c>
      <c r="D187" s="23" t="s">
        <v>23</v>
      </c>
      <c r="E187" s="23" t="s">
        <v>25</v>
      </c>
      <c r="F187" s="23" t="s">
        <v>87</v>
      </c>
      <c r="G187" s="23" t="s">
        <v>26</v>
      </c>
      <c r="H187" s="23" t="s">
        <v>34</v>
      </c>
      <c r="I187" s="24">
        <v>231.92</v>
      </c>
      <c r="J187" s="24">
        <v>100</v>
      </c>
      <c r="K187" s="24">
        <v>12.72</v>
      </c>
      <c r="L187" s="31" t="s">
        <v>178</v>
      </c>
      <c r="M187" s="14">
        <f t="shared" si="12"/>
        <v>13.48</v>
      </c>
      <c r="N187" s="14">
        <f t="shared" si="15"/>
        <v>345.4</v>
      </c>
      <c r="O187" s="14">
        <f t="shared" si="16"/>
        <v>352.21</v>
      </c>
      <c r="P187" s="14">
        <f t="shared" si="13"/>
        <v>6.81</v>
      </c>
      <c r="Q187" s="14">
        <f t="shared" si="14"/>
        <v>345.4</v>
      </c>
      <c r="R187" s="14" t="s">
        <v>29</v>
      </c>
      <c r="S187" s="13" t="s">
        <v>30</v>
      </c>
      <c r="T187" s="26" t="s">
        <v>105</v>
      </c>
      <c r="U187" s="26" t="s">
        <v>105</v>
      </c>
    </row>
    <row r="188" spans="1:21" x14ac:dyDescent="0.25">
      <c r="A188" s="23">
        <v>187</v>
      </c>
      <c r="B188" s="25" t="s">
        <v>501</v>
      </c>
      <c r="C188" s="35" t="s">
        <v>502</v>
      </c>
      <c r="D188" s="23" t="s">
        <v>23</v>
      </c>
      <c r="E188" s="23" t="s">
        <v>25</v>
      </c>
      <c r="F188" s="23" t="s">
        <v>87</v>
      </c>
      <c r="G188" s="23" t="s">
        <v>26</v>
      </c>
      <c r="H188" s="23" t="s">
        <v>34</v>
      </c>
      <c r="I188" s="24">
        <v>231.92</v>
      </c>
      <c r="J188" s="24">
        <v>100</v>
      </c>
      <c r="K188" s="24">
        <v>12.72</v>
      </c>
      <c r="L188" s="31" t="s">
        <v>178</v>
      </c>
      <c r="M188" s="14">
        <f t="shared" si="12"/>
        <v>13.48</v>
      </c>
      <c r="N188" s="14">
        <f t="shared" si="15"/>
        <v>345.4</v>
      </c>
      <c r="O188" s="14">
        <f t="shared" si="16"/>
        <v>352.21</v>
      </c>
      <c r="P188" s="14">
        <f t="shared" si="13"/>
        <v>6.81</v>
      </c>
      <c r="Q188" s="14">
        <f t="shared" si="14"/>
        <v>345.4</v>
      </c>
      <c r="R188" s="14" t="s">
        <v>29</v>
      </c>
      <c r="S188" s="13" t="s">
        <v>30</v>
      </c>
      <c r="T188" s="26" t="s">
        <v>93</v>
      </c>
      <c r="U188" s="26" t="s">
        <v>93</v>
      </c>
    </row>
    <row r="189" spans="1:21" x14ac:dyDescent="0.25">
      <c r="A189" s="23">
        <v>188</v>
      </c>
      <c r="B189" s="25" t="s">
        <v>503</v>
      </c>
      <c r="C189" s="35" t="s">
        <v>504</v>
      </c>
      <c r="D189" s="23" t="s">
        <v>23</v>
      </c>
      <c r="E189" s="23" t="s">
        <v>25</v>
      </c>
      <c r="F189" s="23" t="s">
        <v>87</v>
      </c>
      <c r="G189" s="23" t="s">
        <v>26</v>
      </c>
      <c r="H189" s="23" t="s">
        <v>34</v>
      </c>
      <c r="I189" s="24">
        <v>231.92</v>
      </c>
      <c r="J189" s="24">
        <v>100</v>
      </c>
      <c r="K189" s="24">
        <v>12.72</v>
      </c>
      <c r="L189" s="31" t="s">
        <v>178</v>
      </c>
      <c r="M189" s="14">
        <f t="shared" si="12"/>
        <v>13.48</v>
      </c>
      <c r="N189" s="14">
        <f t="shared" si="15"/>
        <v>345.4</v>
      </c>
      <c r="O189" s="14">
        <f t="shared" si="16"/>
        <v>352.21</v>
      </c>
      <c r="P189" s="14">
        <f t="shared" si="13"/>
        <v>6.81</v>
      </c>
      <c r="Q189" s="14">
        <f t="shared" si="14"/>
        <v>345.4</v>
      </c>
      <c r="R189" s="14" t="s">
        <v>29</v>
      </c>
      <c r="S189" s="13" t="s">
        <v>30</v>
      </c>
      <c r="T189" s="26" t="s">
        <v>101</v>
      </c>
      <c r="U189" s="26" t="s">
        <v>101</v>
      </c>
    </row>
    <row r="190" spans="1:21" x14ac:dyDescent="0.25">
      <c r="A190" s="23">
        <v>189</v>
      </c>
      <c r="B190" s="25" t="s">
        <v>144</v>
      </c>
      <c r="C190" s="35" t="s">
        <v>505</v>
      </c>
      <c r="D190" s="23" t="s">
        <v>23</v>
      </c>
      <c r="E190" s="23" t="s">
        <v>25</v>
      </c>
      <c r="F190" s="23" t="s">
        <v>87</v>
      </c>
      <c r="G190" s="23" t="s">
        <v>26</v>
      </c>
      <c r="H190" s="23" t="s">
        <v>34</v>
      </c>
      <c r="I190" s="24">
        <v>231.92</v>
      </c>
      <c r="J190" s="24">
        <v>100</v>
      </c>
      <c r="K190" s="24">
        <v>12.72</v>
      </c>
      <c r="L190" s="31" t="s">
        <v>178</v>
      </c>
      <c r="M190" s="14">
        <f t="shared" si="12"/>
        <v>13.48</v>
      </c>
      <c r="N190" s="14">
        <f t="shared" si="15"/>
        <v>345.4</v>
      </c>
      <c r="O190" s="14">
        <f t="shared" si="16"/>
        <v>352.21</v>
      </c>
      <c r="P190" s="14">
        <f t="shared" si="13"/>
        <v>6.81</v>
      </c>
      <c r="Q190" s="14">
        <f t="shared" si="14"/>
        <v>345.4</v>
      </c>
      <c r="R190" s="14" t="s">
        <v>29</v>
      </c>
      <c r="S190" s="13" t="s">
        <v>30</v>
      </c>
      <c r="T190" s="26" t="s">
        <v>101</v>
      </c>
      <c r="U190" s="26" t="s">
        <v>101</v>
      </c>
    </row>
    <row r="191" spans="1:21" x14ac:dyDescent="0.25">
      <c r="A191" s="23">
        <v>190</v>
      </c>
      <c r="B191" s="25" t="s">
        <v>53</v>
      </c>
      <c r="C191" s="35" t="s">
        <v>506</v>
      </c>
      <c r="D191" s="23" t="s">
        <v>23</v>
      </c>
      <c r="E191" s="23" t="s">
        <v>25</v>
      </c>
      <c r="F191" s="23" t="s">
        <v>87</v>
      </c>
      <c r="G191" s="23" t="s">
        <v>26</v>
      </c>
      <c r="H191" s="23" t="s">
        <v>34</v>
      </c>
      <c r="I191" s="24">
        <v>231.92</v>
      </c>
      <c r="J191" s="24">
        <v>100</v>
      </c>
      <c r="K191" s="24">
        <v>12.72</v>
      </c>
      <c r="L191" s="31" t="s">
        <v>178</v>
      </c>
      <c r="M191" s="14">
        <f t="shared" si="12"/>
        <v>13.48</v>
      </c>
      <c r="N191" s="14">
        <f t="shared" si="15"/>
        <v>345.4</v>
      </c>
      <c r="O191" s="14">
        <f t="shared" si="16"/>
        <v>352.21</v>
      </c>
      <c r="P191" s="14">
        <f t="shared" si="13"/>
        <v>6.81</v>
      </c>
      <c r="Q191" s="14">
        <f t="shared" si="14"/>
        <v>345.4</v>
      </c>
      <c r="R191" s="14" t="s">
        <v>29</v>
      </c>
      <c r="S191" s="13" t="s">
        <v>30</v>
      </c>
      <c r="T191" s="26" t="s">
        <v>92</v>
      </c>
      <c r="U191" s="26" t="s">
        <v>92</v>
      </c>
    </row>
    <row r="192" spans="1:21" x14ac:dyDescent="0.25">
      <c r="A192" s="23">
        <v>191</v>
      </c>
      <c r="B192" s="25" t="s">
        <v>507</v>
      </c>
      <c r="C192" s="35" t="s">
        <v>508</v>
      </c>
      <c r="D192" s="23" t="s">
        <v>23</v>
      </c>
      <c r="E192" s="23" t="s">
        <v>25</v>
      </c>
      <c r="F192" s="23" t="s">
        <v>87</v>
      </c>
      <c r="G192" s="23" t="s">
        <v>26</v>
      </c>
      <c r="H192" s="23" t="s">
        <v>34</v>
      </c>
      <c r="I192" s="24">
        <v>231.92</v>
      </c>
      <c r="J192" s="24">
        <v>100</v>
      </c>
      <c r="K192" s="24">
        <v>12.72</v>
      </c>
      <c r="L192" s="31" t="s">
        <v>178</v>
      </c>
      <c r="M192" s="14">
        <f t="shared" si="12"/>
        <v>13.48</v>
      </c>
      <c r="N192" s="14">
        <f t="shared" si="15"/>
        <v>345.4</v>
      </c>
      <c r="O192" s="14">
        <f t="shared" si="16"/>
        <v>352.21</v>
      </c>
      <c r="P192" s="14">
        <f t="shared" si="13"/>
        <v>6.81</v>
      </c>
      <c r="Q192" s="14">
        <f t="shared" si="14"/>
        <v>345.4</v>
      </c>
      <c r="R192" s="14" t="s">
        <v>29</v>
      </c>
      <c r="S192" s="13" t="s">
        <v>30</v>
      </c>
      <c r="T192" s="26" t="s">
        <v>94</v>
      </c>
      <c r="U192" s="26" t="s">
        <v>94</v>
      </c>
    </row>
    <row r="193" spans="1:21" x14ac:dyDescent="0.25">
      <c r="A193" s="23">
        <v>192</v>
      </c>
      <c r="B193" s="25" t="s">
        <v>509</v>
      </c>
      <c r="C193" s="35" t="s">
        <v>510</v>
      </c>
      <c r="D193" s="23" t="s">
        <v>23</v>
      </c>
      <c r="E193" s="23" t="s">
        <v>25</v>
      </c>
      <c r="F193" s="23" t="s">
        <v>87</v>
      </c>
      <c r="G193" s="23" t="s">
        <v>26</v>
      </c>
      <c r="H193" s="23" t="s">
        <v>34</v>
      </c>
      <c r="I193" s="24">
        <v>231.92</v>
      </c>
      <c r="J193" s="24">
        <v>100</v>
      </c>
      <c r="K193" s="24">
        <v>12.72</v>
      </c>
      <c r="L193" s="31" t="s">
        <v>178</v>
      </c>
      <c r="M193" s="14">
        <f t="shared" si="12"/>
        <v>13.48</v>
      </c>
      <c r="N193" s="14">
        <f t="shared" si="15"/>
        <v>345.4</v>
      </c>
      <c r="O193" s="14">
        <f t="shared" si="16"/>
        <v>352.21</v>
      </c>
      <c r="P193" s="14">
        <f t="shared" si="13"/>
        <v>6.81</v>
      </c>
      <c r="Q193" s="14">
        <f t="shared" si="14"/>
        <v>345.4</v>
      </c>
      <c r="R193" s="14" t="s">
        <v>29</v>
      </c>
      <c r="S193" s="13" t="s">
        <v>30</v>
      </c>
      <c r="T193" s="26" t="s">
        <v>94</v>
      </c>
      <c r="U193" s="26" t="s">
        <v>94</v>
      </c>
    </row>
    <row r="194" spans="1:21" x14ac:dyDescent="0.25">
      <c r="A194" s="23">
        <v>193</v>
      </c>
      <c r="B194" s="25" t="s">
        <v>511</v>
      </c>
      <c r="C194" s="35" t="s">
        <v>512</v>
      </c>
      <c r="D194" s="23" t="s">
        <v>23</v>
      </c>
      <c r="E194" s="23" t="s">
        <v>25</v>
      </c>
      <c r="F194" s="23" t="s">
        <v>87</v>
      </c>
      <c r="G194" s="23" t="s">
        <v>26</v>
      </c>
      <c r="H194" s="23" t="s">
        <v>34</v>
      </c>
      <c r="I194" s="24">
        <v>231.92</v>
      </c>
      <c r="J194" s="24">
        <v>100</v>
      </c>
      <c r="K194" s="24">
        <v>12.72</v>
      </c>
      <c r="L194" s="31" t="s">
        <v>178</v>
      </c>
      <c r="M194" s="14">
        <f t="shared" ref="M194:M245" si="17">K194*1.06</f>
        <v>13.48</v>
      </c>
      <c r="N194" s="14">
        <f t="shared" si="15"/>
        <v>345.4</v>
      </c>
      <c r="O194" s="14">
        <f t="shared" si="16"/>
        <v>352.21</v>
      </c>
      <c r="P194" s="14">
        <f t="shared" ref="P194:P245" si="18">(M194+J194)*0.06</f>
        <v>6.81</v>
      </c>
      <c r="Q194" s="14">
        <f t="shared" ref="Q194:Q245" si="19">O194-P194</f>
        <v>345.4</v>
      </c>
      <c r="R194" s="14" t="s">
        <v>29</v>
      </c>
      <c r="S194" s="13" t="s">
        <v>30</v>
      </c>
      <c r="T194" s="26" t="s">
        <v>93</v>
      </c>
      <c r="U194" s="26" t="s">
        <v>93</v>
      </c>
    </row>
    <row r="195" spans="1:21" x14ac:dyDescent="0.25">
      <c r="A195" s="23">
        <v>194</v>
      </c>
      <c r="B195" s="25" t="s">
        <v>513</v>
      </c>
      <c r="C195" s="35" t="s">
        <v>514</v>
      </c>
      <c r="D195" s="23" t="s">
        <v>23</v>
      </c>
      <c r="E195" s="23" t="s">
        <v>25</v>
      </c>
      <c r="F195" s="23" t="s">
        <v>87</v>
      </c>
      <c r="G195" s="23" t="s">
        <v>26</v>
      </c>
      <c r="H195" s="23" t="s">
        <v>34</v>
      </c>
      <c r="I195" s="24">
        <v>231.92</v>
      </c>
      <c r="J195" s="24">
        <v>100</v>
      </c>
      <c r="K195" s="24">
        <v>12.72</v>
      </c>
      <c r="L195" s="31" t="s">
        <v>178</v>
      </c>
      <c r="M195" s="14">
        <f t="shared" si="17"/>
        <v>13.48</v>
      </c>
      <c r="N195" s="14">
        <f t="shared" si="15"/>
        <v>345.4</v>
      </c>
      <c r="O195" s="14">
        <f t="shared" si="16"/>
        <v>352.21</v>
      </c>
      <c r="P195" s="14">
        <f t="shared" si="18"/>
        <v>6.81</v>
      </c>
      <c r="Q195" s="14">
        <f t="shared" si="19"/>
        <v>345.4</v>
      </c>
      <c r="R195" s="14" t="s">
        <v>29</v>
      </c>
      <c r="S195" s="13" t="s">
        <v>30</v>
      </c>
      <c r="T195" s="26" t="s">
        <v>107</v>
      </c>
      <c r="U195" s="26" t="s">
        <v>107</v>
      </c>
    </row>
    <row r="196" spans="1:21" x14ac:dyDescent="0.25">
      <c r="A196" s="23">
        <v>195</v>
      </c>
      <c r="B196" s="25" t="s">
        <v>515</v>
      </c>
      <c r="C196" s="35" t="s">
        <v>516</v>
      </c>
      <c r="D196" s="23" t="s">
        <v>23</v>
      </c>
      <c r="E196" s="23" t="s">
        <v>25</v>
      </c>
      <c r="F196" s="23" t="s">
        <v>87</v>
      </c>
      <c r="G196" s="23" t="s">
        <v>26</v>
      </c>
      <c r="H196" s="23" t="s">
        <v>34</v>
      </c>
      <c r="I196" s="24">
        <v>231.92</v>
      </c>
      <c r="J196" s="24">
        <v>100</v>
      </c>
      <c r="K196" s="24">
        <v>12.72</v>
      </c>
      <c r="L196" s="31" t="s">
        <v>178</v>
      </c>
      <c r="M196" s="14">
        <f t="shared" si="17"/>
        <v>13.48</v>
      </c>
      <c r="N196" s="14">
        <f t="shared" si="15"/>
        <v>345.4</v>
      </c>
      <c r="O196" s="14">
        <f t="shared" si="16"/>
        <v>352.21</v>
      </c>
      <c r="P196" s="14">
        <f t="shared" si="18"/>
        <v>6.81</v>
      </c>
      <c r="Q196" s="14">
        <f t="shared" si="19"/>
        <v>345.4</v>
      </c>
      <c r="R196" s="14" t="s">
        <v>29</v>
      </c>
      <c r="S196" s="13" t="s">
        <v>30</v>
      </c>
      <c r="T196" s="26" t="s">
        <v>92</v>
      </c>
      <c r="U196" s="26" t="s">
        <v>92</v>
      </c>
    </row>
    <row r="197" spans="1:21" x14ac:dyDescent="0.25">
      <c r="A197" s="23">
        <v>196</v>
      </c>
      <c r="B197" s="25" t="s">
        <v>517</v>
      </c>
      <c r="C197" s="35" t="s">
        <v>518</v>
      </c>
      <c r="D197" s="23" t="s">
        <v>23</v>
      </c>
      <c r="E197" s="23" t="s">
        <v>25</v>
      </c>
      <c r="F197" s="23" t="s">
        <v>87</v>
      </c>
      <c r="G197" s="23" t="s">
        <v>26</v>
      </c>
      <c r="H197" s="23" t="s">
        <v>34</v>
      </c>
      <c r="I197" s="24">
        <v>231.92</v>
      </c>
      <c r="J197" s="24">
        <v>100</v>
      </c>
      <c r="K197" s="24">
        <v>12.72</v>
      </c>
      <c r="L197" s="31" t="s">
        <v>178</v>
      </c>
      <c r="M197" s="14">
        <f t="shared" si="17"/>
        <v>13.48</v>
      </c>
      <c r="N197" s="14">
        <f t="shared" si="15"/>
        <v>345.4</v>
      </c>
      <c r="O197" s="14">
        <f t="shared" si="16"/>
        <v>352.21</v>
      </c>
      <c r="P197" s="14">
        <f t="shared" si="18"/>
        <v>6.81</v>
      </c>
      <c r="Q197" s="14">
        <f t="shared" si="19"/>
        <v>345.4</v>
      </c>
      <c r="R197" s="14" t="s">
        <v>29</v>
      </c>
      <c r="S197" s="13" t="s">
        <v>30</v>
      </c>
      <c r="T197" s="26" t="s">
        <v>93</v>
      </c>
      <c r="U197" s="26" t="s">
        <v>93</v>
      </c>
    </row>
    <row r="198" spans="1:21" x14ac:dyDescent="0.25">
      <c r="A198" s="23">
        <v>197</v>
      </c>
      <c r="B198" s="25" t="s">
        <v>519</v>
      </c>
      <c r="C198" s="35" t="s">
        <v>520</v>
      </c>
      <c r="D198" s="23" t="s">
        <v>23</v>
      </c>
      <c r="E198" s="23" t="s">
        <v>25</v>
      </c>
      <c r="F198" s="23" t="s">
        <v>87</v>
      </c>
      <c r="G198" s="23" t="s">
        <v>26</v>
      </c>
      <c r="H198" s="23" t="s">
        <v>34</v>
      </c>
      <c r="I198" s="24">
        <v>231.92</v>
      </c>
      <c r="J198" s="24">
        <v>100</v>
      </c>
      <c r="K198" s="24">
        <v>12.72</v>
      </c>
      <c r="L198" s="31" t="s">
        <v>178</v>
      </c>
      <c r="M198" s="14">
        <f t="shared" si="17"/>
        <v>13.48</v>
      </c>
      <c r="N198" s="14">
        <f t="shared" si="15"/>
        <v>345.4</v>
      </c>
      <c r="O198" s="14">
        <f t="shared" si="16"/>
        <v>352.21</v>
      </c>
      <c r="P198" s="14">
        <f t="shared" si="18"/>
        <v>6.81</v>
      </c>
      <c r="Q198" s="14">
        <f t="shared" si="19"/>
        <v>345.4</v>
      </c>
      <c r="R198" s="14" t="s">
        <v>29</v>
      </c>
      <c r="S198" s="13" t="s">
        <v>30</v>
      </c>
      <c r="T198" s="26" t="s">
        <v>107</v>
      </c>
      <c r="U198" s="26" t="s">
        <v>107</v>
      </c>
    </row>
    <row r="199" spans="1:21" x14ac:dyDescent="0.25">
      <c r="A199" s="23">
        <v>198</v>
      </c>
      <c r="B199" s="25" t="s">
        <v>521</v>
      </c>
      <c r="C199" s="35" t="s">
        <v>522</v>
      </c>
      <c r="D199" s="23" t="s">
        <v>23</v>
      </c>
      <c r="E199" s="23" t="s">
        <v>25</v>
      </c>
      <c r="F199" s="23" t="s">
        <v>87</v>
      </c>
      <c r="G199" s="23" t="s">
        <v>26</v>
      </c>
      <c r="H199" s="23" t="s">
        <v>34</v>
      </c>
      <c r="I199" s="24">
        <v>231.92</v>
      </c>
      <c r="J199" s="24">
        <v>100</v>
      </c>
      <c r="K199" s="24">
        <v>12.72</v>
      </c>
      <c r="L199" s="31" t="s">
        <v>178</v>
      </c>
      <c r="M199" s="14">
        <f t="shared" si="17"/>
        <v>13.48</v>
      </c>
      <c r="N199" s="14">
        <f t="shared" si="15"/>
        <v>345.4</v>
      </c>
      <c r="O199" s="14">
        <f t="shared" si="16"/>
        <v>352.21</v>
      </c>
      <c r="P199" s="14">
        <f t="shared" si="18"/>
        <v>6.81</v>
      </c>
      <c r="Q199" s="14">
        <f t="shared" si="19"/>
        <v>345.4</v>
      </c>
      <c r="R199" s="14" t="s">
        <v>29</v>
      </c>
      <c r="S199" s="13" t="s">
        <v>30</v>
      </c>
      <c r="T199" s="26" t="s">
        <v>92</v>
      </c>
      <c r="U199" s="26" t="s">
        <v>92</v>
      </c>
    </row>
    <row r="200" spans="1:21" x14ac:dyDescent="0.25">
      <c r="A200" s="23">
        <v>199</v>
      </c>
      <c r="B200" s="25" t="s">
        <v>523</v>
      </c>
      <c r="C200" s="35" t="s">
        <v>524</v>
      </c>
      <c r="D200" s="23" t="s">
        <v>23</v>
      </c>
      <c r="E200" s="23" t="s">
        <v>25</v>
      </c>
      <c r="F200" s="23" t="s">
        <v>87</v>
      </c>
      <c r="G200" s="23" t="s">
        <v>26</v>
      </c>
      <c r="H200" s="23" t="s">
        <v>34</v>
      </c>
      <c r="I200" s="24">
        <v>237.34</v>
      </c>
      <c r="J200" s="24">
        <v>100</v>
      </c>
      <c r="K200" s="24">
        <v>12.72</v>
      </c>
      <c r="L200" s="31" t="s">
        <v>178</v>
      </c>
      <c r="M200" s="14">
        <f t="shared" si="17"/>
        <v>13.48</v>
      </c>
      <c r="N200" s="14">
        <f t="shared" si="15"/>
        <v>350.82</v>
      </c>
      <c r="O200" s="14">
        <f t="shared" si="16"/>
        <v>357.63</v>
      </c>
      <c r="P200" s="14">
        <f t="shared" si="18"/>
        <v>6.81</v>
      </c>
      <c r="Q200" s="14">
        <f t="shared" si="19"/>
        <v>350.82</v>
      </c>
      <c r="R200" s="14" t="s">
        <v>29</v>
      </c>
      <c r="S200" s="13" t="s">
        <v>30</v>
      </c>
      <c r="T200" s="26" t="s">
        <v>96</v>
      </c>
      <c r="U200" s="26" t="s">
        <v>96</v>
      </c>
    </row>
    <row r="201" spans="1:21" x14ac:dyDescent="0.25">
      <c r="A201" s="23">
        <v>200</v>
      </c>
      <c r="B201" s="25" t="s">
        <v>525</v>
      </c>
      <c r="C201" s="35" t="s">
        <v>524</v>
      </c>
      <c r="D201" s="23" t="s">
        <v>23</v>
      </c>
      <c r="E201" s="23" t="s">
        <v>25</v>
      </c>
      <c r="F201" s="23" t="s">
        <v>87</v>
      </c>
      <c r="G201" s="23" t="s">
        <v>26</v>
      </c>
      <c r="H201" s="23" t="s">
        <v>34</v>
      </c>
      <c r="I201" s="24">
        <v>237.34</v>
      </c>
      <c r="J201" s="24">
        <v>100</v>
      </c>
      <c r="K201" s="24">
        <v>12.72</v>
      </c>
      <c r="L201" s="31" t="s">
        <v>178</v>
      </c>
      <c r="M201" s="14">
        <f t="shared" si="17"/>
        <v>13.48</v>
      </c>
      <c r="N201" s="14">
        <f t="shared" si="15"/>
        <v>350.82</v>
      </c>
      <c r="O201" s="14">
        <f t="shared" si="16"/>
        <v>357.63</v>
      </c>
      <c r="P201" s="14">
        <f t="shared" si="18"/>
        <v>6.81</v>
      </c>
      <c r="Q201" s="14">
        <f t="shared" si="19"/>
        <v>350.82</v>
      </c>
      <c r="R201" s="14" t="s">
        <v>29</v>
      </c>
      <c r="S201" s="13" t="s">
        <v>30</v>
      </c>
      <c r="T201" s="26" t="s">
        <v>96</v>
      </c>
      <c r="U201" s="26" t="s">
        <v>96</v>
      </c>
    </row>
    <row r="202" spans="1:21" x14ac:dyDescent="0.25">
      <c r="A202" s="23">
        <v>201</v>
      </c>
      <c r="B202" s="25" t="s">
        <v>526</v>
      </c>
      <c r="C202" s="35" t="s">
        <v>527</v>
      </c>
      <c r="D202" s="23" t="s">
        <v>23</v>
      </c>
      <c r="E202" s="23" t="s">
        <v>25</v>
      </c>
      <c r="F202" s="23" t="s">
        <v>39</v>
      </c>
      <c r="G202" s="23" t="s">
        <v>26</v>
      </c>
      <c r="H202" s="23" t="s">
        <v>34</v>
      </c>
      <c r="I202" s="24">
        <v>1089</v>
      </c>
      <c r="J202" s="24">
        <v>400</v>
      </c>
      <c r="K202" s="24">
        <v>667</v>
      </c>
      <c r="L202" s="31" t="s">
        <v>172</v>
      </c>
      <c r="M202" s="14">
        <f t="shared" si="17"/>
        <v>707.02</v>
      </c>
      <c r="N202" s="14">
        <f t="shared" si="15"/>
        <v>2196.02</v>
      </c>
      <c r="O202" s="14">
        <f t="shared" si="16"/>
        <v>2262.44</v>
      </c>
      <c r="P202" s="14">
        <f t="shared" si="18"/>
        <v>66.42</v>
      </c>
      <c r="Q202" s="14">
        <f t="shared" si="19"/>
        <v>2196.02</v>
      </c>
      <c r="R202" s="14" t="s">
        <v>29</v>
      </c>
      <c r="S202" s="13" t="s">
        <v>30</v>
      </c>
      <c r="T202" s="36" t="s">
        <v>91</v>
      </c>
      <c r="U202" s="36" t="s">
        <v>91</v>
      </c>
    </row>
    <row r="203" spans="1:21" x14ac:dyDescent="0.25">
      <c r="A203" s="23">
        <v>202</v>
      </c>
      <c r="B203" s="25" t="s">
        <v>528</v>
      </c>
      <c r="C203" s="35" t="s">
        <v>529</v>
      </c>
      <c r="D203" s="23" t="s">
        <v>23</v>
      </c>
      <c r="E203" s="23" t="s">
        <v>25</v>
      </c>
      <c r="F203" s="23" t="s">
        <v>87</v>
      </c>
      <c r="G203" s="23" t="s">
        <v>26</v>
      </c>
      <c r="H203" s="23" t="s">
        <v>34</v>
      </c>
      <c r="I203" s="24">
        <v>237.34</v>
      </c>
      <c r="J203" s="24">
        <v>100</v>
      </c>
      <c r="K203" s="24">
        <v>12.72</v>
      </c>
      <c r="L203" s="31" t="s">
        <v>178</v>
      </c>
      <c r="M203" s="14">
        <f t="shared" si="17"/>
        <v>13.48</v>
      </c>
      <c r="N203" s="14">
        <f t="shared" si="15"/>
        <v>350.82</v>
      </c>
      <c r="O203" s="14">
        <f t="shared" si="16"/>
        <v>357.63</v>
      </c>
      <c r="P203" s="14">
        <f t="shared" si="18"/>
        <v>6.81</v>
      </c>
      <c r="Q203" s="14">
        <f t="shared" si="19"/>
        <v>350.82</v>
      </c>
      <c r="R203" s="14" t="s">
        <v>29</v>
      </c>
      <c r="S203" s="13" t="s">
        <v>30</v>
      </c>
      <c r="T203" s="26" t="s">
        <v>91</v>
      </c>
      <c r="U203" s="26" t="s">
        <v>91</v>
      </c>
    </row>
    <row r="204" spans="1:21" x14ac:dyDescent="0.25">
      <c r="A204" s="23">
        <v>203</v>
      </c>
      <c r="B204" s="25" t="s">
        <v>530</v>
      </c>
      <c r="C204" s="35" t="s">
        <v>531</v>
      </c>
      <c r="D204" s="23" t="s">
        <v>23</v>
      </c>
      <c r="E204" s="23" t="s">
        <v>25</v>
      </c>
      <c r="F204" s="23" t="s">
        <v>87</v>
      </c>
      <c r="G204" s="23" t="s">
        <v>26</v>
      </c>
      <c r="H204" s="23" t="s">
        <v>34</v>
      </c>
      <c r="I204" s="24">
        <v>237.34</v>
      </c>
      <c r="J204" s="24">
        <v>100</v>
      </c>
      <c r="K204" s="24">
        <v>12.72</v>
      </c>
      <c r="L204" s="31" t="s">
        <v>178</v>
      </c>
      <c r="M204" s="14">
        <f t="shared" si="17"/>
        <v>13.48</v>
      </c>
      <c r="N204" s="14">
        <f t="shared" si="15"/>
        <v>350.82</v>
      </c>
      <c r="O204" s="14">
        <f t="shared" si="16"/>
        <v>357.63</v>
      </c>
      <c r="P204" s="14">
        <f t="shared" si="18"/>
        <v>6.81</v>
      </c>
      <c r="Q204" s="14">
        <f t="shared" si="19"/>
        <v>350.82</v>
      </c>
      <c r="R204" s="14" t="s">
        <v>29</v>
      </c>
      <c r="S204" s="13" t="s">
        <v>30</v>
      </c>
      <c r="T204" s="26" t="s">
        <v>107</v>
      </c>
      <c r="U204" s="26" t="s">
        <v>107</v>
      </c>
    </row>
    <row r="205" spans="1:21" x14ac:dyDescent="0.25">
      <c r="A205" s="23">
        <v>204</v>
      </c>
      <c r="B205" s="25" t="s">
        <v>532</v>
      </c>
      <c r="C205" s="35" t="s">
        <v>533</v>
      </c>
      <c r="D205" s="23" t="s">
        <v>23</v>
      </c>
      <c r="E205" s="23" t="s">
        <v>25</v>
      </c>
      <c r="F205" s="23" t="s">
        <v>39</v>
      </c>
      <c r="G205" s="23" t="s">
        <v>26</v>
      </c>
      <c r="H205" s="23" t="s">
        <v>34</v>
      </c>
      <c r="I205" s="24">
        <v>1089</v>
      </c>
      <c r="J205" s="24">
        <v>400</v>
      </c>
      <c r="K205" s="24">
        <v>667</v>
      </c>
      <c r="L205" s="31" t="s">
        <v>172</v>
      </c>
      <c r="M205" s="14">
        <f t="shared" si="17"/>
        <v>707.02</v>
      </c>
      <c r="N205" s="14">
        <f t="shared" si="15"/>
        <v>2196.02</v>
      </c>
      <c r="O205" s="14">
        <f t="shared" si="16"/>
        <v>2262.44</v>
      </c>
      <c r="P205" s="14">
        <f t="shared" si="18"/>
        <v>66.42</v>
      </c>
      <c r="Q205" s="14">
        <f t="shared" si="19"/>
        <v>2196.02</v>
      </c>
      <c r="R205" s="14" t="s">
        <v>29</v>
      </c>
      <c r="S205" s="13" t="s">
        <v>30</v>
      </c>
      <c r="T205" s="36" t="s">
        <v>94</v>
      </c>
      <c r="U205" s="36" t="s">
        <v>94</v>
      </c>
    </row>
    <row r="206" spans="1:21" x14ac:dyDescent="0.25">
      <c r="A206" s="23">
        <v>205</v>
      </c>
      <c r="B206" s="25" t="s">
        <v>534</v>
      </c>
      <c r="C206" s="35" t="s">
        <v>535</v>
      </c>
      <c r="D206" s="23" t="s">
        <v>23</v>
      </c>
      <c r="E206" s="23" t="s">
        <v>25</v>
      </c>
      <c r="F206" s="23" t="s">
        <v>39</v>
      </c>
      <c r="G206" s="23" t="s">
        <v>26</v>
      </c>
      <c r="H206" s="23" t="s">
        <v>34</v>
      </c>
      <c r="I206" s="24">
        <v>1093</v>
      </c>
      <c r="J206" s="24">
        <v>400</v>
      </c>
      <c r="K206" s="24">
        <v>667</v>
      </c>
      <c r="L206" s="31" t="s">
        <v>172</v>
      </c>
      <c r="M206" s="14">
        <f t="shared" si="17"/>
        <v>707.02</v>
      </c>
      <c r="N206" s="14">
        <f t="shared" si="15"/>
        <v>2200.02</v>
      </c>
      <c r="O206" s="14">
        <f t="shared" si="16"/>
        <v>2266.44</v>
      </c>
      <c r="P206" s="14">
        <f t="shared" si="18"/>
        <v>66.42</v>
      </c>
      <c r="Q206" s="14">
        <f t="shared" si="19"/>
        <v>2200.02</v>
      </c>
      <c r="R206" s="14" t="s">
        <v>29</v>
      </c>
      <c r="S206" s="13" t="s">
        <v>30</v>
      </c>
      <c r="T206" s="36" t="s">
        <v>103</v>
      </c>
      <c r="U206" s="36" t="s">
        <v>103</v>
      </c>
    </row>
    <row r="207" spans="1:21" x14ac:dyDescent="0.25">
      <c r="A207" s="23">
        <v>206</v>
      </c>
      <c r="B207" s="25" t="s">
        <v>536</v>
      </c>
      <c r="C207" s="35" t="s">
        <v>537</v>
      </c>
      <c r="D207" s="23" t="s">
        <v>23</v>
      </c>
      <c r="E207" s="23" t="s">
        <v>25</v>
      </c>
      <c r="F207" s="23" t="s">
        <v>39</v>
      </c>
      <c r="G207" s="23" t="s">
        <v>26</v>
      </c>
      <c r="H207" s="23" t="s">
        <v>34</v>
      </c>
      <c r="I207" s="24">
        <v>1093</v>
      </c>
      <c r="J207" s="24">
        <v>400</v>
      </c>
      <c r="K207" s="24">
        <v>92</v>
      </c>
      <c r="L207" s="31" t="s">
        <v>206</v>
      </c>
      <c r="M207" s="14">
        <f t="shared" si="17"/>
        <v>97.52</v>
      </c>
      <c r="N207" s="14">
        <f t="shared" si="15"/>
        <v>1590.52</v>
      </c>
      <c r="O207" s="14">
        <f t="shared" si="16"/>
        <v>1620.37</v>
      </c>
      <c r="P207" s="14">
        <f t="shared" si="18"/>
        <v>29.85</v>
      </c>
      <c r="Q207" s="14">
        <f t="shared" si="19"/>
        <v>1590.52</v>
      </c>
      <c r="R207" s="14" t="s">
        <v>29</v>
      </c>
      <c r="S207" s="13" t="s">
        <v>30</v>
      </c>
      <c r="T207" s="36" t="s">
        <v>103</v>
      </c>
      <c r="U207" s="36" t="s">
        <v>103</v>
      </c>
    </row>
    <row r="208" spans="1:21" x14ac:dyDescent="0.25">
      <c r="A208" s="23">
        <v>207</v>
      </c>
      <c r="B208" s="25" t="s">
        <v>76</v>
      </c>
      <c r="C208" s="35" t="s">
        <v>538</v>
      </c>
      <c r="D208" s="23" t="s">
        <v>23</v>
      </c>
      <c r="E208" s="23" t="s">
        <v>25</v>
      </c>
      <c r="F208" s="23" t="s">
        <v>87</v>
      </c>
      <c r="G208" s="23" t="s">
        <v>26</v>
      </c>
      <c r="H208" s="23" t="s">
        <v>34</v>
      </c>
      <c r="I208" s="24">
        <v>231.92</v>
      </c>
      <c r="J208" s="24">
        <v>100</v>
      </c>
      <c r="K208" s="24">
        <v>12.72</v>
      </c>
      <c r="L208" s="31" t="s">
        <v>178</v>
      </c>
      <c r="M208" s="14">
        <f t="shared" si="17"/>
        <v>13.48</v>
      </c>
      <c r="N208" s="14">
        <f t="shared" si="15"/>
        <v>345.4</v>
      </c>
      <c r="O208" s="14">
        <f t="shared" si="16"/>
        <v>352.21</v>
      </c>
      <c r="P208" s="14">
        <f t="shared" si="18"/>
        <v>6.81</v>
      </c>
      <c r="Q208" s="14">
        <f t="shared" si="19"/>
        <v>345.4</v>
      </c>
      <c r="R208" s="14" t="s">
        <v>29</v>
      </c>
      <c r="S208" s="13" t="s">
        <v>30</v>
      </c>
      <c r="T208" s="26" t="s">
        <v>92</v>
      </c>
      <c r="U208" s="26" t="s">
        <v>92</v>
      </c>
    </row>
    <row r="209" spans="1:21" x14ac:dyDescent="0.25">
      <c r="A209" s="23">
        <v>208</v>
      </c>
      <c r="B209" s="25" t="s">
        <v>539</v>
      </c>
      <c r="C209" s="35" t="s">
        <v>540</v>
      </c>
      <c r="D209" s="23" t="s">
        <v>23</v>
      </c>
      <c r="E209" s="23" t="s">
        <v>25</v>
      </c>
      <c r="F209" s="23" t="s">
        <v>87</v>
      </c>
      <c r="G209" s="23" t="s">
        <v>26</v>
      </c>
      <c r="H209" s="23" t="s">
        <v>34</v>
      </c>
      <c r="I209" s="24">
        <v>231.92</v>
      </c>
      <c r="J209" s="24">
        <v>100</v>
      </c>
      <c r="K209" s="24">
        <v>12.72</v>
      </c>
      <c r="L209" s="31" t="s">
        <v>178</v>
      </c>
      <c r="M209" s="14">
        <f t="shared" si="17"/>
        <v>13.48</v>
      </c>
      <c r="N209" s="14">
        <f t="shared" ref="N209:N245" si="20">I209+J209+M209</f>
        <v>345.4</v>
      </c>
      <c r="O209" s="14">
        <f t="shared" ref="O209:O245" si="21">I209+(J209+M209)*1.06</f>
        <v>352.21</v>
      </c>
      <c r="P209" s="14">
        <f t="shared" si="18"/>
        <v>6.81</v>
      </c>
      <c r="Q209" s="14">
        <f t="shared" si="19"/>
        <v>345.4</v>
      </c>
      <c r="R209" s="14" t="s">
        <v>29</v>
      </c>
      <c r="S209" s="13" t="s">
        <v>30</v>
      </c>
      <c r="T209" s="26" t="s">
        <v>103</v>
      </c>
      <c r="U209" s="26" t="s">
        <v>103</v>
      </c>
    </row>
    <row r="210" spans="1:21" x14ac:dyDescent="0.25">
      <c r="A210" s="23">
        <v>209</v>
      </c>
      <c r="B210" s="25" t="s">
        <v>134</v>
      </c>
      <c r="C210" s="35" t="s">
        <v>541</v>
      </c>
      <c r="D210" s="23" t="s">
        <v>23</v>
      </c>
      <c r="E210" s="23" t="s">
        <v>25</v>
      </c>
      <c r="F210" s="23" t="s">
        <v>87</v>
      </c>
      <c r="G210" s="23" t="s">
        <v>26</v>
      </c>
      <c r="H210" s="23" t="s">
        <v>34</v>
      </c>
      <c r="I210" s="24">
        <v>231.92</v>
      </c>
      <c r="J210" s="24">
        <v>100</v>
      </c>
      <c r="K210" s="24">
        <v>12.72</v>
      </c>
      <c r="L210" s="31" t="s">
        <v>178</v>
      </c>
      <c r="M210" s="14">
        <f t="shared" si="17"/>
        <v>13.48</v>
      </c>
      <c r="N210" s="14">
        <f t="shared" si="20"/>
        <v>345.4</v>
      </c>
      <c r="O210" s="14">
        <f t="shared" si="21"/>
        <v>352.21</v>
      </c>
      <c r="P210" s="14">
        <f t="shared" si="18"/>
        <v>6.81</v>
      </c>
      <c r="Q210" s="14">
        <f t="shared" si="19"/>
        <v>345.4</v>
      </c>
      <c r="R210" s="14" t="s">
        <v>29</v>
      </c>
      <c r="S210" s="13" t="s">
        <v>30</v>
      </c>
      <c r="T210" s="26" t="s">
        <v>94</v>
      </c>
      <c r="U210" s="26" t="s">
        <v>94</v>
      </c>
    </row>
    <row r="211" spans="1:21" x14ac:dyDescent="0.25">
      <c r="A211" s="23">
        <v>210</v>
      </c>
      <c r="B211" s="25" t="s">
        <v>542</v>
      </c>
      <c r="C211" s="35" t="s">
        <v>543</v>
      </c>
      <c r="D211" s="23" t="s">
        <v>23</v>
      </c>
      <c r="E211" s="23" t="s">
        <v>25</v>
      </c>
      <c r="F211" s="23" t="s">
        <v>87</v>
      </c>
      <c r="G211" s="23" t="s">
        <v>26</v>
      </c>
      <c r="H211" s="23" t="s">
        <v>34</v>
      </c>
      <c r="I211" s="24">
        <v>231.92</v>
      </c>
      <c r="J211" s="24">
        <v>100</v>
      </c>
      <c r="K211" s="24">
        <v>12.72</v>
      </c>
      <c r="L211" s="31" t="s">
        <v>178</v>
      </c>
      <c r="M211" s="14">
        <f t="shared" si="17"/>
        <v>13.48</v>
      </c>
      <c r="N211" s="14">
        <f t="shared" si="20"/>
        <v>345.4</v>
      </c>
      <c r="O211" s="14">
        <f t="shared" si="21"/>
        <v>352.21</v>
      </c>
      <c r="P211" s="14">
        <f t="shared" si="18"/>
        <v>6.81</v>
      </c>
      <c r="Q211" s="14">
        <f t="shared" si="19"/>
        <v>345.4</v>
      </c>
      <c r="R211" s="14" t="s">
        <v>29</v>
      </c>
      <c r="S211" s="13" t="s">
        <v>30</v>
      </c>
      <c r="T211" s="26" t="s">
        <v>107</v>
      </c>
      <c r="U211" s="26" t="s">
        <v>107</v>
      </c>
    </row>
    <row r="212" spans="1:21" x14ac:dyDescent="0.25">
      <c r="A212" s="23">
        <v>211</v>
      </c>
      <c r="B212" s="25" t="s">
        <v>52</v>
      </c>
      <c r="C212" s="35" t="s">
        <v>544</v>
      </c>
      <c r="D212" s="23" t="s">
        <v>23</v>
      </c>
      <c r="E212" s="23" t="s">
        <v>25</v>
      </c>
      <c r="F212" s="23" t="s">
        <v>87</v>
      </c>
      <c r="G212" s="23" t="s">
        <v>26</v>
      </c>
      <c r="H212" s="23" t="s">
        <v>34</v>
      </c>
      <c r="I212" s="24">
        <v>231.92</v>
      </c>
      <c r="J212" s="24">
        <v>100</v>
      </c>
      <c r="K212" s="24">
        <v>12.72</v>
      </c>
      <c r="L212" s="31" t="s">
        <v>178</v>
      </c>
      <c r="M212" s="14">
        <f t="shared" si="17"/>
        <v>13.48</v>
      </c>
      <c r="N212" s="14">
        <f t="shared" si="20"/>
        <v>345.4</v>
      </c>
      <c r="O212" s="14">
        <f t="shared" si="21"/>
        <v>352.21</v>
      </c>
      <c r="P212" s="14">
        <f t="shared" si="18"/>
        <v>6.81</v>
      </c>
      <c r="Q212" s="14">
        <f t="shared" si="19"/>
        <v>345.4</v>
      </c>
      <c r="R212" s="14" t="s">
        <v>29</v>
      </c>
      <c r="S212" s="13" t="s">
        <v>30</v>
      </c>
      <c r="T212" s="26" t="s">
        <v>107</v>
      </c>
      <c r="U212" s="26" t="s">
        <v>107</v>
      </c>
    </row>
    <row r="213" spans="1:21" x14ac:dyDescent="0.25">
      <c r="A213" s="23">
        <v>212</v>
      </c>
      <c r="B213" s="25" t="s">
        <v>110</v>
      </c>
      <c r="C213" s="35" t="s">
        <v>545</v>
      </c>
      <c r="D213" s="23" t="s">
        <v>23</v>
      </c>
      <c r="E213" s="23" t="s">
        <v>25</v>
      </c>
      <c r="F213" s="23" t="s">
        <v>87</v>
      </c>
      <c r="G213" s="23" t="s">
        <v>26</v>
      </c>
      <c r="H213" s="23" t="s">
        <v>34</v>
      </c>
      <c r="I213" s="24">
        <v>231.92</v>
      </c>
      <c r="J213" s="24">
        <v>100</v>
      </c>
      <c r="K213" s="24">
        <v>12.72</v>
      </c>
      <c r="L213" s="31" t="s">
        <v>178</v>
      </c>
      <c r="M213" s="14">
        <f t="shared" si="17"/>
        <v>13.48</v>
      </c>
      <c r="N213" s="14">
        <f t="shared" si="20"/>
        <v>345.4</v>
      </c>
      <c r="O213" s="14">
        <f t="shared" si="21"/>
        <v>352.21</v>
      </c>
      <c r="P213" s="14">
        <f t="shared" si="18"/>
        <v>6.81</v>
      </c>
      <c r="Q213" s="14">
        <f t="shared" si="19"/>
        <v>345.4</v>
      </c>
      <c r="R213" s="14" t="s">
        <v>29</v>
      </c>
      <c r="S213" s="13" t="s">
        <v>30</v>
      </c>
      <c r="T213" s="26" t="s">
        <v>95</v>
      </c>
      <c r="U213" s="26" t="s">
        <v>95</v>
      </c>
    </row>
    <row r="214" spans="1:21" x14ac:dyDescent="0.25">
      <c r="A214" s="23">
        <v>213</v>
      </c>
      <c r="B214" s="25" t="s">
        <v>546</v>
      </c>
      <c r="C214" s="35" t="s">
        <v>547</v>
      </c>
      <c r="D214" s="23" t="s">
        <v>23</v>
      </c>
      <c r="E214" s="23" t="s">
        <v>25</v>
      </c>
      <c r="F214" s="23" t="s">
        <v>87</v>
      </c>
      <c r="G214" s="23" t="s">
        <v>26</v>
      </c>
      <c r="H214" s="23" t="s">
        <v>34</v>
      </c>
      <c r="I214" s="24">
        <v>231.92</v>
      </c>
      <c r="J214" s="24">
        <v>100</v>
      </c>
      <c r="K214" s="24">
        <v>12.72</v>
      </c>
      <c r="L214" s="31" t="s">
        <v>178</v>
      </c>
      <c r="M214" s="14">
        <f t="shared" si="17"/>
        <v>13.48</v>
      </c>
      <c r="N214" s="14">
        <f t="shared" si="20"/>
        <v>345.4</v>
      </c>
      <c r="O214" s="14">
        <f t="shared" si="21"/>
        <v>352.21</v>
      </c>
      <c r="P214" s="14">
        <f t="shared" si="18"/>
        <v>6.81</v>
      </c>
      <c r="Q214" s="14">
        <f t="shared" si="19"/>
        <v>345.4</v>
      </c>
      <c r="R214" s="14" t="s">
        <v>29</v>
      </c>
      <c r="S214" s="13" t="s">
        <v>30</v>
      </c>
      <c r="T214" s="26" t="s">
        <v>97</v>
      </c>
      <c r="U214" s="26" t="s">
        <v>97</v>
      </c>
    </row>
    <row r="215" spans="1:21" x14ac:dyDescent="0.25">
      <c r="A215" s="23">
        <v>214</v>
      </c>
      <c r="B215" s="25" t="s">
        <v>133</v>
      </c>
      <c r="C215" s="35" t="s">
        <v>548</v>
      </c>
      <c r="D215" s="23" t="s">
        <v>23</v>
      </c>
      <c r="E215" s="23" t="s">
        <v>25</v>
      </c>
      <c r="F215" s="23" t="s">
        <v>87</v>
      </c>
      <c r="G215" s="23" t="s">
        <v>26</v>
      </c>
      <c r="H215" s="23" t="s">
        <v>34</v>
      </c>
      <c r="I215" s="24">
        <v>231.92</v>
      </c>
      <c r="J215" s="24">
        <v>100</v>
      </c>
      <c r="K215" s="24">
        <v>12.72</v>
      </c>
      <c r="L215" s="31" t="s">
        <v>178</v>
      </c>
      <c r="M215" s="14">
        <f t="shared" si="17"/>
        <v>13.48</v>
      </c>
      <c r="N215" s="14">
        <f t="shared" si="20"/>
        <v>345.4</v>
      </c>
      <c r="O215" s="14">
        <f t="shared" si="21"/>
        <v>352.21</v>
      </c>
      <c r="P215" s="14">
        <f t="shared" si="18"/>
        <v>6.81</v>
      </c>
      <c r="Q215" s="14">
        <f t="shared" si="19"/>
        <v>345.4</v>
      </c>
      <c r="R215" s="14" t="s">
        <v>29</v>
      </c>
      <c r="S215" s="13" t="s">
        <v>30</v>
      </c>
      <c r="T215" s="26" t="s">
        <v>94</v>
      </c>
      <c r="U215" s="26" t="s">
        <v>94</v>
      </c>
    </row>
    <row r="216" spans="1:21" x14ac:dyDescent="0.25">
      <c r="A216" s="23">
        <v>215</v>
      </c>
      <c r="B216" s="25" t="s">
        <v>549</v>
      </c>
      <c r="C216" s="35" t="s">
        <v>550</v>
      </c>
      <c r="D216" s="23" t="s">
        <v>23</v>
      </c>
      <c r="E216" s="23" t="s">
        <v>25</v>
      </c>
      <c r="F216" s="23" t="s">
        <v>87</v>
      </c>
      <c r="G216" s="23" t="s">
        <v>26</v>
      </c>
      <c r="H216" s="23" t="s">
        <v>34</v>
      </c>
      <c r="I216" s="24">
        <v>231.92</v>
      </c>
      <c r="J216" s="24">
        <v>100</v>
      </c>
      <c r="K216" s="24">
        <v>12.72</v>
      </c>
      <c r="L216" s="31" t="s">
        <v>178</v>
      </c>
      <c r="M216" s="14">
        <f t="shared" si="17"/>
        <v>13.48</v>
      </c>
      <c r="N216" s="14">
        <f t="shared" si="20"/>
        <v>345.4</v>
      </c>
      <c r="O216" s="14">
        <f t="shared" si="21"/>
        <v>352.21</v>
      </c>
      <c r="P216" s="14">
        <f t="shared" si="18"/>
        <v>6.81</v>
      </c>
      <c r="Q216" s="14">
        <f t="shared" si="19"/>
        <v>345.4</v>
      </c>
      <c r="R216" s="14" t="s">
        <v>29</v>
      </c>
      <c r="S216" s="13" t="s">
        <v>30</v>
      </c>
      <c r="T216" s="26" t="s">
        <v>107</v>
      </c>
      <c r="U216" s="26" t="s">
        <v>107</v>
      </c>
    </row>
    <row r="217" spans="1:21" x14ac:dyDescent="0.25">
      <c r="A217" s="23">
        <v>216</v>
      </c>
      <c r="B217" s="25" t="s">
        <v>64</v>
      </c>
      <c r="C217" s="35" t="s">
        <v>551</v>
      </c>
      <c r="D217" s="23" t="s">
        <v>23</v>
      </c>
      <c r="E217" s="23" t="s">
        <v>25</v>
      </c>
      <c r="F217" s="23" t="s">
        <v>87</v>
      </c>
      <c r="G217" s="23" t="s">
        <v>26</v>
      </c>
      <c r="H217" s="23" t="s">
        <v>34</v>
      </c>
      <c r="I217" s="24">
        <v>231.92</v>
      </c>
      <c r="J217" s="24">
        <v>100</v>
      </c>
      <c r="K217" s="24">
        <v>12.72</v>
      </c>
      <c r="L217" s="31" t="s">
        <v>178</v>
      </c>
      <c r="M217" s="14">
        <f t="shared" si="17"/>
        <v>13.48</v>
      </c>
      <c r="N217" s="14">
        <f t="shared" si="20"/>
        <v>345.4</v>
      </c>
      <c r="O217" s="14">
        <f t="shared" si="21"/>
        <v>352.21</v>
      </c>
      <c r="P217" s="14">
        <f t="shared" si="18"/>
        <v>6.81</v>
      </c>
      <c r="Q217" s="14">
        <f t="shared" si="19"/>
        <v>345.4</v>
      </c>
      <c r="R217" s="14" t="s">
        <v>29</v>
      </c>
      <c r="S217" s="13" t="s">
        <v>30</v>
      </c>
      <c r="T217" s="36" t="s">
        <v>234</v>
      </c>
      <c r="U217" s="36" t="s">
        <v>234</v>
      </c>
    </row>
    <row r="218" spans="1:21" x14ac:dyDescent="0.25">
      <c r="A218" s="23">
        <v>217</v>
      </c>
      <c r="B218" s="25" t="s">
        <v>552</v>
      </c>
      <c r="C218" s="35" t="s">
        <v>553</v>
      </c>
      <c r="D218" s="23" t="s">
        <v>23</v>
      </c>
      <c r="E218" s="23" t="s">
        <v>25</v>
      </c>
      <c r="F218" s="23" t="s">
        <v>87</v>
      </c>
      <c r="G218" s="23" t="s">
        <v>26</v>
      </c>
      <c r="H218" s="23" t="s">
        <v>34</v>
      </c>
      <c r="I218" s="24">
        <v>231.92</v>
      </c>
      <c r="J218" s="24">
        <v>100</v>
      </c>
      <c r="K218" s="24">
        <v>12.72</v>
      </c>
      <c r="L218" s="31" t="s">
        <v>178</v>
      </c>
      <c r="M218" s="14">
        <f t="shared" si="17"/>
        <v>13.48</v>
      </c>
      <c r="N218" s="14">
        <f t="shared" si="20"/>
        <v>345.4</v>
      </c>
      <c r="O218" s="14">
        <f t="shared" si="21"/>
        <v>352.21</v>
      </c>
      <c r="P218" s="14">
        <f t="shared" si="18"/>
        <v>6.81</v>
      </c>
      <c r="Q218" s="14">
        <f t="shared" si="19"/>
        <v>345.4</v>
      </c>
      <c r="R218" s="14" t="s">
        <v>29</v>
      </c>
      <c r="S218" s="13" t="s">
        <v>30</v>
      </c>
      <c r="T218" s="26" t="s">
        <v>454</v>
      </c>
      <c r="U218" s="26" t="s">
        <v>454</v>
      </c>
    </row>
    <row r="219" spans="1:21" x14ac:dyDescent="0.25">
      <c r="A219" s="23">
        <v>218</v>
      </c>
      <c r="B219" s="25" t="s">
        <v>554</v>
      </c>
      <c r="C219" s="35" t="s">
        <v>555</v>
      </c>
      <c r="D219" s="23" t="s">
        <v>23</v>
      </c>
      <c r="E219" s="23" t="s">
        <v>25</v>
      </c>
      <c r="F219" s="23" t="s">
        <v>87</v>
      </c>
      <c r="G219" s="23" t="s">
        <v>26</v>
      </c>
      <c r="H219" s="23" t="s">
        <v>34</v>
      </c>
      <c r="I219" s="24">
        <v>233.92</v>
      </c>
      <c r="J219" s="24">
        <v>100</v>
      </c>
      <c r="K219" s="24">
        <v>12.72</v>
      </c>
      <c r="L219" s="31" t="s">
        <v>178</v>
      </c>
      <c r="M219" s="14">
        <f t="shared" si="17"/>
        <v>13.48</v>
      </c>
      <c r="N219" s="14">
        <f t="shared" si="20"/>
        <v>347.4</v>
      </c>
      <c r="O219" s="14">
        <f t="shared" si="21"/>
        <v>354.21</v>
      </c>
      <c r="P219" s="14">
        <f t="shared" si="18"/>
        <v>6.81</v>
      </c>
      <c r="Q219" s="14">
        <f t="shared" si="19"/>
        <v>347.4</v>
      </c>
      <c r="R219" s="14" t="s">
        <v>29</v>
      </c>
      <c r="S219" s="13" t="s">
        <v>30</v>
      </c>
      <c r="T219" s="26" t="s">
        <v>93</v>
      </c>
      <c r="U219" s="26" t="s">
        <v>93</v>
      </c>
    </row>
    <row r="220" spans="1:21" x14ac:dyDescent="0.25">
      <c r="A220" s="23">
        <v>219</v>
      </c>
      <c r="B220" s="25" t="s">
        <v>122</v>
      </c>
      <c r="C220" s="35" t="s">
        <v>556</v>
      </c>
      <c r="D220" s="23" t="s">
        <v>23</v>
      </c>
      <c r="E220" s="23" t="s">
        <v>25</v>
      </c>
      <c r="F220" s="23" t="s">
        <v>87</v>
      </c>
      <c r="G220" s="23" t="s">
        <v>26</v>
      </c>
      <c r="H220" s="23" t="s">
        <v>34</v>
      </c>
      <c r="I220" s="24">
        <v>231.92</v>
      </c>
      <c r="J220" s="24">
        <v>100</v>
      </c>
      <c r="K220" s="24">
        <v>12.72</v>
      </c>
      <c r="L220" s="31" t="s">
        <v>178</v>
      </c>
      <c r="M220" s="14">
        <f t="shared" si="17"/>
        <v>13.48</v>
      </c>
      <c r="N220" s="14">
        <f t="shared" si="20"/>
        <v>345.4</v>
      </c>
      <c r="O220" s="14">
        <f t="shared" si="21"/>
        <v>352.21</v>
      </c>
      <c r="P220" s="14">
        <f t="shared" si="18"/>
        <v>6.81</v>
      </c>
      <c r="Q220" s="14">
        <f t="shared" si="19"/>
        <v>345.4</v>
      </c>
      <c r="R220" s="14" t="s">
        <v>29</v>
      </c>
      <c r="S220" s="13" t="s">
        <v>30</v>
      </c>
      <c r="T220" s="26" t="s">
        <v>100</v>
      </c>
      <c r="U220" s="26" t="s">
        <v>100</v>
      </c>
    </row>
    <row r="221" spans="1:21" x14ac:dyDescent="0.25">
      <c r="A221" s="23">
        <v>220</v>
      </c>
      <c r="B221" s="25" t="s">
        <v>114</v>
      </c>
      <c r="C221" s="35" t="s">
        <v>557</v>
      </c>
      <c r="D221" s="23" t="s">
        <v>23</v>
      </c>
      <c r="E221" s="23" t="s">
        <v>25</v>
      </c>
      <c r="F221" s="23" t="s">
        <v>87</v>
      </c>
      <c r="G221" s="23" t="s">
        <v>26</v>
      </c>
      <c r="H221" s="23" t="s">
        <v>34</v>
      </c>
      <c r="I221" s="24">
        <v>231.92</v>
      </c>
      <c r="J221" s="24">
        <v>100</v>
      </c>
      <c r="K221" s="24">
        <v>12.72</v>
      </c>
      <c r="L221" s="31" t="s">
        <v>178</v>
      </c>
      <c r="M221" s="14">
        <f t="shared" si="17"/>
        <v>13.48</v>
      </c>
      <c r="N221" s="14">
        <f t="shared" si="20"/>
        <v>345.4</v>
      </c>
      <c r="O221" s="14">
        <f t="shared" si="21"/>
        <v>352.21</v>
      </c>
      <c r="P221" s="14">
        <f t="shared" si="18"/>
        <v>6.81</v>
      </c>
      <c r="Q221" s="14">
        <f t="shared" si="19"/>
        <v>345.4</v>
      </c>
      <c r="R221" s="14" t="s">
        <v>29</v>
      </c>
      <c r="S221" s="13" t="s">
        <v>30</v>
      </c>
      <c r="T221" s="26" t="s">
        <v>107</v>
      </c>
      <c r="U221" s="26" t="s">
        <v>107</v>
      </c>
    </row>
    <row r="222" spans="1:21" x14ac:dyDescent="0.25">
      <c r="A222" s="23">
        <v>221</v>
      </c>
      <c r="B222" s="25" t="s">
        <v>558</v>
      </c>
      <c r="C222" s="35" t="s">
        <v>559</v>
      </c>
      <c r="D222" s="23" t="s">
        <v>23</v>
      </c>
      <c r="E222" s="23" t="s">
        <v>25</v>
      </c>
      <c r="F222" s="23" t="s">
        <v>87</v>
      </c>
      <c r="G222" s="23" t="s">
        <v>26</v>
      </c>
      <c r="H222" s="23" t="s">
        <v>34</v>
      </c>
      <c r="I222" s="24">
        <v>231.92</v>
      </c>
      <c r="J222" s="24">
        <v>100</v>
      </c>
      <c r="K222" s="24">
        <v>12.72</v>
      </c>
      <c r="L222" s="31" t="s">
        <v>178</v>
      </c>
      <c r="M222" s="14">
        <f t="shared" si="17"/>
        <v>13.48</v>
      </c>
      <c r="N222" s="14">
        <f t="shared" si="20"/>
        <v>345.4</v>
      </c>
      <c r="O222" s="14">
        <f t="shared" si="21"/>
        <v>352.21</v>
      </c>
      <c r="P222" s="14">
        <f t="shared" si="18"/>
        <v>6.81</v>
      </c>
      <c r="Q222" s="14">
        <f t="shared" si="19"/>
        <v>345.4</v>
      </c>
      <c r="R222" s="14" t="s">
        <v>29</v>
      </c>
      <c r="S222" s="13" t="s">
        <v>30</v>
      </c>
      <c r="T222" s="26" t="s">
        <v>94</v>
      </c>
      <c r="U222" s="26" t="s">
        <v>94</v>
      </c>
    </row>
    <row r="223" spans="1:21" x14ac:dyDescent="0.25">
      <c r="A223" s="23">
        <v>222</v>
      </c>
      <c r="B223" s="25" t="s">
        <v>560</v>
      </c>
      <c r="C223" s="35" t="s">
        <v>561</v>
      </c>
      <c r="D223" s="23" t="s">
        <v>23</v>
      </c>
      <c r="E223" s="23" t="s">
        <v>25</v>
      </c>
      <c r="F223" s="23" t="s">
        <v>87</v>
      </c>
      <c r="G223" s="23" t="s">
        <v>26</v>
      </c>
      <c r="H223" s="23" t="s">
        <v>34</v>
      </c>
      <c r="I223" s="24">
        <v>231.92</v>
      </c>
      <c r="J223" s="24">
        <v>100</v>
      </c>
      <c r="K223" s="24">
        <v>12.72</v>
      </c>
      <c r="L223" s="31" t="s">
        <v>178</v>
      </c>
      <c r="M223" s="14">
        <f t="shared" si="17"/>
        <v>13.48</v>
      </c>
      <c r="N223" s="14">
        <f t="shared" si="20"/>
        <v>345.4</v>
      </c>
      <c r="O223" s="14">
        <f t="shared" si="21"/>
        <v>352.21</v>
      </c>
      <c r="P223" s="14">
        <f t="shared" si="18"/>
        <v>6.81</v>
      </c>
      <c r="Q223" s="14">
        <f t="shared" si="19"/>
        <v>345.4</v>
      </c>
      <c r="R223" s="14" t="s">
        <v>29</v>
      </c>
      <c r="S223" s="13" t="s">
        <v>30</v>
      </c>
      <c r="T223" s="26" t="s">
        <v>103</v>
      </c>
      <c r="U223" s="26" t="s">
        <v>103</v>
      </c>
    </row>
    <row r="224" spans="1:21" x14ac:dyDescent="0.25">
      <c r="A224" s="23">
        <v>223</v>
      </c>
      <c r="B224" s="25" t="s">
        <v>145</v>
      </c>
      <c r="C224" s="35" t="s">
        <v>146</v>
      </c>
      <c r="D224" s="23" t="s">
        <v>23</v>
      </c>
      <c r="E224" s="23" t="s">
        <v>25</v>
      </c>
      <c r="F224" s="23" t="s">
        <v>75</v>
      </c>
      <c r="G224" s="23" t="s">
        <v>26</v>
      </c>
      <c r="H224" s="23" t="s">
        <v>34</v>
      </c>
      <c r="I224" s="24">
        <v>0</v>
      </c>
      <c r="J224" s="24">
        <v>100</v>
      </c>
      <c r="K224" s="24">
        <v>0</v>
      </c>
      <c r="L224" s="31"/>
      <c r="M224" s="14">
        <f t="shared" si="17"/>
        <v>0</v>
      </c>
      <c r="N224" s="14">
        <f t="shared" si="20"/>
        <v>100</v>
      </c>
      <c r="O224" s="14">
        <f t="shared" si="21"/>
        <v>106</v>
      </c>
      <c r="P224" s="14">
        <f t="shared" si="18"/>
        <v>6</v>
      </c>
      <c r="Q224" s="14">
        <f t="shared" si="19"/>
        <v>100</v>
      </c>
      <c r="R224" s="14" t="s">
        <v>29</v>
      </c>
      <c r="S224" s="13" t="s">
        <v>30</v>
      </c>
      <c r="T224" s="26" t="s">
        <v>94</v>
      </c>
      <c r="U224" s="26" t="s">
        <v>94</v>
      </c>
    </row>
    <row r="225" spans="1:21" x14ac:dyDescent="0.25">
      <c r="A225" s="23">
        <v>224</v>
      </c>
      <c r="B225" s="25" t="s">
        <v>562</v>
      </c>
      <c r="C225" s="35" t="s">
        <v>563</v>
      </c>
      <c r="D225" s="23" t="s">
        <v>23</v>
      </c>
      <c r="E225" s="23" t="s">
        <v>25</v>
      </c>
      <c r="F225" s="23" t="s">
        <v>41</v>
      </c>
      <c r="G225" s="23" t="s">
        <v>26</v>
      </c>
      <c r="H225" s="23" t="s">
        <v>34</v>
      </c>
      <c r="I225" s="24">
        <v>626</v>
      </c>
      <c r="J225" s="24">
        <v>300</v>
      </c>
      <c r="K225" s="24">
        <v>214</v>
      </c>
      <c r="L225" s="31" t="s">
        <v>564</v>
      </c>
      <c r="M225" s="14">
        <f t="shared" si="17"/>
        <v>226.84</v>
      </c>
      <c r="N225" s="14">
        <f t="shared" si="20"/>
        <v>1152.8399999999999</v>
      </c>
      <c r="O225" s="14">
        <f t="shared" si="21"/>
        <v>1184.45</v>
      </c>
      <c r="P225" s="14">
        <f t="shared" si="18"/>
        <v>31.61</v>
      </c>
      <c r="Q225" s="14">
        <f t="shared" si="19"/>
        <v>1152.8399999999999</v>
      </c>
      <c r="R225" s="14" t="s">
        <v>29</v>
      </c>
      <c r="S225" s="13" t="s">
        <v>30</v>
      </c>
      <c r="T225" s="26" t="s">
        <v>107</v>
      </c>
      <c r="U225" s="26" t="s">
        <v>107</v>
      </c>
    </row>
    <row r="226" spans="1:21" x14ac:dyDescent="0.25">
      <c r="A226" s="23">
        <v>225</v>
      </c>
      <c r="B226" s="25" t="s">
        <v>565</v>
      </c>
      <c r="C226" s="25" t="s">
        <v>566</v>
      </c>
      <c r="D226" s="23" t="s">
        <v>23</v>
      </c>
      <c r="E226" s="23" t="s">
        <v>25</v>
      </c>
      <c r="F226" s="23" t="s">
        <v>41</v>
      </c>
      <c r="G226" s="23" t="s">
        <v>26</v>
      </c>
      <c r="H226" s="23" t="s">
        <v>34</v>
      </c>
      <c r="I226" s="24">
        <v>626</v>
      </c>
      <c r="J226" s="24">
        <v>300</v>
      </c>
      <c r="K226" s="24">
        <v>196</v>
      </c>
      <c r="L226" s="31" t="s">
        <v>490</v>
      </c>
      <c r="M226" s="14">
        <f t="shared" si="17"/>
        <v>207.76</v>
      </c>
      <c r="N226" s="14">
        <f t="shared" si="20"/>
        <v>1133.76</v>
      </c>
      <c r="O226" s="14">
        <f t="shared" si="21"/>
        <v>1164.23</v>
      </c>
      <c r="P226" s="14">
        <f t="shared" si="18"/>
        <v>30.47</v>
      </c>
      <c r="Q226" s="14">
        <f t="shared" si="19"/>
        <v>1133.76</v>
      </c>
      <c r="R226" s="14" t="s">
        <v>29</v>
      </c>
      <c r="S226" s="13" t="s">
        <v>30</v>
      </c>
      <c r="T226" s="26" t="s">
        <v>94</v>
      </c>
      <c r="U226" s="26" t="s">
        <v>94</v>
      </c>
    </row>
    <row r="227" spans="1:21" x14ac:dyDescent="0.25">
      <c r="A227" s="23">
        <v>226</v>
      </c>
      <c r="B227" s="25" t="s">
        <v>567</v>
      </c>
      <c r="C227" s="25" t="s">
        <v>568</v>
      </c>
      <c r="D227" s="23" t="s">
        <v>23</v>
      </c>
      <c r="E227" s="23" t="s">
        <v>25</v>
      </c>
      <c r="F227" s="23" t="s">
        <v>87</v>
      </c>
      <c r="G227" s="23" t="s">
        <v>26</v>
      </c>
      <c r="H227" s="23" t="s">
        <v>34</v>
      </c>
      <c r="I227" s="23">
        <v>231.92</v>
      </c>
      <c r="J227" s="24">
        <v>100</v>
      </c>
      <c r="K227" s="24">
        <v>12.72</v>
      </c>
      <c r="L227" s="31" t="s">
        <v>178</v>
      </c>
      <c r="M227" s="14">
        <f t="shared" si="17"/>
        <v>13.48</v>
      </c>
      <c r="N227" s="14">
        <f t="shared" si="20"/>
        <v>345.4</v>
      </c>
      <c r="O227" s="14">
        <f t="shared" si="21"/>
        <v>352.21</v>
      </c>
      <c r="P227" s="14">
        <f t="shared" si="18"/>
        <v>6.81</v>
      </c>
      <c r="Q227" s="14">
        <f t="shared" si="19"/>
        <v>345.4</v>
      </c>
      <c r="R227" s="14" t="s">
        <v>29</v>
      </c>
      <c r="S227" s="13" t="s">
        <v>30</v>
      </c>
      <c r="T227" s="26" t="s">
        <v>92</v>
      </c>
      <c r="U227" s="26" t="s">
        <v>92</v>
      </c>
    </row>
    <row r="228" spans="1:21" x14ac:dyDescent="0.25">
      <c r="A228" s="23">
        <v>227</v>
      </c>
      <c r="B228" s="25" t="s">
        <v>113</v>
      </c>
      <c r="C228" s="25" t="s">
        <v>569</v>
      </c>
      <c r="D228" s="23" t="s">
        <v>23</v>
      </c>
      <c r="E228" s="23" t="s">
        <v>25</v>
      </c>
      <c r="F228" s="23" t="s">
        <v>87</v>
      </c>
      <c r="G228" s="23" t="s">
        <v>26</v>
      </c>
      <c r="H228" s="23" t="s">
        <v>34</v>
      </c>
      <c r="I228" s="23">
        <v>231.92</v>
      </c>
      <c r="J228" s="24">
        <v>100</v>
      </c>
      <c r="K228" s="24">
        <v>12.72</v>
      </c>
      <c r="L228" s="31" t="s">
        <v>178</v>
      </c>
      <c r="M228" s="14">
        <f t="shared" si="17"/>
        <v>13.48</v>
      </c>
      <c r="N228" s="14">
        <f t="shared" si="20"/>
        <v>345.4</v>
      </c>
      <c r="O228" s="14">
        <f t="shared" si="21"/>
        <v>352.21</v>
      </c>
      <c r="P228" s="14">
        <f t="shared" si="18"/>
        <v>6.81</v>
      </c>
      <c r="Q228" s="14">
        <f t="shared" si="19"/>
        <v>345.4</v>
      </c>
      <c r="R228" s="14" t="s">
        <v>29</v>
      </c>
      <c r="S228" s="13" t="s">
        <v>30</v>
      </c>
      <c r="T228" s="26" t="s">
        <v>98</v>
      </c>
      <c r="U228" s="26" t="s">
        <v>98</v>
      </c>
    </row>
    <row r="229" spans="1:21" x14ac:dyDescent="0.25">
      <c r="A229" s="23">
        <v>228</v>
      </c>
      <c r="B229" s="25" t="s">
        <v>570</v>
      </c>
      <c r="C229" s="35" t="s">
        <v>571</v>
      </c>
      <c r="D229" s="23" t="s">
        <v>23</v>
      </c>
      <c r="E229" s="23" t="s">
        <v>25</v>
      </c>
      <c r="F229" s="23" t="s">
        <v>87</v>
      </c>
      <c r="G229" s="23" t="s">
        <v>26</v>
      </c>
      <c r="H229" s="23" t="s">
        <v>34</v>
      </c>
      <c r="I229" s="23">
        <v>231.92</v>
      </c>
      <c r="J229" s="24">
        <v>100</v>
      </c>
      <c r="K229" s="24">
        <v>12.72</v>
      </c>
      <c r="L229" s="31" t="s">
        <v>178</v>
      </c>
      <c r="M229" s="14">
        <f t="shared" si="17"/>
        <v>13.48</v>
      </c>
      <c r="N229" s="14">
        <f t="shared" si="20"/>
        <v>345.4</v>
      </c>
      <c r="O229" s="14">
        <f t="shared" si="21"/>
        <v>352.21</v>
      </c>
      <c r="P229" s="14">
        <f t="shared" si="18"/>
        <v>6.81</v>
      </c>
      <c r="Q229" s="14">
        <f t="shared" si="19"/>
        <v>345.4</v>
      </c>
      <c r="R229" s="14" t="s">
        <v>29</v>
      </c>
      <c r="S229" s="13" t="s">
        <v>30</v>
      </c>
      <c r="T229" s="26" t="s">
        <v>92</v>
      </c>
      <c r="U229" s="26" t="s">
        <v>92</v>
      </c>
    </row>
    <row r="230" spans="1:21" x14ac:dyDescent="0.25">
      <c r="A230" s="23">
        <v>229</v>
      </c>
      <c r="B230" s="25" t="s">
        <v>572</v>
      </c>
      <c r="C230" s="35" t="s">
        <v>573</v>
      </c>
      <c r="D230" s="23" t="s">
        <v>23</v>
      </c>
      <c r="E230" s="23" t="s">
        <v>25</v>
      </c>
      <c r="F230" s="23" t="s">
        <v>87</v>
      </c>
      <c r="G230" s="23" t="s">
        <v>26</v>
      </c>
      <c r="H230" s="23" t="s">
        <v>34</v>
      </c>
      <c r="I230" s="23">
        <v>231.92</v>
      </c>
      <c r="J230" s="24">
        <v>100</v>
      </c>
      <c r="K230" s="24">
        <v>12.72</v>
      </c>
      <c r="L230" s="31" t="s">
        <v>178</v>
      </c>
      <c r="M230" s="14">
        <f t="shared" si="17"/>
        <v>13.48</v>
      </c>
      <c r="N230" s="14">
        <f t="shared" si="20"/>
        <v>345.4</v>
      </c>
      <c r="O230" s="14">
        <f t="shared" si="21"/>
        <v>352.21</v>
      </c>
      <c r="P230" s="14">
        <f t="shared" si="18"/>
        <v>6.81</v>
      </c>
      <c r="Q230" s="14">
        <f t="shared" si="19"/>
        <v>345.4</v>
      </c>
      <c r="R230" s="14" t="s">
        <v>29</v>
      </c>
      <c r="S230" s="13" t="s">
        <v>30</v>
      </c>
      <c r="T230" s="26" t="s">
        <v>107</v>
      </c>
      <c r="U230" s="26" t="s">
        <v>107</v>
      </c>
    </row>
    <row r="231" spans="1:21" x14ac:dyDescent="0.25">
      <c r="A231" s="23">
        <v>230</v>
      </c>
      <c r="B231" s="25" t="s">
        <v>574</v>
      </c>
      <c r="C231" s="35" t="s">
        <v>575</v>
      </c>
      <c r="D231" s="23" t="s">
        <v>23</v>
      </c>
      <c r="E231" s="23" t="s">
        <v>25</v>
      </c>
      <c r="F231" s="23" t="s">
        <v>87</v>
      </c>
      <c r="G231" s="23" t="s">
        <v>26</v>
      </c>
      <c r="H231" s="23" t="s">
        <v>34</v>
      </c>
      <c r="I231" s="23">
        <v>231.92</v>
      </c>
      <c r="J231" s="24">
        <v>100</v>
      </c>
      <c r="K231" s="24">
        <v>12.72</v>
      </c>
      <c r="L231" s="31" t="s">
        <v>178</v>
      </c>
      <c r="M231" s="14">
        <f t="shared" si="17"/>
        <v>13.48</v>
      </c>
      <c r="N231" s="14">
        <f t="shared" si="20"/>
        <v>345.4</v>
      </c>
      <c r="O231" s="14">
        <f t="shared" si="21"/>
        <v>352.21</v>
      </c>
      <c r="P231" s="14">
        <f t="shared" si="18"/>
        <v>6.81</v>
      </c>
      <c r="Q231" s="14">
        <f t="shared" si="19"/>
        <v>345.4</v>
      </c>
      <c r="R231" s="14" t="s">
        <v>29</v>
      </c>
      <c r="S231" s="13" t="s">
        <v>30</v>
      </c>
      <c r="T231" s="26" t="s">
        <v>91</v>
      </c>
      <c r="U231" s="26" t="s">
        <v>91</v>
      </c>
    </row>
    <row r="232" spans="1:21" x14ac:dyDescent="0.25">
      <c r="A232" s="23">
        <v>231</v>
      </c>
      <c r="B232" s="25" t="s">
        <v>128</v>
      </c>
      <c r="C232" s="35" t="s">
        <v>576</v>
      </c>
      <c r="D232" s="23" t="s">
        <v>23</v>
      </c>
      <c r="E232" s="23" t="s">
        <v>25</v>
      </c>
      <c r="F232" s="23" t="s">
        <v>87</v>
      </c>
      <c r="G232" s="23" t="s">
        <v>26</v>
      </c>
      <c r="H232" s="23" t="s">
        <v>34</v>
      </c>
      <c r="I232" s="23">
        <v>231.92</v>
      </c>
      <c r="J232" s="24">
        <v>100</v>
      </c>
      <c r="K232" s="24">
        <v>12.72</v>
      </c>
      <c r="L232" s="31" t="s">
        <v>178</v>
      </c>
      <c r="M232" s="14">
        <f t="shared" si="17"/>
        <v>13.48</v>
      </c>
      <c r="N232" s="14">
        <f t="shared" si="20"/>
        <v>345.4</v>
      </c>
      <c r="O232" s="14">
        <f t="shared" si="21"/>
        <v>352.21</v>
      </c>
      <c r="P232" s="14">
        <f t="shared" si="18"/>
        <v>6.81</v>
      </c>
      <c r="Q232" s="14">
        <f t="shared" si="19"/>
        <v>345.4</v>
      </c>
      <c r="R232" s="14" t="s">
        <v>29</v>
      </c>
      <c r="S232" s="13" t="s">
        <v>30</v>
      </c>
      <c r="T232" s="26" t="s">
        <v>103</v>
      </c>
      <c r="U232" s="26" t="s">
        <v>103</v>
      </c>
    </row>
    <row r="233" spans="1:21" x14ac:dyDescent="0.25">
      <c r="A233" s="23">
        <v>232</v>
      </c>
      <c r="B233" s="25" t="s">
        <v>577</v>
      </c>
      <c r="C233" s="35" t="s">
        <v>578</v>
      </c>
      <c r="D233" s="23" t="s">
        <v>23</v>
      </c>
      <c r="E233" s="23" t="s">
        <v>25</v>
      </c>
      <c r="F233" s="23" t="s">
        <v>87</v>
      </c>
      <c r="G233" s="23" t="s">
        <v>26</v>
      </c>
      <c r="H233" s="23" t="s">
        <v>34</v>
      </c>
      <c r="I233" s="23">
        <v>231.92</v>
      </c>
      <c r="J233" s="24">
        <v>100</v>
      </c>
      <c r="K233" s="24">
        <v>12.72</v>
      </c>
      <c r="L233" s="31" t="s">
        <v>178</v>
      </c>
      <c r="M233" s="14">
        <f t="shared" si="17"/>
        <v>13.48</v>
      </c>
      <c r="N233" s="14">
        <f t="shared" si="20"/>
        <v>345.4</v>
      </c>
      <c r="O233" s="14">
        <f t="shared" si="21"/>
        <v>352.21</v>
      </c>
      <c r="P233" s="14">
        <f t="shared" si="18"/>
        <v>6.81</v>
      </c>
      <c r="Q233" s="14">
        <f t="shared" si="19"/>
        <v>345.4</v>
      </c>
      <c r="R233" s="14" t="s">
        <v>29</v>
      </c>
      <c r="S233" s="13" t="s">
        <v>30</v>
      </c>
      <c r="T233" s="26" t="s">
        <v>97</v>
      </c>
      <c r="U233" s="26" t="s">
        <v>97</v>
      </c>
    </row>
    <row r="234" spans="1:21" x14ac:dyDescent="0.25">
      <c r="A234" s="23">
        <v>233</v>
      </c>
      <c r="B234" s="25" t="s">
        <v>120</v>
      </c>
      <c r="C234" s="35" t="s">
        <v>579</v>
      </c>
      <c r="D234" s="23" t="s">
        <v>23</v>
      </c>
      <c r="E234" s="23" t="s">
        <v>25</v>
      </c>
      <c r="F234" s="23" t="s">
        <v>87</v>
      </c>
      <c r="G234" s="23" t="s">
        <v>26</v>
      </c>
      <c r="H234" s="23" t="s">
        <v>34</v>
      </c>
      <c r="I234" s="23">
        <v>231.92</v>
      </c>
      <c r="J234" s="24">
        <v>100</v>
      </c>
      <c r="K234" s="24">
        <v>12.72</v>
      </c>
      <c r="L234" s="31" t="s">
        <v>178</v>
      </c>
      <c r="M234" s="14">
        <f t="shared" si="17"/>
        <v>13.48</v>
      </c>
      <c r="N234" s="14">
        <f t="shared" si="20"/>
        <v>345.4</v>
      </c>
      <c r="O234" s="14">
        <f t="shared" si="21"/>
        <v>352.21</v>
      </c>
      <c r="P234" s="14">
        <f t="shared" si="18"/>
        <v>6.81</v>
      </c>
      <c r="Q234" s="14">
        <f t="shared" si="19"/>
        <v>345.4</v>
      </c>
      <c r="R234" s="14" t="s">
        <v>29</v>
      </c>
      <c r="S234" s="13" t="s">
        <v>30</v>
      </c>
      <c r="T234" s="26" t="s">
        <v>92</v>
      </c>
      <c r="U234" s="26" t="s">
        <v>92</v>
      </c>
    </row>
    <row r="235" spans="1:21" x14ac:dyDescent="0.25">
      <c r="A235" s="23">
        <v>234</v>
      </c>
      <c r="B235" s="25" t="s">
        <v>580</v>
      </c>
      <c r="C235" s="35" t="s">
        <v>581</v>
      </c>
      <c r="D235" s="23" t="s">
        <v>23</v>
      </c>
      <c r="E235" s="23" t="s">
        <v>25</v>
      </c>
      <c r="F235" s="23" t="s">
        <v>87</v>
      </c>
      <c r="G235" s="23" t="s">
        <v>26</v>
      </c>
      <c r="H235" s="23" t="s">
        <v>34</v>
      </c>
      <c r="I235" s="23">
        <v>231.92</v>
      </c>
      <c r="J235" s="24">
        <v>100</v>
      </c>
      <c r="K235" s="24">
        <v>12.72</v>
      </c>
      <c r="L235" s="31" t="s">
        <v>178</v>
      </c>
      <c r="M235" s="14">
        <f t="shared" si="17"/>
        <v>13.48</v>
      </c>
      <c r="N235" s="14">
        <f t="shared" si="20"/>
        <v>345.4</v>
      </c>
      <c r="O235" s="14">
        <f t="shared" si="21"/>
        <v>352.21</v>
      </c>
      <c r="P235" s="14">
        <f t="shared" si="18"/>
        <v>6.81</v>
      </c>
      <c r="Q235" s="14">
        <f t="shared" si="19"/>
        <v>345.4</v>
      </c>
      <c r="R235" s="14" t="s">
        <v>29</v>
      </c>
      <c r="S235" s="13" t="s">
        <v>30</v>
      </c>
      <c r="T235" s="26" t="s">
        <v>97</v>
      </c>
      <c r="U235" s="26" t="s">
        <v>97</v>
      </c>
    </row>
    <row r="236" spans="1:21" x14ac:dyDescent="0.25">
      <c r="A236" s="23">
        <v>235</v>
      </c>
      <c r="B236" s="25" t="s">
        <v>582</v>
      </c>
      <c r="C236" s="35" t="s">
        <v>583</v>
      </c>
      <c r="D236" s="23" t="s">
        <v>23</v>
      </c>
      <c r="E236" s="23" t="s">
        <v>25</v>
      </c>
      <c r="F236" s="23" t="s">
        <v>87</v>
      </c>
      <c r="G236" s="23" t="s">
        <v>26</v>
      </c>
      <c r="H236" s="23" t="s">
        <v>34</v>
      </c>
      <c r="I236" s="23">
        <v>231.92</v>
      </c>
      <c r="J236" s="24">
        <v>100</v>
      </c>
      <c r="K236" s="24">
        <v>12.72</v>
      </c>
      <c r="L236" s="31" t="s">
        <v>178</v>
      </c>
      <c r="M236" s="14">
        <f t="shared" si="17"/>
        <v>13.48</v>
      </c>
      <c r="N236" s="14">
        <f t="shared" si="20"/>
        <v>345.4</v>
      </c>
      <c r="O236" s="14">
        <f t="shared" si="21"/>
        <v>352.21</v>
      </c>
      <c r="P236" s="14">
        <f t="shared" si="18"/>
        <v>6.81</v>
      </c>
      <c r="Q236" s="14">
        <f t="shared" si="19"/>
        <v>345.4</v>
      </c>
      <c r="R236" s="14" t="s">
        <v>29</v>
      </c>
      <c r="S236" s="13" t="s">
        <v>30</v>
      </c>
      <c r="T236" s="26" t="s">
        <v>97</v>
      </c>
      <c r="U236" s="26" t="s">
        <v>97</v>
      </c>
    </row>
    <row r="237" spans="1:21" x14ac:dyDescent="0.25">
      <c r="A237" s="23">
        <v>236</v>
      </c>
      <c r="B237" s="25" t="s">
        <v>70</v>
      </c>
      <c r="C237" s="35" t="s">
        <v>584</v>
      </c>
      <c r="D237" s="23" t="s">
        <v>23</v>
      </c>
      <c r="E237" s="23" t="s">
        <v>25</v>
      </c>
      <c r="F237" s="23" t="s">
        <v>87</v>
      </c>
      <c r="G237" s="23" t="s">
        <v>26</v>
      </c>
      <c r="H237" s="23" t="s">
        <v>34</v>
      </c>
      <c r="I237" s="23">
        <v>231.92</v>
      </c>
      <c r="J237" s="24">
        <v>100</v>
      </c>
      <c r="K237" s="24">
        <v>12.72</v>
      </c>
      <c r="L237" s="31" t="s">
        <v>178</v>
      </c>
      <c r="M237" s="14">
        <f t="shared" si="17"/>
        <v>13.48</v>
      </c>
      <c r="N237" s="14">
        <f t="shared" si="20"/>
        <v>345.4</v>
      </c>
      <c r="O237" s="14">
        <f t="shared" si="21"/>
        <v>352.21</v>
      </c>
      <c r="P237" s="14">
        <f t="shared" si="18"/>
        <v>6.81</v>
      </c>
      <c r="Q237" s="14">
        <f t="shared" si="19"/>
        <v>345.4</v>
      </c>
      <c r="R237" s="14" t="s">
        <v>29</v>
      </c>
      <c r="S237" s="13" t="s">
        <v>30</v>
      </c>
      <c r="T237" s="26" t="s">
        <v>94</v>
      </c>
      <c r="U237" s="26" t="s">
        <v>94</v>
      </c>
    </row>
    <row r="238" spans="1:21" x14ac:dyDescent="0.25">
      <c r="A238" s="23">
        <v>237</v>
      </c>
      <c r="B238" s="25" t="s">
        <v>585</v>
      </c>
      <c r="C238" s="35" t="s">
        <v>586</v>
      </c>
      <c r="D238" s="23" t="s">
        <v>23</v>
      </c>
      <c r="E238" s="23" t="s">
        <v>25</v>
      </c>
      <c r="F238" s="23" t="s">
        <v>87</v>
      </c>
      <c r="G238" s="23" t="s">
        <v>26</v>
      </c>
      <c r="H238" s="23" t="s">
        <v>34</v>
      </c>
      <c r="I238" s="23">
        <v>231.92</v>
      </c>
      <c r="J238" s="24">
        <v>100</v>
      </c>
      <c r="K238" s="24">
        <v>12.72</v>
      </c>
      <c r="L238" s="31" t="s">
        <v>178</v>
      </c>
      <c r="M238" s="14">
        <f t="shared" si="17"/>
        <v>13.48</v>
      </c>
      <c r="N238" s="14">
        <f t="shared" si="20"/>
        <v>345.4</v>
      </c>
      <c r="O238" s="14">
        <f t="shared" si="21"/>
        <v>352.21</v>
      </c>
      <c r="P238" s="14">
        <f t="shared" si="18"/>
        <v>6.81</v>
      </c>
      <c r="Q238" s="14">
        <f t="shared" si="19"/>
        <v>345.4</v>
      </c>
      <c r="R238" s="14" t="s">
        <v>29</v>
      </c>
      <c r="S238" s="13" t="s">
        <v>30</v>
      </c>
      <c r="T238" s="26" t="s">
        <v>96</v>
      </c>
      <c r="U238" s="26" t="s">
        <v>96</v>
      </c>
    </row>
    <row r="239" spans="1:21" x14ac:dyDescent="0.25">
      <c r="A239" s="23">
        <v>238</v>
      </c>
      <c r="B239" s="25" t="s">
        <v>587</v>
      </c>
      <c r="C239" s="35" t="s">
        <v>588</v>
      </c>
      <c r="D239" s="23" t="s">
        <v>23</v>
      </c>
      <c r="E239" s="23" t="s">
        <v>25</v>
      </c>
      <c r="F239" s="23" t="s">
        <v>87</v>
      </c>
      <c r="G239" s="23" t="s">
        <v>26</v>
      </c>
      <c r="H239" s="23" t="s">
        <v>34</v>
      </c>
      <c r="I239" s="23">
        <v>231.92</v>
      </c>
      <c r="J239" s="24">
        <v>100</v>
      </c>
      <c r="K239" s="24">
        <v>12.72</v>
      </c>
      <c r="L239" s="31" t="s">
        <v>178</v>
      </c>
      <c r="M239" s="14">
        <f t="shared" si="17"/>
        <v>13.48</v>
      </c>
      <c r="N239" s="14">
        <f t="shared" si="20"/>
        <v>345.4</v>
      </c>
      <c r="O239" s="14">
        <f t="shared" si="21"/>
        <v>352.21</v>
      </c>
      <c r="P239" s="14">
        <f t="shared" si="18"/>
        <v>6.81</v>
      </c>
      <c r="Q239" s="14">
        <f t="shared" si="19"/>
        <v>345.4</v>
      </c>
      <c r="R239" s="14" t="s">
        <v>29</v>
      </c>
      <c r="S239" s="13" t="s">
        <v>30</v>
      </c>
      <c r="T239" s="26" t="s">
        <v>91</v>
      </c>
      <c r="U239" s="26" t="s">
        <v>91</v>
      </c>
    </row>
    <row r="240" spans="1:21" x14ac:dyDescent="0.25">
      <c r="A240" s="23">
        <v>239</v>
      </c>
      <c r="B240" s="25" t="s">
        <v>143</v>
      </c>
      <c r="C240" s="35" t="s">
        <v>555</v>
      </c>
      <c r="D240" s="23" t="s">
        <v>23</v>
      </c>
      <c r="E240" s="23" t="s">
        <v>25</v>
      </c>
      <c r="F240" s="23" t="s">
        <v>87</v>
      </c>
      <c r="G240" s="23" t="s">
        <v>26</v>
      </c>
      <c r="H240" s="23" t="s">
        <v>34</v>
      </c>
      <c r="I240" s="23">
        <v>231.92</v>
      </c>
      <c r="J240" s="24">
        <v>100</v>
      </c>
      <c r="K240" s="24">
        <v>12.72</v>
      </c>
      <c r="L240" s="31" t="s">
        <v>178</v>
      </c>
      <c r="M240" s="14">
        <f t="shared" si="17"/>
        <v>13.48</v>
      </c>
      <c r="N240" s="14">
        <f t="shared" si="20"/>
        <v>345.4</v>
      </c>
      <c r="O240" s="14">
        <f t="shared" si="21"/>
        <v>352.21</v>
      </c>
      <c r="P240" s="14">
        <f t="shared" si="18"/>
        <v>6.81</v>
      </c>
      <c r="Q240" s="14">
        <f t="shared" si="19"/>
        <v>345.4</v>
      </c>
      <c r="R240" s="14" t="s">
        <v>29</v>
      </c>
      <c r="S240" s="13" t="s">
        <v>30</v>
      </c>
      <c r="T240" s="26" t="s">
        <v>93</v>
      </c>
      <c r="U240" s="26" t="s">
        <v>93</v>
      </c>
    </row>
    <row r="241" spans="1:21" x14ac:dyDescent="0.25">
      <c r="A241" s="23">
        <v>240</v>
      </c>
      <c r="B241" s="25" t="s">
        <v>589</v>
      </c>
      <c r="C241" s="35" t="s">
        <v>590</v>
      </c>
      <c r="D241" s="23" t="s">
        <v>23</v>
      </c>
      <c r="E241" s="23" t="s">
        <v>25</v>
      </c>
      <c r="F241" s="23" t="s">
        <v>87</v>
      </c>
      <c r="G241" s="23" t="s">
        <v>26</v>
      </c>
      <c r="H241" s="23" t="s">
        <v>34</v>
      </c>
      <c r="I241" s="23">
        <v>231.92</v>
      </c>
      <c r="J241" s="24">
        <v>100</v>
      </c>
      <c r="K241" s="24">
        <v>12.72</v>
      </c>
      <c r="L241" s="31" t="s">
        <v>178</v>
      </c>
      <c r="M241" s="14">
        <f t="shared" si="17"/>
        <v>13.48</v>
      </c>
      <c r="N241" s="14">
        <f t="shared" si="20"/>
        <v>345.4</v>
      </c>
      <c r="O241" s="14">
        <f t="shared" si="21"/>
        <v>352.21</v>
      </c>
      <c r="P241" s="14">
        <f t="shared" si="18"/>
        <v>6.81</v>
      </c>
      <c r="Q241" s="14">
        <f t="shared" si="19"/>
        <v>345.4</v>
      </c>
      <c r="R241" s="14" t="s">
        <v>29</v>
      </c>
      <c r="S241" s="13" t="s">
        <v>30</v>
      </c>
      <c r="T241" s="26" t="s">
        <v>98</v>
      </c>
      <c r="U241" s="26" t="s">
        <v>98</v>
      </c>
    </row>
    <row r="242" spans="1:21" x14ac:dyDescent="0.25">
      <c r="A242" s="23">
        <v>241</v>
      </c>
      <c r="B242" s="25" t="s">
        <v>591</v>
      </c>
      <c r="C242" s="35" t="s">
        <v>592</v>
      </c>
      <c r="D242" s="23" t="s">
        <v>23</v>
      </c>
      <c r="E242" s="23" t="s">
        <v>25</v>
      </c>
      <c r="F242" s="23" t="s">
        <v>87</v>
      </c>
      <c r="G242" s="23" t="s">
        <v>26</v>
      </c>
      <c r="H242" s="23" t="s">
        <v>34</v>
      </c>
      <c r="I242" s="23">
        <v>231.92</v>
      </c>
      <c r="J242" s="24">
        <v>100</v>
      </c>
      <c r="K242" s="24">
        <v>12.72</v>
      </c>
      <c r="L242" s="31" t="s">
        <v>178</v>
      </c>
      <c r="M242" s="14">
        <f t="shared" si="17"/>
        <v>13.48</v>
      </c>
      <c r="N242" s="14">
        <f t="shared" si="20"/>
        <v>345.4</v>
      </c>
      <c r="O242" s="14">
        <f t="shared" si="21"/>
        <v>352.21</v>
      </c>
      <c r="P242" s="14">
        <f t="shared" si="18"/>
        <v>6.81</v>
      </c>
      <c r="Q242" s="14">
        <f t="shared" si="19"/>
        <v>345.4</v>
      </c>
      <c r="R242" s="14" t="s">
        <v>29</v>
      </c>
      <c r="S242" s="13" t="s">
        <v>30</v>
      </c>
      <c r="T242" s="26" t="s">
        <v>94</v>
      </c>
      <c r="U242" s="26" t="s">
        <v>94</v>
      </c>
    </row>
    <row r="243" spans="1:21" x14ac:dyDescent="0.25">
      <c r="A243" s="23">
        <v>242</v>
      </c>
      <c r="B243" s="25" t="s">
        <v>593</v>
      </c>
      <c r="C243" s="35" t="s">
        <v>594</v>
      </c>
      <c r="D243" s="23" t="s">
        <v>23</v>
      </c>
      <c r="E243" s="23" t="s">
        <v>25</v>
      </c>
      <c r="F243" s="23" t="s">
        <v>87</v>
      </c>
      <c r="G243" s="23" t="s">
        <v>26</v>
      </c>
      <c r="H243" s="23" t="s">
        <v>34</v>
      </c>
      <c r="I243" s="23">
        <v>231.92</v>
      </c>
      <c r="J243" s="24">
        <v>100</v>
      </c>
      <c r="K243" s="24">
        <v>12.72</v>
      </c>
      <c r="L243" s="31" t="s">
        <v>178</v>
      </c>
      <c r="M243" s="14">
        <f t="shared" si="17"/>
        <v>13.48</v>
      </c>
      <c r="N243" s="14">
        <f t="shared" si="20"/>
        <v>345.4</v>
      </c>
      <c r="O243" s="14">
        <f t="shared" si="21"/>
        <v>352.21</v>
      </c>
      <c r="P243" s="14">
        <f t="shared" si="18"/>
        <v>6.81</v>
      </c>
      <c r="Q243" s="14">
        <f t="shared" si="19"/>
        <v>345.4</v>
      </c>
      <c r="R243" s="14" t="s">
        <v>29</v>
      </c>
      <c r="S243" s="13" t="s">
        <v>30</v>
      </c>
      <c r="T243" s="26" t="s">
        <v>98</v>
      </c>
      <c r="U243" s="26" t="s">
        <v>98</v>
      </c>
    </row>
    <row r="244" spans="1:21" x14ac:dyDescent="0.25">
      <c r="A244" s="23">
        <v>243</v>
      </c>
      <c r="B244" s="25" t="s">
        <v>595</v>
      </c>
      <c r="C244" s="35" t="s">
        <v>596</v>
      </c>
      <c r="D244" s="23" t="s">
        <v>23</v>
      </c>
      <c r="E244" s="23" t="s">
        <v>25</v>
      </c>
      <c r="F244" s="23" t="s">
        <v>87</v>
      </c>
      <c r="G244" s="23" t="s">
        <v>26</v>
      </c>
      <c r="H244" s="23" t="s">
        <v>34</v>
      </c>
      <c r="I244" s="23">
        <v>231.92</v>
      </c>
      <c r="J244" s="24">
        <v>100</v>
      </c>
      <c r="K244" s="24">
        <v>12.72</v>
      </c>
      <c r="L244" s="31" t="s">
        <v>178</v>
      </c>
      <c r="M244" s="14">
        <f t="shared" si="17"/>
        <v>13.48</v>
      </c>
      <c r="N244" s="14">
        <f t="shared" si="20"/>
        <v>345.4</v>
      </c>
      <c r="O244" s="14">
        <f t="shared" si="21"/>
        <v>352.21</v>
      </c>
      <c r="P244" s="14">
        <f t="shared" si="18"/>
        <v>6.81</v>
      </c>
      <c r="Q244" s="14">
        <f t="shared" si="19"/>
        <v>345.4</v>
      </c>
      <c r="R244" s="14" t="s">
        <v>29</v>
      </c>
      <c r="S244" s="13" t="s">
        <v>30</v>
      </c>
      <c r="T244" s="26" t="s">
        <v>94</v>
      </c>
      <c r="U244" s="26" t="s">
        <v>94</v>
      </c>
    </row>
    <row r="245" spans="1:21" x14ac:dyDescent="0.25">
      <c r="A245" s="23">
        <v>244</v>
      </c>
      <c r="B245" s="25" t="s">
        <v>597</v>
      </c>
      <c r="C245" s="35" t="s">
        <v>598</v>
      </c>
      <c r="D245" s="23" t="s">
        <v>23</v>
      </c>
      <c r="E245" s="23" t="s">
        <v>25</v>
      </c>
      <c r="F245" s="23" t="s">
        <v>87</v>
      </c>
      <c r="G245" s="23" t="s">
        <v>26</v>
      </c>
      <c r="H245" s="23" t="s">
        <v>34</v>
      </c>
      <c r="I245" s="23">
        <v>231.92</v>
      </c>
      <c r="J245" s="24">
        <v>100</v>
      </c>
      <c r="K245" s="24">
        <v>12.72</v>
      </c>
      <c r="L245" s="31" t="s">
        <v>178</v>
      </c>
      <c r="M245" s="14">
        <f t="shared" si="17"/>
        <v>13.48</v>
      </c>
      <c r="N245" s="14">
        <f t="shared" si="20"/>
        <v>345.4</v>
      </c>
      <c r="O245" s="14">
        <f t="shared" si="21"/>
        <v>352.21</v>
      </c>
      <c r="P245" s="14">
        <f t="shared" si="18"/>
        <v>6.81</v>
      </c>
      <c r="Q245" s="14">
        <f t="shared" si="19"/>
        <v>345.4</v>
      </c>
      <c r="R245" s="14" t="s">
        <v>29</v>
      </c>
      <c r="S245" s="13" t="s">
        <v>30</v>
      </c>
      <c r="T245" s="26" t="s">
        <v>94</v>
      </c>
      <c r="U245" s="26" t="s">
        <v>94</v>
      </c>
    </row>
    <row r="246" spans="1:21" x14ac:dyDescent="0.25">
      <c r="A246" s="40" t="s">
        <v>36</v>
      </c>
      <c r="B246" s="40"/>
      <c r="C246" s="40"/>
      <c r="D246" s="40"/>
      <c r="E246" s="40"/>
      <c r="F246" s="40"/>
      <c r="G246" s="40"/>
      <c r="H246" s="40"/>
      <c r="I246" s="32">
        <f>SUM(I2:I245)</f>
        <v>106813.16</v>
      </c>
      <c r="J246" s="32">
        <f>SUM(J2:J245)</f>
        <v>37400</v>
      </c>
      <c r="K246" s="32">
        <f>SUM(K2:K245)</f>
        <v>43847.38</v>
      </c>
      <c r="L246" s="38"/>
      <c r="M246" s="32">
        <f>SUM(M2:M245)</f>
        <v>46478.21</v>
      </c>
      <c r="N246" s="32">
        <f>SUM(N2:N245)</f>
        <v>190691.29</v>
      </c>
      <c r="O246" s="32">
        <f>SUM(O2:O245)</f>
        <v>195723.96</v>
      </c>
      <c r="P246" s="32">
        <f>SUM(P2:P245)</f>
        <v>5032.67</v>
      </c>
      <c r="Q246" s="32">
        <f>SUM(Q2:Q245)</f>
        <v>190691.29</v>
      </c>
      <c r="R246" s="14" t="s">
        <v>29</v>
      </c>
      <c r="S246" s="13" t="s">
        <v>30</v>
      </c>
    </row>
  </sheetData>
  <mergeCells count="1">
    <mergeCell ref="A246:H246"/>
  </mergeCells>
  <phoneticPr fontId="43" type="noConversion"/>
  <dataValidations count="2">
    <dataValidation type="list" allowBlank="1" showErrorMessage="1" sqref="G2:G245" xr:uid="{350CBEED-C3A3-4259-8BF7-144DEB2146C0}">
      <formula1>"商务,旅游,包签,转移签,翻译,照片,落地签"</formula1>
    </dataValidation>
    <dataValidation type="list" allowBlank="1" showErrorMessage="1" sqref="H2:H245" xr:uid="{63AA0BC3-4FB8-486F-9217-94B9F21C229E}">
      <formula1>"已出签,已送签,受理中,已完成,已预约,补资料,取消"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2024年3月</vt:lpstr>
      <vt:lpstr>3月发票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modified xsi:type="dcterms:W3CDTF">2024-04-29T02:19:25Z</dcterms:modified>
</cp:coreProperties>
</file>