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新疆" sheetId="2" r:id="rId2"/>
  </sheets>
  <calcPr calcId="144525"/>
</workbook>
</file>

<file path=xl/sharedStrings.xml><?xml version="1.0" encoding="utf-8"?>
<sst xmlns="http://schemas.openxmlformats.org/spreadsheetml/2006/main" count="126" uniqueCount="98">
  <si>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</si>
  <si>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</si>
  <si>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</si>
  <si>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</si>
  <si>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</si>
  <si>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</si>
  <si>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</si>
  <si>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</si>
  <si>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</si>
  <si>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</si>
  <si>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</si>
  <si>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</si>
  <si>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</si>
  <si>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</si>
  <si>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</si>
  <si>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</si>
  <si>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</si>
  <si>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</si>
  <si>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</si>
  <si>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</si>
  <si>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</si>
  <si>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</si>
  <si>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</si>
  <si>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</si>
  <si>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</si>
  <si>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</si>
  <si>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</si>
  <si>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</si>
  <si>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</si>
  <si>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</si>
  <si>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</si>
  <si>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</si>
  <si>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</si>
  <si>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</si>
  <si>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</si>
  <si>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</si>
  <si>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</si>
  <si>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</si>
  <si>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</si>
  <si>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</si>
  <si>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</si>
  <si>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</si>
  <si>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</si>
  <si>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</si>
  <si>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</si>
  <si>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</si>
  <si>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</si>
  <si>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</si>
  <si>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</si>
  <si>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</si>
  <si>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</si>
  <si>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</si>
  <si>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</si>
  <si>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</si>
  <si>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</si>
  <si>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</si>
  <si>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</si>
  <si>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</si>
  <si>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</si>
  <si>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北京/新疆</t>
  </si>
  <si>
    <t>部门:</t>
  </si>
  <si>
    <t>会奖业务2组</t>
  </si>
  <si>
    <t>发生日期:</t>
  </si>
  <si>
    <t>9月8日-9月19日</t>
  </si>
  <si>
    <t>报销日期:</t>
  </si>
  <si>
    <t>团号:</t>
  </si>
  <si>
    <t>HMJB-230916-TGH294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</si>
  <si>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</si>
  <si>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</si>
  <si>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</si>
  <si>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</si>
  <si>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</si>
  <si>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</si>
  <si>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</si>
  <si>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</si>
  <si>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</si>
  <si>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</si>
  <si>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9.8家-机场-滴滴</t>
  </si>
  <si>
    <t>9.9酒店-机场-打车</t>
  </si>
  <si>
    <t>9.18酒店-餐厅-打车</t>
  </si>
  <si>
    <t>9.18餐厅-酒店-打车</t>
  </si>
  <si>
    <t>9.19机场-家-滴滴</t>
  </si>
  <si>
    <t>住宿费</t>
  </si>
  <si>
    <t>餐费</t>
  </si>
  <si>
    <t>9.8午餐</t>
  </si>
  <si>
    <t>9.9晚餐</t>
  </si>
  <si>
    <t>9.19晚餐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</si>
  <si>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</si>
  <si>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</si>
  <si>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</si>
  <si>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</si>
  <si>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</si>
  <si>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</si>
  <si>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</si>
  <si>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</si>
  <si>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</si>
  <si>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乌鲁木齐</t>
  </si>
  <si>
    <t>9月9日-10日、9月16日-17日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</si>
</sst>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zoomScale="60" zoomScaleNormal="60" topLeftCell="A28" workbookViewId="0">
      <selection activeCell="I48" sqref="I48"/>
    </sheetView>
  </sheetViews>
  <sheetFormatPr defaultColWidth="9" defaultRowHeight="21" customHeight="1"/>
  <cols>
    <col min="1" max="1" width="9" style="56"/>
    <col min="2" max="2" width="16.7522123893805" customWidth="1"/>
    <col min="3" max="3" width="9" style="57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12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 t="shared" ref="F13:H13" si="1">SUM(F8:F12)</f>
        <v>0</v>
      </c>
      <c r="G13" s="72">
        <f t="shared" si="1"/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8">
        <v>0</v>
      </c>
      <c r="H14" s="68">
        <f t="shared" ref="H14:H20" si="2">F14+G14</f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si="2"/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 t="shared" ref="F16:H16" si="3">SUM(F14:F15)</f>
        <v>0</v>
      </c>
      <c r="G16" s="72">
        <f t="shared" si="3"/>
        <v>0</v>
      </c>
      <c r="H16" s="72">
        <f t="shared" si="3"/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 t="shared" si="2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2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2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2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>SUM(D17)</f>
        <v>0</v>
      </c>
      <c r="E21" s="72">
        <f>SUM(E17)</f>
        <v>0</v>
      </c>
      <c r="F21" s="72">
        <f t="shared" ref="F21:H21" si="4">SUM(F17:F20)</f>
        <v>0</v>
      </c>
      <c r="G21" s="72">
        <f t="shared" si="4"/>
        <v>0</v>
      </c>
      <c r="H21" s="72">
        <f t="shared" si="4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>C22*D22</f>
        <v>0</v>
      </c>
      <c r="F22" s="68">
        <v>0</v>
      </c>
      <c r="G22" s="68">
        <v>0</v>
      </c>
      <c r="H22" s="68">
        <f t="shared" ref="H22:H26" si="5">F22+G22</f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5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>SUM(D22)</f>
        <v>0</v>
      </c>
      <c r="E24" s="72">
        <f>SUM(E22)</f>
        <v>0</v>
      </c>
      <c r="F24" s="72">
        <f t="shared" ref="F24:H24" si="6">SUM(F22:F23)</f>
        <v>0</v>
      </c>
      <c r="G24" s="72">
        <f t="shared" si="6"/>
        <v>0</v>
      </c>
      <c r="H24" s="72">
        <f t="shared" si="6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>C25*D25</f>
        <v>0</v>
      </c>
      <c r="F25" s="68">
        <v>0</v>
      </c>
      <c r="G25" s="68">
        <v>0</v>
      </c>
      <c r="H25" s="68">
        <f t="shared" si="5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si="5"/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>SUM(D25)</f>
        <v>0</v>
      </c>
      <c r="E27" s="72">
        <f>SUM(E25)</f>
        <v>0</v>
      </c>
      <c r="F27" s="72">
        <f t="shared" ref="F27:H27" si="7">SUM(F25:F26)</f>
        <v>0</v>
      </c>
      <c r="G27" s="72">
        <f t="shared" si="7"/>
        <v>0</v>
      </c>
      <c r="H27" s="72">
        <f t="shared" si="7"/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>C28*D28</f>
        <v>0</v>
      </c>
      <c r="F28" s="68">
        <v>0</v>
      </c>
      <c r="G28" s="68">
        <v>0</v>
      </c>
      <c r="H28" s="68">
        <f t="shared" ref="H28:H31" si="8">F28+G28</f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8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8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8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>SUM(D28)</f>
        <v>0</v>
      </c>
      <c r="E32" s="72">
        <f>SUM(E28)</f>
        <v>0</v>
      </c>
      <c r="F32" s="72">
        <f t="shared" ref="F32:H32" si="9">SUM(F28:F31)</f>
        <v>0</v>
      </c>
      <c r="G32" s="72">
        <f t="shared" si="9"/>
        <v>0</v>
      </c>
      <c r="H32" s="72">
        <f t="shared" si="9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>C33*D33</f>
        <v>0</v>
      </c>
      <c r="F33" s="68">
        <v>0</v>
      </c>
      <c r="G33" s="68">
        <v>0</v>
      </c>
      <c r="H33" s="68">
        <f t="shared" ref="H33:H36" si="10">F33+G33</f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1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1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1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>SUM(D33)</f>
        <v>0</v>
      </c>
      <c r="E37" s="72">
        <f>SUM(E33)</f>
        <v>0</v>
      </c>
      <c r="F37" s="72">
        <f t="shared" ref="F37:H37" si="11">SUM(F33:F36)</f>
        <v>0</v>
      </c>
      <c r="G37" s="72">
        <f t="shared" si="11"/>
        <v>0</v>
      </c>
      <c r="H37" s="72">
        <f t="shared" si="11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>C38*D38</f>
        <v>0</v>
      </c>
      <c r="F38" s="68">
        <v>0</v>
      </c>
      <c r="G38" s="68">
        <v>0</v>
      </c>
      <c r="H38" s="68">
        <f t="shared" ref="H38:H43" si="12">F38+G38</f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12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>SUM(D38)</f>
        <v>0</v>
      </c>
      <c r="E40" s="72">
        <f>SUM(E38)</f>
        <v>0</v>
      </c>
      <c r="F40" s="72">
        <f t="shared" ref="F40:H40" si="13">SUM(F38:F39)</f>
        <v>0</v>
      </c>
      <c r="G40" s="72">
        <f t="shared" si="13"/>
        <v>0</v>
      </c>
      <c r="H40" s="72">
        <f t="shared" si="13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>C41*D41</f>
        <v>0</v>
      </c>
      <c r="F41" s="68">
        <v>0</v>
      </c>
      <c r="G41" s="68">
        <v>0</v>
      </c>
      <c r="H41" s="68">
        <f t="shared" si="12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12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12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>SUM(D41)</f>
        <v>0</v>
      </c>
      <c r="E44" s="72">
        <f>SUM(E41)</f>
        <v>0</v>
      </c>
      <c r="F44" s="72">
        <f t="shared" ref="F44:H44" si="14">SUM(F41:F43)</f>
        <v>0</v>
      </c>
      <c r="G44" s="72">
        <f t="shared" si="14"/>
        <v>0</v>
      </c>
      <c r="H44" s="72">
        <f t="shared" si="14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>C45*D45</f>
        <v>0</v>
      </c>
      <c r="F45" s="68">
        <v>533.48</v>
      </c>
      <c r="G45" s="68">
        <v>0</v>
      </c>
      <c r="H45" s="68">
        <f t="shared" ref="H45:H51" si="15">F45+G45</f>
        <v>533.48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si="15"/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5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5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5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5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5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>SUM(D45)</f>
        <v>0</v>
      </c>
      <c r="E52" s="72">
        <f>SUM(E45)</f>
        <v>0</v>
      </c>
      <c r="F52" s="72">
        <f t="shared" ref="F52:H52" si="16">SUM(F45:F51)</f>
        <v>533.48</v>
      </c>
      <c r="G52" s="72">
        <f t="shared" si="16"/>
        <v>0</v>
      </c>
      <c r="H52" s="72">
        <f t="shared" si="16"/>
        <v>533.48</v>
      </c>
      <c r="I52" s="92"/>
      <c r="J52" s="99"/>
    </row>
    <row r="53" customHeight="1" spans="1:10">
      <c r="A53" s="70"/>
      <c r="B53" s="71" t="s">
        <v>43</v>
      </c>
      <c r="C53" s="72">
        <f t="shared" ref="C53:H53" si="17">SUM(C52,C44,C40,C37,C32,C27,C24,C21,C16,C13)</f>
        <v>0</v>
      </c>
      <c r="D53" s="72">
        <f t="shared" si="17"/>
        <v>0</v>
      </c>
      <c r="E53" s="72">
        <f t="shared" si="17"/>
        <v>0</v>
      </c>
      <c r="F53" s="72">
        <f t="shared" si="17"/>
        <v>533.48</v>
      </c>
      <c r="G53" s="72">
        <f t="shared" si="17"/>
        <v>0</v>
      </c>
      <c r="H53" s="72">
        <f t="shared" si="17"/>
        <v>533.48</v>
      </c>
      <c r="I53" s="92"/>
      <c r="J53" s="100"/>
    </row>
    <row r="57" customFormat="1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Format="1" customHeight="1" spans="1:9">
      <c r="A58" s="83">
        <f>E53</f>
        <v>0</v>
      </c>
      <c r="B58" s="84"/>
      <c r="C58" s="84">
        <f>H53</f>
        <v>533.48</v>
      </c>
      <c r="D58" s="84"/>
      <c r="E58" s="84">
        <f>F53</f>
        <v>533.48</v>
      </c>
      <c r="F58" s="84"/>
      <c r="G58" s="84">
        <f>G53</f>
        <v>0</v>
      </c>
      <c r="H58" s="84"/>
      <c r="I58" s="102">
        <f>A58-C58</f>
        <v>-533.48</v>
      </c>
    </row>
    <row r="60" customFormat="1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Q8" sqref="Q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42">
        <v>45231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15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5"/>
      <c r="J11" s="46"/>
      <c r="K11" s="47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213.28</v>
      </c>
      <c r="H12" s="25">
        <v>213.28</v>
      </c>
      <c r="I12" s="45"/>
      <c r="J12" s="46"/>
      <c r="K12" s="47" t="s">
        <v>77</v>
      </c>
    </row>
    <row r="13" ht="20.1" customHeight="1" spans="2:11">
      <c r="B13" s="22">
        <v>3</v>
      </c>
      <c r="C13" s="23"/>
      <c r="D13" s="26"/>
      <c r="E13" s="29"/>
      <c r="F13" s="30"/>
      <c r="G13" s="25">
        <v>24</v>
      </c>
      <c r="H13" s="25">
        <v>24</v>
      </c>
      <c r="I13" s="45"/>
      <c r="J13" s="46"/>
      <c r="K13" s="47" t="s">
        <v>78</v>
      </c>
    </row>
    <row r="14" ht="20.1" customHeight="1" spans="2:11">
      <c r="B14" s="22">
        <v>4</v>
      </c>
      <c r="C14" s="23"/>
      <c r="D14" s="26"/>
      <c r="E14" s="29"/>
      <c r="F14" s="30"/>
      <c r="G14" s="25">
        <v>18</v>
      </c>
      <c r="H14" s="25">
        <v>18</v>
      </c>
      <c r="I14" s="45"/>
      <c r="J14" s="46"/>
      <c r="K14" s="47" t="s">
        <v>79</v>
      </c>
    </row>
    <row r="15" ht="20.1" customHeight="1" spans="2:11">
      <c r="B15" s="22">
        <v>5</v>
      </c>
      <c r="C15" s="23"/>
      <c r="D15" s="26"/>
      <c r="E15" s="29"/>
      <c r="F15" s="30"/>
      <c r="G15" s="25">
        <v>17</v>
      </c>
      <c r="H15" s="25"/>
      <c r="I15" s="45"/>
      <c r="J15" s="46">
        <v>17</v>
      </c>
      <c r="K15" s="47" t="s">
        <v>80</v>
      </c>
    </row>
    <row r="16" ht="20.1" customHeight="1" spans="2:11">
      <c r="B16" s="22">
        <v>6</v>
      </c>
      <c r="C16" s="23"/>
      <c r="D16" s="26"/>
      <c r="E16" s="29"/>
      <c r="F16" s="30"/>
      <c r="G16" s="25">
        <v>71.3</v>
      </c>
      <c r="H16" s="25">
        <v>71.3</v>
      </c>
      <c r="I16" s="45"/>
      <c r="J16" s="46"/>
      <c r="K16" s="47" t="s">
        <v>81</v>
      </c>
    </row>
    <row r="17" ht="20.1" customHeight="1" spans="2:11">
      <c r="B17" s="22">
        <v>14</v>
      </c>
      <c r="C17" s="23"/>
      <c r="D17" s="26"/>
      <c r="E17" s="22" t="s">
        <v>82</v>
      </c>
      <c r="F17" s="23"/>
      <c r="G17" s="25"/>
      <c r="H17" s="25"/>
      <c r="I17" s="45"/>
      <c r="J17" s="46"/>
      <c r="K17" s="47"/>
    </row>
    <row r="18" ht="20.1" customHeight="1" spans="2:11">
      <c r="B18" s="22">
        <v>15</v>
      </c>
      <c r="C18" s="23"/>
      <c r="D18" s="26"/>
      <c r="E18" s="27" t="s">
        <v>83</v>
      </c>
      <c r="F18" s="28"/>
      <c r="G18" s="25">
        <v>54.9</v>
      </c>
      <c r="H18" s="25">
        <v>54.9</v>
      </c>
      <c r="I18" s="45"/>
      <c r="J18" s="46"/>
      <c r="K18" s="47" t="s">
        <v>84</v>
      </c>
    </row>
    <row r="19" ht="20.1" customHeight="1" spans="2:11">
      <c r="B19" s="22">
        <v>16</v>
      </c>
      <c r="C19" s="23"/>
      <c r="D19" s="26"/>
      <c r="E19" s="29"/>
      <c r="F19" s="30"/>
      <c r="G19" s="25">
        <v>26</v>
      </c>
      <c r="H19" s="25">
        <v>26</v>
      </c>
      <c r="I19" s="45"/>
      <c r="J19" s="46"/>
      <c r="K19" s="47" t="s">
        <v>85</v>
      </c>
    </row>
    <row r="20" ht="20.1" customHeight="1" spans="2:11">
      <c r="B20" s="22">
        <v>17</v>
      </c>
      <c r="C20" s="23"/>
      <c r="D20" s="26"/>
      <c r="E20" s="29"/>
      <c r="F20" s="30"/>
      <c r="G20" s="25">
        <v>109</v>
      </c>
      <c r="H20" s="25">
        <v>109</v>
      </c>
      <c r="I20" s="45"/>
      <c r="J20" s="46"/>
      <c r="K20" s="47" t="s">
        <v>86</v>
      </c>
    </row>
    <row r="21" ht="20.1" customHeight="1" spans="2:11">
      <c r="B21" s="22">
        <v>23</v>
      </c>
      <c r="C21" s="23"/>
      <c r="D21" s="24" t="s">
        <v>41</v>
      </c>
      <c r="E21" s="31"/>
      <c r="F21" s="31"/>
      <c r="G21" s="25">
        <v>0</v>
      </c>
      <c r="H21" s="25"/>
      <c r="I21" s="45"/>
      <c r="J21" s="46"/>
      <c r="K21" s="47"/>
    </row>
    <row r="22" ht="20.1" customHeight="1" spans="2:11">
      <c r="B22" s="22">
        <v>24</v>
      </c>
      <c r="C22" s="23"/>
      <c r="D22" s="26"/>
      <c r="E22" s="31"/>
      <c r="F22" s="31"/>
      <c r="G22" s="25">
        <v>0</v>
      </c>
      <c r="H22" s="25"/>
      <c r="I22" s="45"/>
      <c r="J22" s="46"/>
      <c r="K22" s="47"/>
    </row>
    <row r="23" ht="20.1" customHeight="1" spans="2:11">
      <c r="B23" s="22">
        <v>25</v>
      </c>
      <c r="C23" s="23"/>
      <c r="D23" s="32"/>
      <c r="E23" s="31"/>
      <c r="F23" s="31"/>
      <c r="G23" s="25">
        <v>0</v>
      </c>
      <c r="H23" s="25"/>
      <c r="I23" s="45"/>
      <c r="J23" s="46"/>
      <c r="K23" s="47"/>
    </row>
    <row r="24" ht="20.1" customHeight="1" spans="2:11">
      <c r="B24" s="19" t="s">
        <v>43</v>
      </c>
      <c r="C24" s="33"/>
      <c r="D24" s="33"/>
      <c r="E24" s="33"/>
      <c r="F24" s="20"/>
      <c r="G24" s="34">
        <f>SUM(G11:G23)</f>
        <v>533.48</v>
      </c>
      <c r="H24" s="34">
        <f>SUM(H11:H23)</f>
        <v>516.48</v>
      </c>
      <c r="I24" s="48">
        <f>SUM(I11:J23)</f>
        <v>17</v>
      </c>
      <c r="J24" s="49"/>
      <c r="K24" s="50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51"/>
      <c r="K25" s="16"/>
    </row>
    <row r="26" ht="20.1" customHeight="1" spans="2:11">
      <c r="B26" s="21" t="s">
        <v>70</v>
      </c>
      <c r="C26" s="21"/>
      <c r="D26" s="21"/>
      <c r="E26" s="21"/>
      <c r="F26" s="21"/>
      <c r="G26" s="21" t="s">
        <v>87</v>
      </c>
      <c r="H26" s="21"/>
      <c r="I26" s="21"/>
      <c r="J26" s="21"/>
      <c r="K26" s="21" t="s">
        <v>88</v>
      </c>
    </row>
    <row r="27" ht="20.1" customHeight="1" spans="2:11">
      <c r="B27" s="35">
        <f>H24</f>
        <v>516.48</v>
      </c>
      <c r="C27" s="35"/>
      <c r="D27" s="35"/>
      <c r="E27" s="35"/>
      <c r="F27" s="35"/>
      <c r="G27" s="35">
        <f>I24</f>
        <v>17</v>
      </c>
      <c r="H27" s="35"/>
      <c r="I27" s="35"/>
      <c r="J27" s="35"/>
      <c r="K27" s="52">
        <f>SUM(B27:J27)</f>
        <v>533.48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89</v>
      </c>
      <c r="C29" s="16"/>
      <c r="D29" s="16"/>
      <c r="E29" s="16"/>
      <c r="F29" s="16" t="s">
        <v>50</v>
      </c>
      <c r="G29" s="16" t="s">
        <v>90</v>
      </c>
      <c r="H29" s="16"/>
      <c r="I29" s="16"/>
      <c r="J29" s="16" t="s">
        <v>52</v>
      </c>
      <c r="K29" s="16"/>
    </row>
    <row r="30" customFormat="1"/>
    <row r="31" customFormat="1"/>
    <row r="32" ht="17.6" spans="1:11">
      <c r="A32" s="2" t="s">
        <v>91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1"/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39"/>
    </row>
    <row r="35" ht="20.1" customHeight="1" spans="2:11">
      <c r="B35" s="8"/>
      <c r="C35" s="9"/>
      <c r="D35" s="10" t="s">
        <v>58</v>
      </c>
      <c r="E35" s="10"/>
      <c r="F35" s="11" t="s">
        <v>59</v>
      </c>
      <c r="G35" s="11"/>
      <c r="H35" s="10" t="s">
        <v>60</v>
      </c>
      <c r="I35" s="9"/>
      <c r="J35" s="11" t="s">
        <v>61</v>
      </c>
      <c r="K35" s="40"/>
    </row>
    <row r="36" ht="20.1" customHeight="1" spans="2:11">
      <c r="B36" s="8"/>
      <c r="C36" s="9"/>
      <c r="D36" s="10" t="s">
        <v>62</v>
      </c>
      <c r="E36" s="10"/>
      <c r="F36" s="11" t="s">
        <v>63</v>
      </c>
      <c r="G36" s="11"/>
      <c r="H36" s="10" t="s">
        <v>64</v>
      </c>
      <c r="I36" s="41"/>
      <c r="J36" s="42">
        <v>45231</v>
      </c>
      <c r="K36" s="40"/>
    </row>
    <row r="37" ht="20.1" customHeight="1" spans="2:11">
      <c r="B37" s="12"/>
      <c r="C37" s="13"/>
      <c r="D37" s="14"/>
      <c r="E37" s="14"/>
      <c r="F37" s="15"/>
      <c r="G37" s="15"/>
      <c r="H37" s="14" t="s">
        <v>65</v>
      </c>
      <c r="I37" s="43"/>
      <c r="J37" s="15" t="s">
        <v>66</v>
      </c>
      <c r="K37" s="44"/>
    </row>
    <row r="38" customFormat="1" ht="20.1" customHeight="1"/>
    <row r="39" ht="20.1" customHeight="1" spans="2:11">
      <c r="B39" s="31"/>
      <c r="C39" s="31"/>
      <c r="D39" s="36" t="s">
        <v>92</v>
      </c>
      <c r="E39" s="31" t="s">
        <v>93</v>
      </c>
      <c r="F39" s="31"/>
      <c r="G39" s="25" t="s">
        <v>94</v>
      </c>
      <c r="H39" s="25" t="s">
        <v>95</v>
      </c>
      <c r="I39" s="25" t="s">
        <v>43</v>
      </c>
      <c r="J39" s="25"/>
      <c r="K39" s="53" t="s">
        <v>72</v>
      </c>
    </row>
    <row r="40" ht="20.1" customHeight="1" spans="2:11">
      <c r="B40" s="31">
        <v>1</v>
      </c>
      <c r="C40" s="31"/>
      <c r="D40" s="36" t="s">
        <v>96</v>
      </c>
      <c r="E40" s="31" t="s">
        <v>63</v>
      </c>
      <c r="F40" s="31"/>
      <c r="G40" s="25">
        <v>100</v>
      </c>
      <c r="H40" s="25">
        <v>12</v>
      </c>
      <c r="I40" s="45">
        <f t="shared" ref="I40:I42" si="0">G40*H40</f>
        <v>1200</v>
      </c>
      <c r="J40" s="46"/>
      <c r="K40" s="54"/>
    </row>
    <row r="41" ht="20.1" customHeight="1" spans="2:11">
      <c r="B41" s="31">
        <v>2</v>
      </c>
      <c r="C41" s="31"/>
      <c r="D41" s="36" t="s">
        <v>96</v>
      </c>
      <c r="E41" s="31" t="s">
        <v>97</v>
      </c>
      <c r="F41" s="31"/>
      <c r="G41" s="25">
        <v>100</v>
      </c>
      <c r="H41" s="25">
        <v>4</v>
      </c>
      <c r="I41" s="45">
        <f t="shared" si="0"/>
        <v>400</v>
      </c>
      <c r="J41" s="46"/>
      <c r="K41" s="54"/>
    </row>
    <row r="42" ht="20.1" customHeight="1" spans="2:11">
      <c r="B42" s="31">
        <v>3</v>
      </c>
      <c r="C42" s="31"/>
      <c r="D42" s="37"/>
      <c r="E42" s="31"/>
      <c r="F42" s="31"/>
      <c r="G42" s="25">
        <v>0</v>
      </c>
      <c r="H42" s="25">
        <v>2</v>
      </c>
      <c r="I42" s="45">
        <f t="shared" si="0"/>
        <v>0</v>
      </c>
      <c r="J42" s="46"/>
      <c r="K42" s="54"/>
    </row>
    <row r="43" ht="20.1" customHeight="1" spans="2:11">
      <c r="B43" s="19" t="s">
        <v>43</v>
      </c>
      <c r="C43" s="33"/>
      <c r="D43" s="33"/>
      <c r="E43" s="33"/>
      <c r="F43" s="20"/>
      <c r="G43" s="34"/>
      <c r="H43" s="34">
        <f>SUM(H40:H42)</f>
        <v>18</v>
      </c>
      <c r="I43" s="48">
        <f>SUM(I40:J42)</f>
        <v>1600</v>
      </c>
      <c r="J43" s="49"/>
      <c r="K43" s="50"/>
    </row>
    <row r="44" ht="20.1" customHeight="1" spans="2:11">
      <c r="B44" s="16" t="s">
        <v>89</v>
      </c>
      <c r="C44" s="16"/>
      <c r="D44" s="16"/>
      <c r="E44" s="16"/>
      <c r="F44" s="16" t="s">
        <v>50</v>
      </c>
      <c r="G44" s="16" t="s">
        <v>90</v>
      </c>
      <c r="H44" s="16"/>
      <c r="I44" s="16"/>
      <c r="J44" s="16" t="s">
        <v>52</v>
      </c>
      <c r="K44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E17:F17"/>
    <mergeCell ref="I17:J17"/>
    <mergeCell ref="B18:C18"/>
    <mergeCell ref="I18:J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  <mergeCell ref="E12:F16"/>
    <mergeCell ref="E18:F20"/>
  </mergeCells>
  <pageMargins left="0.700694444444445" right="0.700694444444445" top="0.751388888888889" bottom="0.751388888888889" header="0.298611111111111" footer="0.298611111111111"/>
  <pageSetup paperSize="9" scale="8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员工差旅明细-新疆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2023-11-16T03:48:10Z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