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19095" windowHeight="7725" tabRatio="693"/>
  </bookViews>
  <sheets>
    <sheet name="结算" sheetId="11" r:id="rId1"/>
  </sheets>
  <calcPr calcId="162913"/>
</workbook>
</file>

<file path=xl/calcChain.xml><?xml version="1.0" encoding="utf-8"?>
<calcChain xmlns="http://schemas.openxmlformats.org/spreadsheetml/2006/main">
  <c r="I56" i="11" l="1"/>
  <c r="I37" i="11"/>
  <c r="I65" i="11"/>
  <c r="O79" i="11"/>
  <c r="I72" i="11"/>
  <c r="I71" i="11"/>
  <c r="O78" i="11"/>
  <c r="I78" i="11"/>
  <c r="O77" i="11"/>
  <c r="O76" i="11"/>
  <c r="I76" i="11"/>
  <c r="O75" i="11"/>
  <c r="I75" i="11"/>
  <c r="O74" i="11"/>
  <c r="I74" i="11"/>
  <c r="O73" i="11"/>
  <c r="I73" i="11"/>
  <c r="O72" i="11"/>
  <c r="O71" i="11"/>
  <c r="O70" i="11"/>
  <c r="I70" i="11"/>
  <c r="O69" i="11"/>
  <c r="I69" i="11"/>
  <c r="O68" i="11"/>
  <c r="I68" i="11"/>
  <c r="O65" i="11"/>
  <c r="O64" i="11"/>
  <c r="I64" i="11"/>
  <c r="O63" i="11"/>
  <c r="I63" i="11"/>
  <c r="O62" i="11"/>
  <c r="I62" i="11"/>
  <c r="O61" i="11"/>
  <c r="O60" i="11"/>
  <c r="O59" i="11"/>
  <c r="I59" i="11"/>
  <c r="O58" i="11"/>
  <c r="I58" i="11"/>
  <c r="O57" i="11"/>
  <c r="O66" i="11" s="1"/>
  <c r="I57" i="11"/>
  <c r="I66" i="11" s="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56" i="11" s="1"/>
  <c r="O39" i="11"/>
  <c r="I39" i="11"/>
  <c r="O38" i="11"/>
  <c r="I38" i="11"/>
  <c r="O37" i="11"/>
  <c r="O35" i="11"/>
  <c r="O34" i="11"/>
  <c r="O33" i="11"/>
  <c r="I33" i="11"/>
  <c r="O32" i="11"/>
  <c r="I32" i="11"/>
  <c r="O31" i="11"/>
  <c r="I31" i="11"/>
  <c r="O30" i="11"/>
  <c r="I30" i="11"/>
  <c r="O29" i="11"/>
  <c r="I29" i="11"/>
  <c r="O28" i="11"/>
  <c r="I28" i="11"/>
  <c r="O27" i="11"/>
  <c r="I27" i="11"/>
  <c r="O26" i="11"/>
  <c r="I26" i="11"/>
  <c r="O24" i="11"/>
  <c r="O36" i="11" s="1"/>
  <c r="I24" i="11"/>
  <c r="I36" i="11" s="1"/>
  <c r="O22" i="11"/>
  <c r="I22" i="11"/>
  <c r="O21" i="11"/>
  <c r="I21" i="11"/>
  <c r="O20" i="11"/>
  <c r="I20" i="11"/>
  <c r="O19" i="11"/>
  <c r="I19" i="11"/>
  <c r="O18" i="11"/>
  <c r="I18" i="11"/>
  <c r="O17" i="11"/>
  <c r="I17" i="11"/>
  <c r="O16" i="11"/>
  <c r="I16" i="11"/>
  <c r="O15" i="11"/>
  <c r="I15" i="11"/>
  <c r="O14" i="11"/>
  <c r="I14" i="11"/>
  <c r="O13" i="11"/>
  <c r="I13" i="11"/>
  <c r="O12" i="11"/>
  <c r="I12" i="11"/>
  <c r="O11" i="11"/>
  <c r="I11" i="11"/>
  <c r="O10" i="11"/>
  <c r="I10" i="11"/>
  <c r="O9" i="11"/>
  <c r="I9" i="11"/>
  <c r="O8" i="11"/>
  <c r="I8" i="11"/>
  <c r="O7" i="11"/>
  <c r="I7" i="11"/>
  <c r="O6" i="11"/>
  <c r="I6" i="11"/>
  <c r="O5" i="11"/>
  <c r="O23" i="11" s="1"/>
  <c r="I5" i="11"/>
  <c r="I23" i="11" s="1"/>
  <c r="I79" i="11" l="1"/>
  <c r="Q79" i="11" s="1"/>
  <c r="Q36" i="11"/>
  <c r="O80" i="11"/>
  <c r="Q23" i="11"/>
  <c r="I80" i="11"/>
  <c r="Q56" i="11"/>
  <c r="Q66" i="11"/>
  <c r="I81" i="11" l="1"/>
  <c r="I82" i="11" s="1"/>
  <c r="O81" i="11"/>
  <c r="O82" i="11" s="1"/>
  <c r="Q82" i="11" l="1"/>
</calcChain>
</file>

<file path=xl/sharedStrings.xml><?xml version="1.0" encoding="utf-8"?>
<sst xmlns="http://schemas.openxmlformats.org/spreadsheetml/2006/main" count="395" uniqueCount="120">
  <si>
    <t>超市渠道会议-上海0402 沈玲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</si>
  <si>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</si>
  <si>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</si>
  <si>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</si>
  <si>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</si>
  <si>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</si>
  <si>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</si>
  <si>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</si>
  <si>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</si>
  <si>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</si>
  <si>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</si>
  <si>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</si>
  <si>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</si>
  <si>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</si>
  <si>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上海世纪皇冠假日酒店</t>
  </si>
  <si>
    <t>行政套房</t>
  </si>
  <si>
    <t>间</t>
  </si>
  <si>
    <t>晚</t>
  </si>
  <si>
    <t>3月27日-29日</t>
  </si>
  <si>
    <t>高级大床房</t>
  </si>
  <si>
    <t>高级双床房</t>
  </si>
  <si>
    <t>4月1日  王凤雨、杨苗苗员工房</t>
  </si>
  <si>
    <t>4月1日 两个大床</t>
  </si>
  <si>
    <t>4月1日 no show</t>
  </si>
  <si>
    <t>高级套房</t>
  </si>
  <si>
    <t>4月2日 王凤雨、杨苗苗员工房</t>
  </si>
  <si>
    <t>4月3日 王凤雨、杨苗苗员工房</t>
  </si>
  <si>
    <t xml:space="preserve"> 王凤雨、杨苗苗员工房</t>
  </si>
  <si>
    <t>美千居</t>
  </si>
  <si>
    <t>双床</t>
  </si>
  <si>
    <t>美千居酒店</t>
  </si>
  <si>
    <t>大床</t>
  </si>
  <si>
    <t>酒店合计</t>
  </si>
  <si>
    <t>餐饮</t>
  </si>
  <si>
    <t>4月2日午餐</t>
  </si>
  <si>
    <t>桌餐</t>
  </si>
  <si>
    <t>餐</t>
  </si>
  <si>
    <t>次</t>
  </si>
  <si>
    <t>4月2日中午午餐散点</t>
  </si>
  <si>
    <t>自助</t>
  </si>
  <si>
    <t>散点：咖啡、茶</t>
  </si>
  <si>
    <t>4月2日晚餐</t>
  </si>
  <si>
    <t>桌</t>
  </si>
  <si>
    <t>人</t>
  </si>
  <si>
    <t>4月3日自助午餐-60保底</t>
  </si>
  <si>
    <t>4月3日午餐</t>
  </si>
  <si>
    <t>4月3日晚宴</t>
  </si>
  <si>
    <t>4月3日晚餐</t>
  </si>
  <si>
    <t>4月3日下午-茶歇</t>
  </si>
  <si>
    <t>4月2日晚餐-外出用餐</t>
  </si>
  <si>
    <t>项</t>
  </si>
  <si>
    <t>红酒</t>
  </si>
  <si>
    <t>烟</t>
  </si>
  <si>
    <t>小瓶酒-主桌  预估</t>
  </si>
  <si>
    <t>瓶</t>
  </si>
  <si>
    <t>白酒：海之蓝</t>
  </si>
  <si>
    <t>气泡酒</t>
  </si>
  <si>
    <t>用餐合计</t>
  </si>
  <si>
    <t>交通</t>
  </si>
  <si>
    <t>用车</t>
  </si>
  <si>
    <t>趟</t>
  </si>
  <si>
    <t>4月2日用车：GL8接机</t>
  </si>
  <si>
    <t>辆</t>
  </si>
  <si>
    <t>天</t>
  </si>
  <si>
    <t>4月2日用车：GL8备车，市内用车 超时超公里</t>
  </si>
  <si>
    <t>4月2日用车：小车 市内用车</t>
  </si>
  <si>
    <t>4月2日用车：考斯特 接机</t>
  </si>
  <si>
    <t>4月2日用车：4座小车 市内用车 超时超公里</t>
  </si>
  <si>
    <t>4月3日用车：GL8接机</t>
  </si>
  <si>
    <t>4月3日用车：GL8 市内接客户-酒店</t>
  </si>
  <si>
    <t>4月3日用车：GL8 市内接客户-机场-酒店</t>
  </si>
  <si>
    <t>4月3日用车：GL8备车</t>
  </si>
  <si>
    <t>4月3日用车：奥迪备车送领导</t>
  </si>
  <si>
    <t>4月3日用车：小车备车 接虹桥火车站、市内用车</t>
  </si>
  <si>
    <t>4月3日用车：小车 市内用车 超时超公里</t>
  </si>
  <si>
    <t>4月3日用车：小车 市内用车</t>
  </si>
  <si>
    <t>4月3日用车：丰田海狮 市内用车接客户-酒店</t>
  </si>
  <si>
    <t>4月4日用车：考斯特 送机</t>
  </si>
  <si>
    <t>4月4日用车：GL8送机</t>
  </si>
  <si>
    <t>4月4日用车：小车送机</t>
  </si>
  <si>
    <t>交通费合计</t>
  </si>
  <si>
    <t>会议</t>
  </si>
  <si>
    <t>4月3日--全天</t>
  </si>
  <si>
    <t>上海厅-活动</t>
  </si>
  <si>
    <t>个</t>
  </si>
  <si>
    <t>4月3日--上海厅</t>
  </si>
  <si>
    <t>上海厅-搭建</t>
  </si>
  <si>
    <t>4月3日--浦东厅</t>
  </si>
  <si>
    <t>浦东厅</t>
  </si>
  <si>
    <t>4月2日：浦东厅+上海厅+前廊搭建</t>
  </si>
  <si>
    <t>4月2日 苏州厅下午会议</t>
  </si>
  <si>
    <t>LED费用</t>
  </si>
  <si>
    <t>舞台地毯费用</t>
  </si>
  <si>
    <t>桌卡</t>
  </si>
  <si>
    <t>手捧花</t>
  </si>
  <si>
    <t>VIP室桌花</t>
  </si>
  <si>
    <t>会议费用合计</t>
  </si>
  <si>
    <t>人工费</t>
  </si>
  <si>
    <t>杨苗苗：北京-上海</t>
  </si>
  <si>
    <t>补贴</t>
  </si>
  <si>
    <t>王凤雨：杭州-上海</t>
  </si>
  <si>
    <t>王凤雨、杨苗苗上海-北京</t>
  </si>
  <si>
    <t>4月1-4日：王凤雨、杨苗苗</t>
  </si>
  <si>
    <t>4月2日：虹桥（4人）、浦东（3人）机场接机人员</t>
  </si>
  <si>
    <t>4月2日：酒店上会人员3人</t>
  </si>
  <si>
    <t>4月3日：虹桥*1；浦东*1；虹桥火车站*1</t>
  </si>
  <si>
    <t>4月3日：酒店上会人员2人</t>
  </si>
  <si>
    <t>4月3日：礼仪*2名</t>
  </si>
  <si>
    <t>4月4日：送机</t>
  </si>
  <si>
    <t>其他方案</t>
  </si>
  <si>
    <t>礼品</t>
  </si>
  <si>
    <t>其他合计</t>
  </si>
  <si>
    <t>净价合计</t>
  </si>
  <si>
    <r>
      <rPr>
        <b/>
        <sz val="9"/>
        <color theme="1"/>
        <rFont val="微软雅黑"/>
        <family val="2"/>
        <charset val="134"/>
      </rP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</si>
  <si>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最终预算金额</t>
  </si>
  <si>
    <t>客户报销</t>
    <phoneticPr fontId="14" type="noConversion"/>
  </si>
  <si>
    <t>实际明细</t>
    <phoneticPr fontId="14" type="noConversion"/>
  </si>
  <si>
    <t>调整后明细</t>
    <phoneticPr fontId="14" type="noConversion"/>
  </si>
  <si>
    <t>项</t>
    <phoneticPr fontId="14" type="noConversion"/>
  </si>
  <si>
    <t>税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</si>
</sst>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[Red]\¥\-#,##0.00"/>
  </numFmts>
  <fonts count="1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name val="微软雅黑"/>
      <family val="2"/>
      <charset val="134"/>
    </font>
    <font>
      <b/>
      <sz val="9"/>
      <color theme="1"/>
      <name val="华文细黑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0" borderId="1" xfId="0" applyFont="1" applyBorder="1" applyAlignment="1"/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58" fontId="5" fillId="3" borderId="1" xfId="0" applyNumberFormat="1" applyFont="1" applyFill="1" applyBorder="1" applyAlignment="1">
      <alignment horizontal="left" vertical="center"/>
    </xf>
    <xf numFmtId="58" fontId="1" fillId="4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4" fillId="7" borderId="1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176" fontId="0" fillId="0" borderId="0" xfId="0" applyNumberFormat="1" applyFont="1" applyAlignment="1"/>
    <xf numFmtId="0" fontId="1" fillId="0" borderId="1" xfId="0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76" fontId="4" fillId="7" borderId="5" xfId="0" applyNumberFormat="1" applyFont="1" applyFill="1" applyBorder="1" applyAlignment="1">
      <alignment horizontal="center" vertical="center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96"/>
  <sheetViews>
    <sheetView tabSelected="1" topLeftCell="A64" zoomScale="90" zoomScaleNormal="90" workbookViewId="0">
      <selection activeCell="I87" sqref="I87"/>
    </sheetView>
  </sheetViews>
  <sheetFormatPr defaultColWidth="9" defaultRowHeight="14.25" x14ac:dyDescent="0.2"/>
  <cols>
    <col min="1" max="1" width="8.75" style="2" customWidth="1"/>
    <col min="2" max="2" width="15.625" style="2" customWidth="1"/>
    <col min="3" max="3" width="10.25" style="2" customWidth="1"/>
    <col min="4" max="4" width="4.375" style="2" customWidth="1"/>
    <col min="5" max="5" width="4.5" style="2" customWidth="1"/>
    <col min="6" max="6" width="4.375" style="2" customWidth="1"/>
    <col min="7" max="7" width="4.5" style="2" customWidth="1"/>
    <col min="8" max="8" width="8.75" style="3" customWidth="1"/>
    <col min="9" max="9" width="13.375" style="2" customWidth="1"/>
    <col min="10" max="10" width="8.75" style="2" customWidth="1"/>
    <col min="11" max="11" width="5.25" style="2" customWidth="1"/>
    <col min="12" max="12" width="5.875" style="2" customWidth="1"/>
    <col min="13" max="13" width="5.25" style="2" customWidth="1"/>
    <col min="14" max="14" width="7.625" style="3" customWidth="1"/>
    <col min="15" max="15" width="11.5" style="2" customWidth="1"/>
    <col min="16" max="16" width="35.625" style="2" customWidth="1"/>
    <col min="17" max="17" width="12.25" style="4" customWidth="1"/>
    <col min="18" max="18" width="9" style="2"/>
    <col min="19" max="19" width="10.25" style="2" customWidth="1"/>
    <col min="20" max="258" width="9" style="2"/>
    <col min="259" max="259" width="16.625" style="2" customWidth="1"/>
    <col min="260" max="260" width="12" style="2" customWidth="1"/>
    <col min="261" max="266" width="9" style="2" customWidth="1"/>
    <col min="267" max="270" width="5.25" style="2" customWidth="1"/>
    <col min="271" max="271" width="5.875" style="2" customWidth="1"/>
    <col min="272" max="272" width="10.875" style="2" customWidth="1"/>
    <col min="273" max="273" width="21.875" style="2" customWidth="1"/>
    <col min="274" max="514" width="9" style="2"/>
    <col min="515" max="515" width="16.625" style="2" customWidth="1"/>
    <col min="516" max="516" width="12" style="2" customWidth="1"/>
    <col min="517" max="522" width="9" style="2" customWidth="1"/>
    <col min="523" max="526" width="5.25" style="2" customWidth="1"/>
    <col min="527" max="527" width="5.875" style="2" customWidth="1"/>
    <col min="528" max="528" width="10.875" style="2" customWidth="1"/>
    <col min="529" max="529" width="21.875" style="2" customWidth="1"/>
    <col min="530" max="770" width="9" style="2"/>
    <col min="771" max="771" width="16.625" style="2" customWidth="1"/>
    <col min="772" max="772" width="12" style="2" customWidth="1"/>
    <col min="773" max="778" width="9" style="2" customWidth="1"/>
    <col min="779" max="782" width="5.25" style="2" customWidth="1"/>
    <col min="783" max="783" width="5.875" style="2" customWidth="1"/>
    <col min="784" max="784" width="10.875" style="2" customWidth="1"/>
    <col min="785" max="785" width="21.875" style="2" customWidth="1"/>
    <col min="786" max="1026" width="9" style="2"/>
    <col min="1027" max="1027" width="16.625" style="2" customWidth="1"/>
    <col min="1028" max="1028" width="12" style="2" customWidth="1"/>
    <col min="1029" max="1034" width="9" style="2" customWidth="1"/>
    <col min="1035" max="1038" width="5.25" style="2" customWidth="1"/>
    <col min="1039" max="1039" width="5.875" style="2" customWidth="1"/>
    <col min="1040" max="1040" width="10.875" style="2" customWidth="1"/>
    <col min="1041" max="1041" width="21.875" style="2" customWidth="1"/>
    <col min="1042" max="1282" width="9" style="2"/>
    <col min="1283" max="1283" width="16.625" style="2" customWidth="1"/>
    <col min="1284" max="1284" width="12" style="2" customWidth="1"/>
    <col min="1285" max="1290" width="9" style="2" customWidth="1"/>
    <col min="1291" max="1294" width="5.25" style="2" customWidth="1"/>
    <col min="1295" max="1295" width="5.875" style="2" customWidth="1"/>
    <col min="1296" max="1296" width="10.875" style="2" customWidth="1"/>
    <col min="1297" max="1297" width="21.875" style="2" customWidth="1"/>
    <col min="1298" max="1538" width="9" style="2"/>
    <col min="1539" max="1539" width="16.625" style="2" customWidth="1"/>
    <col min="1540" max="1540" width="12" style="2" customWidth="1"/>
    <col min="1541" max="1546" width="9" style="2" customWidth="1"/>
    <col min="1547" max="1550" width="5.25" style="2" customWidth="1"/>
    <col min="1551" max="1551" width="5.875" style="2" customWidth="1"/>
    <col min="1552" max="1552" width="10.875" style="2" customWidth="1"/>
    <col min="1553" max="1553" width="21.875" style="2" customWidth="1"/>
    <col min="1554" max="1794" width="9" style="2"/>
    <col min="1795" max="1795" width="16.625" style="2" customWidth="1"/>
    <col min="1796" max="1796" width="12" style="2" customWidth="1"/>
    <col min="1797" max="1802" width="9" style="2" customWidth="1"/>
    <col min="1803" max="1806" width="5.25" style="2" customWidth="1"/>
    <col min="1807" max="1807" width="5.875" style="2" customWidth="1"/>
    <col min="1808" max="1808" width="10.875" style="2" customWidth="1"/>
    <col min="1809" max="1809" width="21.875" style="2" customWidth="1"/>
    <col min="1810" max="2050" width="9" style="2"/>
    <col min="2051" max="2051" width="16.625" style="2" customWidth="1"/>
    <col min="2052" max="2052" width="12" style="2" customWidth="1"/>
    <col min="2053" max="2058" width="9" style="2" customWidth="1"/>
    <col min="2059" max="2062" width="5.25" style="2" customWidth="1"/>
    <col min="2063" max="2063" width="5.875" style="2" customWidth="1"/>
    <col min="2064" max="2064" width="10.875" style="2" customWidth="1"/>
    <col min="2065" max="2065" width="21.875" style="2" customWidth="1"/>
    <col min="2066" max="2306" width="9" style="2"/>
    <col min="2307" max="2307" width="16.625" style="2" customWidth="1"/>
    <col min="2308" max="2308" width="12" style="2" customWidth="1"/>
    <col min="2309" max="2314" width="9" style="2" customWidth="1"/>
    <col min="2315" max="2318" width="5.25" style="2" customWidth="1"/>
    <col min="2319" max="2319" width="5.875" style="2" customWidth="1"/>
    <col min="2320" max="2320" width="10.875" style="2" customWidth="1"/>
    <col min="2321" max="2321" width="21.875" style="2" customWidth="1"/>
    <col min="2322" max="2562" width="9" style="2"/>
    <col min="2563" max="2563" width="16.625" style="2" customWidth="1"/>
    <col min="2564" max="2564" width="12" style="2" customWidth="1"/>
    <col min="2565" max="2570" width="9" style="2" customWidth="1"/>
    <col min="2571" max="2574" width="5.25" style="2" customWidth="1"/>
    <col min="2575" max="2575" width="5.875" style="2" customWidth="1"/>
    <col min="2576" max="2576" width="10.875" style="2" customWidth="1"/>
    <col min="2577" max="2577" width="21.875" style="2" customWidth="1"/>
    <col min="2578" max="2818" width="9" style="2"/>
    <col min="2819" max="2819" width="16.625" style="2" customWidth="1"/>
    <col min="2820" max="2820" width="12" style="2" customWidth="1"/>
    <col min="2821" max="2826" width="9" style="2" customWidth="1"/>
    <col min="2827" max="2830" width="5.25" style="2" customWidth="1"/>
    <col min="2831" max="2831" width="5.875" style="2" customWidth="1"/>
    <col min="2832" max="2832" width="10.875" style="2" customWidth="1"/>
    <col min="2833" max="2833" width="21.875" style="2" customWidth="1"/>
    <col min="2834" max="3074" width="9" style="2"/>
    <col min="3075" max="3075" width="16.625" style="2" customWidth="1"/>
    <col min="3076" max="3076" width="12" style="2" customWidth="1"/>
    <col min="3077" max="3082" width="9" style="2" customWidth="1"/>
    <col min="3083" max="3086" width="5.25" style="2" customWidth="1"/>
    <col min="3087" max="3087" width="5.875" style="2" customWidth="1"/>
    <col min="3088" max="3088" width="10.875" style="2" customWidth="1"/>
    <col min="3089" max="3089" width="21.875" style="2" customWidth="1"/>
    <col min="3090" max="3330" width="9" style="2"/>
    <col min="3331" max="3331" width="16.625" style="2" customWidth="1"/>
    <col min="3332" max="3332" width="12" style="2" customWidth="1"/>
    <col min="3333" max="3338" width="9" style="2" customWidth="1"/>
    <col min="3339" max="3342" width="5.25" style="2" customWidth="1"/>
    <col min="3343" max="3343" width="5.875" style="2" customWidth="1"/>
    <col min="3344" max="3344" width="10.875" style="2" customWidth="1"/>
    <col min="3345" max="3345" width="21.875" style="2" customWidth="1"/>
    <col min="3346" max="3586" width="9" style="2"/>
    <col min="3587" max="3587" width="16.625" style="2" customWidth="1"/>
    <col min="3588" max="3588" width="12" style="2" customWidth="1"/>
    <col min="3589" max="3594" width="9" style="2" customWidth="1"/>
    <col min="3595" max="3598" width="5.25" style="2" customWidth="1"/>
    <col min="3599" max="3599" width="5.875" style="2" customWidth="1"/>
    <col min="3600" max="3600" width="10.875" style="2" customWidth="1"/>
    <col min="3601" max="3601" width="21.875" style="2" customWidth="1"/>
    <col min="3602" max="3842" width="9" style="2"/>
    <col min="3843" max="3843" width="16.625" style="2" customWidth="1"/>
    <col min="3844" max="3844" width="12" style="2" customWidth="1"/>
    <col min="3845" max="3850" width="9" style="2" customWidth="1"/>
    <col min="3851" max="3854" width="5.25" style="2" customWidth="1"/>
    <col min="3855" max="3855" width="5.875" style="2" customWidth="1"/>
    <col min="3856" max="3856" width="10.875" style="2" customWidth="1"/>
    <col min="3857" max="3857" width="21.875" style="2" customWidth="1"/>
    <col min="3858" max="4098" width="9" style="2"/>
    <col min="4099" max="4099" width="16.625" style="2" customWidth="1"/>
    <col min="4100" max="4100" width="12" style="2" customWidth="1"/>
    <col min="4101" max="4106" width="9" style="2" customWidth="1"/>
    <col min="4107" max="4110" width="5.25" style="2" customWidth="1"/>
    <col min="4111" max="4111" width="5.875" style="2" customWidth="1"/>
    <col min="4112" max="4112" width="10.875" style="2" customWidth="1"/>
    <col min="4113" max="4113" width="21.875" style="2" customWidth="1"/>
    <col min="4114" max="4354" width="9" style="2"/>
    <col min="4355" max="4355" width="16.625" style="2" customWidth="1"/>
    <col min="4356" max="4356" width="12" style="2" customWidth="1"/>
    <col min="4357" max="4362" width="9" style="2" customWidth="1"/>
    <col min="4363" max="4366" width="5.25" style="2" customWidth="1"/>
    <col min="4367" max="4367" width="5.875" style="2" customWidth="1"/>
    <col min="4368" max="4368" width="10.875" style="2" customWidth="1"/>
    <col min="4369" max="4369" width="21.875" style="2" customWidth="1"/>
    <col min="4370" max="4610" width="9" style="2"/>
    <col min="4611" max="4611" width="16.625" style="2" customWidth="1"/>
    <col min="4612" max="4612" width="12" style="2" customWidth="1"/>
    <col min="4613" max="4618" width="9" style="2" customWidth="1"/>
    <col min="4619" max="4622" width="5.25" style="2" customWidth="1"/>
    <col min="4623" max="4623" width="5.875" style="2" customWidth="1"/>
    <col min="4624" max="4624" width="10.875" style="2" customWidth="1"/>
    <col min="4625" max="4625" width="21.875" style="2" customWidth="1"/>
    <col min="4626" max="4866" width="9" style="2"/>
    <col min="4867" max="4867" width="16.625" style="2" customWidth="1"/>
    <col min="4868" max="4868" width="12" style="2" customWidth="1"/>
    <col min="4869" max="4874" width="9" style="2" customWidth="1"/>
    <col min="4875" max="4878" width="5.25" style="2" customWidth="1"/>
    <col min="4879" max="4879" width="5.875" style="2" customWidth="1"/>
    <col min="4880" max="4880" width="10.875" style="2" customWidth="1"/>
    <col min="4881" max="4881" width="21.875" style="2" customWidth="1"/>
    <col min="4882" max="5122" width="9" style="2"/>
    <col min="5123" max="5123" width="16.625" style="2" customWidth="1"/>
    <col min="5124" max="5124" width="12" style="2" customWidth="1"/>
    <col min="5125" max="5130" width="9" style="2" customWidth="1"/>
    <col min="5131" max="5134" width="5.25" style="2" customWidth="1"/>
    <col min="5135" max="5135" width="5.875" style="2" customWidth="1"/>
    <col min="5136" max="5136" width="10.875" style="2" customWidth="1"/>
    <col min="5137" max="5137" width="21.875" style="2" customWidth="1"/>
    <col min="5138" max="5378" width="9" style="2"/>
    <col min="5379" max="5379" width="16.625" style="2" customWidth="1"/>
    <col min="5380" max="5380" width="12" style="2" customWidth="1"/>
    <col min="5381" max="5386" width="9" style="2" customWidth="1"/>
    <col min="5387" max="5390" width="5.25" style="2" customWidth="1"/>
    <col min="5391" max="5391" width="5.875" style="2" customWidth="1"/>
    <col min="5392" max="5392" width="10.875" style="2" customWidth="1"/>
    <col min="5393" max="5393" width="21.875" style="2" customWidth="1"/>
    <col min="5394" max="5634" width="9" style="2"/>
    <col min="5635" max="5635" width="16.625" style="2" customWidth="1"/>
    <col min="5636" max="5636" width="12" style="2" customWidth="1"/>
    <col min="5637" max="5642" width="9" style="2" customWidth="1"/>
    <col min="5643" max="5646" width="5.25" style="2" customWidth="1"/>
    <col min="5647" max="5647" width="5.875" style="2" customWidth="1"/>
    <col min="5648" max="5648" width="10.875" style="2" customWidth="1"/>
    <col min="5649" max="5649" width="21.875" style="2" customWidth="1"/>
    <col min="5650" max="5890" width="9" style="2"/>
    <col min="5891" max="5891" width="16.625" style="2" customWidth="1"/>
    <col min="5892" max="5892" width="12" style="2" customWidth="1"/>
    <col min="5893" max="5898" width="9" style="2" customWidth="1"/>
    <col min="5899" max="5902" width="5.25" style="2" customWidth="1"/>
    <col min="5903" max="5903" width="5.875" style="2" customWidth="1"/>
    <col min="5904" max="5904" width="10.875" style="2" customWidth="1"/>
    <col min="5905" max="5905" width="21.875" style="2" customWidth="1"/>
    <col min="5906" max="6146" width="9" style="2"/>
    <col min="6147" max="6147" width="16.625" style="2" customWidth="1"/>
    <col min="6148" max="6148" width="12" style="2" customWidth="1"/>
    <col min="6149" max="6154" width="9" style="2" customWidth="1"/>
    <col min="6155" max="6158" width="5.25" style="2" customWidth="1"/>
    <col min="6159" max="6159" width="5.875" style="2" customWidth="1"/>
    <col min="6160" max="6160" width="10.875" style="2" customWidth="1"/>
    <col min="6161" max="6161" width="21.875" style="2" customWidth="1"/>
    <col min="6162" max="6402" width="9" style="2"/>
    <col min="6403" max="6403" width="16.625" style="2" customWidth="1"/>
    <col min="6404" max="6404" width="12" style="2" customWidth="1"/>
    <col min="6405" max="6410" width="9" style="2" customWidth="1"/>
    <col min="6411" max="6414" width="5.25" style="2" customWidth="1"/>
    <col min="6415" max="6415" width="5.875" style="2" customWidth="1"/>
    <col min="6416" max="6416" width="10.875" style="2" customWidth="1"/>
    <col min="6417" max="6417" width="21.875" style="2" customWidth="1"/>
    <col min="6418" max="6658" width="9" style="2"/>
    <col min="6659" max="6659" width="16.625" style="2" customWidth="1"/>
    <col min="6660" max="6660" width="12" style="2" customWidth="1"/>
    <col min="6661" max="6666" width="9" style="2" customWidth="1"/>
    <col min="6667" max="6670" width="5.25" style="2" customWidth="1"/>
    <col min="6671" max="6671" width="5.875" style="2" customWidth="1"/>
    <col min="6672" max="6672" width="10.875" style="2" customWidth="1"/>
    <col min="6673" max="6673" width="21.875" style="2" customWidth="1"/>
    <col min="6674" max="6914" width="9" style="2"/>
    <col min="6915" max="6915" width="16.625" style="2" customWidth="1"/>
    <col min="6916" max="6916" width="12" style="2" customWidth="1"/>
    <col min="6917" max="6922" width="9" style="2" customWidth="1"/>
    <col min="6923" max="6926" width="5.25" style="2" customWidth="1"/>
    <col min="6927" max="6927" width="5.875" style="2" customWidth="1"/>
    <col min="6928" max="6928" width="10.875" style="2" customWidth="1"/>
    <col min="6929" max="6929" width="21.875" style="2" customWidth="1"/>
    <col min="6930" max="7170" width="9" style="2"/>
    <col min="7171" max="7171" width="16.625" style="2" customWidth="1"/>
    <col min="7172" max="7172" width="12" style="2" customWidth="1"/>
    <col min="7173" max="7178" width="9" style="2" customWidth="1"/>
    <col min="7179" max="7182" width="5.25" style="2" customWidth="1"/>
    <col min="7183" max="7183" width="5.875" style="2" customWidth="1"/>
    <col min="7184" max="7184" width="10.875" style="2" customWidth="1"/>
    <col min="7185" max="7185" width="21.875" style="2" customWidth="1"/>
    <col min="7186" max="7426" width="9" style="2"/>
    <col min="7427" max="7427" width="16.625" style="2" customWidth="1"/>
    <col min="7428" max="7428" width="12" style="2" customWidth="1"/>
    <col min="7429" max="7434" width="9" style="2" customWidth="1"/>
    <col min="7435" max="7438" width="5.25" style="2" customWidth="1"/>
    <col min="7439" max="7439" width="5.875" style="2" customWidth="1"/>
    <col min="7440" max="7440" width="10.875" style="2" customWidth="1"/>
    <col min="7441" max="7441" width="21.875" style="2" customWidth="1"/>
    <col min="7442" max="7682" width="9" style="2"/>
    <col min="7683" max="7683" width="16.625" style="2" customWidth="1"/>
    <col min="7684" max="7684" width="12" style="2" customWidth="1"/>
    <col min="7685" max="7690" width="9" style="2" customWidth="1"/>
    <col min="7691" max="7694" width="5.25" style="2" customWidth="1"/>
    <col min="7695" max="7695" width="5.875" style="2" customWidth="1"/>
    <col min="7696" max="7696" width="10.875" style="2" customWidth="1"/>
    <col min="7697" max="7697" width="21.875" style="2" customWidth="1"/>
    <col min="7698" max="7938" width="9" style="2"/>
    <col min="7939" max="7939" width="16.625" style="2" customWidth="1"/>
    <col min="7940" max="7940" width="12" style="2" customWidth="1"/>
    <col min="7941" max="7946" width="9" style="2" customWidth="1"/>
    <col min="7947" max="7950" width="5.25" style="2" customWidth="1"/>
    <col min="7951" max="7951" width="5.875" style="2" customWidth="1"/>
    <col min="7952" max="7952" width="10.875" style="2" customWidth="1"/>
    <col min="7953" max="7953" width="21.875" style="2" customWidth="1"/>
    <col min="7954" max="8194" width="9" style="2"/>
    <col min="8195" max="8195" width="16.625" style="2" customWidth="1"/>
    <col min="8196" max="8196" width="12" style="2" customWidth="1"/>
    <col min="8197" max="8202" width="9" style="2" customWidth="1"/>
    <col min="8203" max="8206" width="5.25" style="2" customWidth="1"/>
    <col min="8207" max="8207" width="5.875" style="2" customWidth="1"/>
    <col min="8208" max="8208" width="10.875" style="2" customWidth="1"/>
    <col min="8209" max="8209" width="21.875" style="2" customWidth="1"/>
    <col min="8210" max="8450" width="9" style="2"/>
    <col min="8451" max="8451" width="16.625" style="2" customWidth="1"/>
    <col min="8452" max="8452" width="12" style="2" customWidth="1"/>
    <col min="8453" max="8458" width="9" style="2" customWidth="1"/>
    <col min="8459" max="8462" width="5.25" style="2" customWidth="1"/>
    <col min="8463" max="8463" width="5.875" style="2" customWidth="1"/>
    <col min="8464" max="8464" width="10.875" style="2" customWidth="1"/>
    <col min="8465" max="8465" width="21.875" style="2" customWidth="1"/>
    <col min="8466" max="8706" width="9" style="2"/>
    <col min="8707" max="8707" width="16.625" style="2" customWidth="1"/>
    <col min="8708" max="8708" width="12" style="2" customWidth="1"/>
    <col min="8709" max="8714" width="9" style="2" customWidth="1"/>
    <col min="8715" max="8718" width="5.25" style="2" customWidth="1"/>
    <col min="8719" max="8719" width="5.875" style="2" customWidth="1"/>
    <col min="8720" max="8720" width="10.875" style="2" customWidth="1"/>
    <col min="8721" max="8721" width="21.875" style="2" customWidth="1"/>
    <col min="8722" max="8962" width="9" style="2"/>
    <col min="8963" max="8963" width="16.625" style="2" customWidth="1"/>
    <col min="8964" max="8964" width="12" style="2" customWidth="1"/>
    <col min="8965" max="8970" width="9" style="2" customWidth="1"/>
    <col min="8971" max="8974" width="5.25" style="2" customWidth="1"/>
    <col min="8975" max="8975" width="5.875" style="2" customWidth="1"/>
    <col min="8976" max="8976" width="10.875" style="2" customWidth="1"/>
    <col min="8977" max="8977" width="21.875" style="2" customWidth="1"/>
    <col min="8978" max="9218" width="9" style="2"/>
    <col min="9219" max="9219" width="16.625" style="2" customWidth="1"/>
    <col min="9220" max="9220" width="12" style="2" customWidth="1"/>
    <col min="9221" max="9226" width="9" style="2" customWidth="1"/>
    <col min="9227" max="9230" width="5.25" style="2" customWidth="1"/>
    <col min="9231" max="9231" width="5.875" style="2" customWidth="1"/>
    <col min="9232" max="9232" width="10.875" style="2" customWidth="1"/>
    <col min="9233" max="9233" width="21.875" style="2" customWidth="1"/>
    <col min="9234" max="9474" width="9" style="2"/>
    <col min="9475" max="9475" width="16.625" style="2" customWidth="1"/>
    <col min="9476" max="9476" width="12" style="2" customWidth="1"/>
    <col min="9477" max="9482" width="9" style="2" customWidth="1"/>
    <col min="9483" max="9486" width="5.25" style="2" customWidth="1"/>
    <col min="9487" max="9487" width="5.875" style="2" customWidth="1"/>
    <col min="9488" max="9488" width="10.875" style="2" customWidth="1"/>
    <col min="9489" max="9489" width="21.875" style="2" customWidth="1"/>
    <col min="9490" max="9730" width="9" style="2"/>
    <col min="9731" max="9731" width="16.625" style="2" customWidth="1"/>
    <col min="9732" max="9732" width="12" style="2" customWidth="1"/>
    <col min="9733" max="9738" width="9" style="2" customWidth="1"/>
    <col min="9739" max="9742" width="5.25" style="2" customWidth="1"/>
    <col min="9743" max="9743" width="5.875" style="2" customWidth="1"/>
    <col min="9744" max="9744" width="10.875" style="2" customWidth="1"/>
    <col min="9745" max="9745" width="21.875" style="2" customWidth="1"/>
    <col min="9746" max="9986" width="9" style="2"/>
    <col min="9987" max="9987" width="16.625" style="2" customWidth="1"/>
    <col min="9988" max="9988" width="12" style="2" customWidth="1"/>
    <col min="9989" max="9994" width="9" style="2" customWidth="1"/>
    <col min="9995" max="9998" width="5.25" style="2" customWidth="1"/>
    <col min="9999" max="9999" width="5.875" style="2" customWidth="1"/>
    <col min="10000" max="10000" width="10.875" style="2" customWidth="1"/>
    <col min="10001" max="10001" width="21.875" style="2" customWidth="1"/>
    <col min="10002" max="10242" width="9" style="2"/>
    <col min="10243" max="10243" width="16.625" style="2" customWidth="1"/>
    <col min="10244" max="10244" width="12" style="2" customWidth="1"/>
    <col min="10245" max="10250" width="9" style="2" customWidth="1"/>
    <col min="10251" max="10254" width="5.25" style="2" customWidth="1"/>
    <col min="10255" max="10255" width="5.875" style="2" customWidth="1"/>
    <col min="10256" max="10256" width="10.875" style="2" customWidth="1"/>
    <col min="10257" max="10257" width="21.875" style="2" customWidth="1"/>
    <col min="10258" max="10498" width="9" style="2"/>
    <col min="10499" max="10499" width="16.625" style="2" customWidth="1"/>
    <col min="10500" max="10500" width="12" style="2" customWidth="1"/>
    <col min="10501" max="10506" width="9" style="2" customWidth="1"/>
    <col min="10507" max="10510" width="5.25" style="2" customWidth="1"/>
    <col min="10511" max="10511" width="5.875" style="2" customWidth="1"/>
    <col min="10512" max="10512" width="10.875" style="2" customWidth="1"/>
    <col min="10513" max="10513" width="21.875" style="2" customWidth="1"/>
    <col min="10514" max="10754" width="9" style="2"/>
    <col min="10755" max="10755" width="16.625" style="2" customWidth="1"/>
    <col min="10756" max="10756" width="12" style="2" customWidth="1"/>
    <col min="10757" max="10762" width="9" style="2" customWidth="1"/>
    <col min="10763" max="10766" width="5.25" style="2" customWidth="1"/>
    <col min="10767" max="10767" width="5.875" style="2" customWidth="1"/>
    <col min="10768" max="10768" width="10.875" style="2" customWidth="1"/>
    <col min="10769" max="10769" width="21.875" style="2" customWidth="1"/>
    <col min="10770" max="11010" width="9" style="2"/>
    <col min="11011" max="11011" width="16.625" style="2" customWidth="1"/>
    <col min="11012" max="11012" width="12" style="2" customWidth="1"/>
    <col min="11013" max="11018" width="9" style="2" customWidth="1"/>
    <col min="11019" max="11022" width="5.25" style="2" customWidth="1"/>
    <col min="11023" max="11023" width="5.875" style="2" customWidth="1"/>
    <col min="11024" max="11024" width="10.875" style="2" customWidth="1"/>
    <col min="11025" max="11025" width="21.875" style="2" customWidth="1"/>
    <col min="11026" max="11266" width="9" style="2"/>
    <col min="11267" max="11267" width="16.625" style="2" customWidth="1"/>
    <col min="11268" max="11268" width="12" style="2" customWidth="1"/>
    <col min="11269" max="11274" width="9" style="2" customWidth="1"/>
    <col min="11275" max="11278" width="5.25" style="2" customWidth="1"/>
    <col min="11279" max="11279" width="5.875" style="2" customWidth="1"/>
    <col min="11280" max="11280" width="10.875" style="2" customWidth="1"/>
    <col min="11281" max="11281" width="21.875" style="2" customWidth="1"/>
    <col min="11282" max="11522" width="9" style="2"/>
    <col min="11523" max="11523" width="16.625" style="2" customWidth="1"/>
    <col min="11524" max="11524" width="12" style="2" customWidth="1"/>
    <col min="11525" max="11530" width="9" style="2" customWidth="1"/>
    <col min="11531" max="11534" width="5.25" style="2" customWidth="1"/>
    <col min="11535" max="11535" width="5.875" style="2" customWidth="1"/>
    <col min="11536" max="11536" width="10.875" style="2" customWidth="1"/>
    <col min="11537" max="11537" width="21.875" style="2" customWidth="1"/>
    <col min="11538" max="11778" width="9" style="2"/>
    <col min="11779" max="11779" width="16.625" style="2" customWidth="1"/>
    <col min="11780" max="11780" width="12" style="2" customWidth="1"/>
    <col min="11781" max="11786" width="9" style="2" customWidth="1"/>
    <col min="11787" max="11790" width="5.25" style="2" customWidth="1"/>
    <col min="11791" max="11791" width="5.875" style="2" customWidth="1"/>
    <col min="11792" max="11792" width="10.875" style="2" customWidth="1"/>
    <col min="11793" max="11793" width="21.875" style="2" customWidth="1"/>
    <col min="11794" max="12034" width="9" style="2"/>
    <col min="12035" max="12035" width="16.625" style="2" customWidth="1"/>
    <col min="12036" max="12036" width="12" style="2" customWidth="1"/>
    <col min="12037" max="12042" width="9" style="2" customWidth="1"/>
    <col min="12043" max="12046" width="5.25" style="2" customWidth="1"/>
    <col min="12047" max="12047" width="5.875" style="2" customWidth="1"/>
    <col min="12048" max="12048" width="10.875" style="2" customWidth="1"/>
    <col min="12049" max="12049" width="21.875" style="2" customWidth="1"/>
    <col min="12050" max="12290" width="9" style="2"/>
    <col min="12291" max="12291" width="16.625" style="2" customWidth="1"/>
    <col min="12292" max="12292" width="12" style="2" customWidth="1"/>
    <col min="12293" max="12298" width="9" style="2" customWidth="1"/>
    <col min="12299" max="12302" width="5.25" style="2" customWidth="1"/>
    <col min="12303" max="12303" width="5.875" style="2" customWidth="1"/>
    <col min="12304" max="12304" width="10.875" style="2" customWidth="1"/>
    <col min="12305" max="12305" width="21.875" style="2" customWidth="1"/>
    <col min="12306" max="12546" width="9" style="2"/>
    <col min="12547" max="12547" width="16.625" style="2" customWidth="1"/>
    <col min="12548" max="12548" width="12" style="2" customWidth="1"/>
    <col min="12549" max="12554" width="9" style="2" customWidth="1"/>
    <col min="12555" max="12558" width="5.25" style="2" customWidth="1"/>
    <col min="12559" max="12559" width="5.875" style="2" customWidth="1"/>
    <col min="12560" max="12560" width="10.875" style="2" customWidth="1"/>
    <col min="12561" max="12561" width="21.875" style="2" customWidth="1"/>
    <col min="12562" max="12802" width="9" style="2"/>
    <col min="12803" max="12803" width="16.625" style="2" customWidth="1"/>
    <col min="12804" max="12804" width="12" style="2" customWidth="1"/>
    <col min="12805" max="12810" width="9" style="2" customWidth="1"/>
    <col min="12811" max="12814" width="5.25" style="2" customWidth="1"/>
    <col min="12815" max="12815" width="5.875" style="2" customWidth="1"/>
    <col min="12816" max="12816" width="10.875" style="2" customWidth="1"/>
    <col min="12817" max="12817" width="21.875" style="2" customWidth="1"/>
    <col min="12818" max="13058" width="9" style="2"/>
    <col min="13059" max="13059" width="16.625" style="2" customWidth="1"/>
    <col min="13060" max="13060" width="12" style="2" customWidth="1"/>
    <col min="13061" max="13066" width="9" style="2" customWidth="1"/>
    <col min="13067" max="13070" width="5.25" style="2" customWidth="1"/>
    <col min="13071" max="13071" width="5.875" style="2" customWidth="1"/>
    <col min="13072" max="13072" width="10.875" style="2" customWidth="1"/>
    <col min="13073" max="13073" width="21.875" style="2" customWidth="1"/>
    <col min="13074" max="13314" width="9" style="2"/>
    <col min="13315" max="13315" width="16.625" style="2" customWidth="1"/>
    <col min="13316" max="13316" width="12" style="2" customWidth="1"/>
    <col min="13317" max="13322" width="9" style="2" customWidth="1"/>
    <col min="13323" max="13326" width="5.25" style="2" customWidth="1"/>
    <col min="13327" max="13327" width="5.875" style="2" customWidth="1"/>
    <col min="13328" max="13328" width="10.875" style="2" customWidth="1"/>
    <col min="13329" max="13329" width="21.875" style="2" customWidth="1"/>
    <col min="13330" max="13570" width="9" style="2"/>
    <col min="13571" max="13571" width="16.625" style="2" customWidth="1"/>
    <col min="13572" max="13572" width="12" style="2" customWidth="1"/>
    <col min="13573" max="13578" width="9" style="2" customWidth="1"/>
    <col min="13579" max="13582" width="5.25" style="2" customWidth="1"/>
    <col min="13583" max="13583" width="5.875" style="2" customWidth="1"/>
    <col min="13584" max="13584" width="10.875" style="2" customWidth="1"/>
    <col min="13585" max="13585" width="21.875" style="2" customWidth="1"/>
    <col min="13586" max="13826" width="9" style="2"/>
    <col min="13827" max="13827" width="16.625" style="2" customWidth="1"/>
    <col min="13828" max="13828" width="12" style="2" customWidth="1"/>
    <col min="13829" max="13834" width="9" style="2" customWidth="1"/>
    <col min="13835" max="13838" width="5.25" style="2" customWidth="1"/>
    <col min="13839" max="13839" width="5.875" style="2" customWidth="1"/>
    <col min="13840" max="13840" width="10.875" style="2" customWidth="1"/>
    <col min="13841" max="13841" width="21.875" style="2" customWidth="1"/>
    <col min="13842" max="14082" width="9" style="2"/>
    <col min="14083" max="14083" width="16.625" style="2" customWidth="1"/>
    <col min="14084" max="14084" width="12" style="2" customWidth="1"/>
    <col min="14085" max="14090" width="9" style="2" customWidth="1"/>
    <col min="14091" max="14094" width="5.25" style="2" customWidth="1"/>
    <col min="14095" max="14095" width="5.875" style="2" customWidth="1"/>
    <col min="14096" max="14096" width="10.875" style="2" customWidth="1"/>
    <col min="14097" max="14097" width="21.875" style="2" customWidth="1"/>
    <col min="14098" max="14338" width="9" style="2"/>
    <col min="14339" max="14339" width="16.625" style="2" customWidth="1"/>
    <col min="14340" max="14340" width="12" style="2" customWidth="1"/>
    <col min="14341" max="14346" width="9" style="2" customWidth="1"/>
    <col min="14347" max="14350" width="5.25" style="2" customWidth="1"/>
    <col min="14351" max="14351" width="5.875" style="2" customWidth="1"/>
    <col min="14352" max="14352" width="10.875" style="2" customWidth="1"/>
    <col min="14353" max="14353" width="21.875" style="2" customWidth="1"/>
    <col min="14354" max="14594" width="9" style="2"/>
    <col min="14595" max="14595" width="16.625" style="2" customWidth="1"/>
    <col min="14596" max="14596" width="12" style="2" customWidth="1"/>
    <col min="14597" max="14602" width="9" style="2" customWidth="1"/>
    <col min="14603" max="14606" width="5.25" style="2" customWidth="1"/>
    <col min="14607" max="14607" width="5.875" style="2" customWidth="1"/>
    <col min="14608" max="14608" width="10.875" style="2" customWidth="1"/>
    <col min="14609" max="14609" width="21.875" style="2" customWidth="1"/>
    <col min="14610" max="14850" width="9" style="2"/>
    <col min="14851" max="14851" width="16.625" style="2" customWidth="1"/>
    <col min="14852" max="14852" width="12" style="2" customWidth="1"/>
    <col min="14853" max="14858" width="9" style="2" customWidth="1"/>
    <col min="14859" max="14862" width="5.25" style="2" customWidth="1"/>
    <col min="14863" max="14863" width="5.875" style="2" customWidth="1"/>
    <col min="14864" max="14864" width="10.875" style="2" customWidth="1"/>
    <col min="14865" max="14865" width="21.875" style="2" customWidth="1"/>
    <col min="14866" max="15106" width="9" style="2"/>
    <col min="15107" max="15107" width="16.625" style="2" customWidth="1"/>
    <col min="15108" max="15108" width="12" style="2" customWidth="1"/>
    <col min="15109" max="15114" width="9" style="2" customWidth="1"/>
    <col min="15115" max="15118" width="5.25" style="2" customWidth="1"/>
    <col min="15119" max="15119" width="5.875" style="2" customWidth="1"/>
    <col min="15120" max="15120" width="10.875" style="2" customWidth="1"/>
    <col min="15121" max="15121" width="21.875" style="2" customWidth="1"/>
    <col min="15122" max="15362" width="9" style="2"/>
    <col min="15363" max="15363" width="16.625" style="2" customWidth="1"/>
    <col min="15364" max="15364" width="12" style="2" customWidth="1"/>
    <col min="15365" max="15370" width="9" style="2" customWidth="1"/>
    <col min="15371" max="15374" width="5.25" style="2" customWidth="1"/>
    <col min="15375" max="15375" width="5.875" style="2" customWidth="1"/>
    <col min="15376" max="15376" width="10.875" style="2" customWidth="1"/>
    <col min="15377" max="15377" width="21.875" style="2" customWidth="1"/>
    <col min="15378" max="15618" width="9" style="2"/>
    <col min="15619" max="15619" width="16.625" style="2" customWidth="1"/>
    <col min="15620" max="15620" width="12" style="2" customWidth="1"/>
    <col min="15621" max="15626" width="9" style="2" customWidth="1"/>
    <col min="15627" max="15630" width="5.25" style="2" customWidth="1"/>
    <col min="15631" max="15631" width="5.875" style="2" customWidth="1"/>
    <col min="15632" max="15632" width="10.875" style="2" customWidth="1"/>
    <col min="15633" max="15633" width="21.875" style="2" customWidth="1"/>
    <col min="15634" max="15874" width="9" style="2"/>
    <col min="15875" max="15875" width="16.625" style="2" customWidth="1"/>
    <col min="15876" max="15876" width="12" style="2" customWidth="1"/>
    <col min="15877" max="15882" width="9" style="2" customWidth="1"/>
    <col min="15883" max="15886" width="5.25" style="2" customWidth="1"/>
    <col min="15887" max="15887" width="5.875" style="2" customWidth="1"/>
    <col min="15888" max="15888" width="10.875" style="2" customWidth="1"/>
    <col min="15889" max="15889" width="21.875" style="2" customWidth="1"/>
    <col min="15890" max="16130" width="9" style="2"/>
    <col min="16131" max="16131" width="16.625" style="2" customWidth="1"/>
    <col min="16132" max="16132" width="12" style="2" customWidth="1"/>
    <col min="16133" max="16138" width="9" style="2" customWidth="1"/>
    <col min="16139" max="16142" width="5.25" style="2" customWidth="1"/>
    <col min="16143" max="16143" width="5.875" style="2" customWidth="1"/>
    <col min="16144" max="16144" width="10.875" style="2" customWidth="1"/>
    <col min="16145" max="16145" width="21.875" style="2" customWidth="1"/>
    <col min="16146" max="16377" width="9" style="2"/>
  </cols>
  <sheetData>
    <row r="1" spans="1:17" ht="2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s="1" customFormat="1" ht="20.25" x14ac:dyDescent="0.2">
      <c r="A2" s="86" t="s">
        <v>116</v>
      </c>
      <c r="B2" s="86"/>
      <c r="C2" s="86"/>
      <c r="D2" s="86"/>
      <c r="E2" s="86"/>
      <c r="F2" s="86"/>
      <c r="G2" s="86"/>
      <c r="H2" s="86"/>
      <c r="I2" s="86"/>
      <c r="J2" s="86" t="s">
        <v>117</v>
      </c>
      <c r="K2" s="86"/>
      <c r="L2" s="86"/>
      <c r="M2" s="86"/>
      <c r="N2" s="86"/>
      <c r="O2" s="86"/>
      <c r="P2" s="86"/>
      <c r="Q2" s="36"/>
    </row>
    <row r="3" spans="1:17" x14ac:dyDescent="0.2">
      <c r="A3" s="61" t="s">
        <v>1</v>
      </c>
      <c r="B3" s="61"/>
      <c r="C3" s="87" t="s">
        <v>2</v>
      </c>
      <c r="D3" s="61" t="s">
        <v>3</v>
      </c>
      <c r="E3" s="61"/>
      <c r="F3" s="61"/>
      <c r="G3" s="61"/>
      <c r="H3" s="61" t="s">
        <v>4</v>
      </c>
      <c r="I3" s="61"/>
      <c r="J3" s="60" t="s">
        <v>5</v>
      </c>
      <c r="K3" s="60"/>
      <c r="L3" s="60"/>
      <c r="M3" s="60"/>
      <c r="N3" s="60" t="s">
        <v>6</v>
      </c>
      <c r="O3" s="60"/>
      <c r="P3" s="59" t="s">
        <v>7</v>
      </c>
      <c r="Q3" s="59" t="s">
        <v>8</v>
      </c>
    </row>
    <row r="4" spans="1:17" x14ac:dyDescent="0.2">
      <c r="A4" s="61"/>
      <c r="B4" s="61"/>
      <c r="C4" s="88"/>
      <c r="D4" s="5" t="s">
        <v>9</v>
      </c>
      <c r="E4" s="5" t="s">
        <v>10</v>
      </c>
      <c r="F4" s="5" t="s">
        <v>9</v>
      </c>
      <c r="G4" s="5" t="s">
        <v>10</v>
      </c>
      <c r="H4" s="5" t="s">
        <v>11</v>
      </c>
      <c r="I4" s="5" t="s">
        <v>12</v>
      </c>
      <c r="J4" s="22" t="s">
        <v>9</v>
      </c>
      <c r="K4" s="22" t="s">
        <v>10</v>
      </c>
      <c r="L4" s="22" t="s">
        <v>9</v>
      </c>
      <c r="M4" s="22" t="s">
        <v>10</v>
      </c>
      <c r="N4" s="22" t="s">
        <v>11</v>
      </c>
      <c r="O4" s="22" t="s">
        <v>12</v>
      </c>
      <c r="P4" s="60"/>
      <c r="Q4" s="60"/>
    </row>
    <row r="5" spans="1:17" x14ac:dyDescent="0.2">
      <c r="A5" s="66" t="s">
        <v>13</v>
      </c>
      <c r="B5" s="76" t="s">
        <v>14</v>
      </c>
      <c r="C5" s="7" t="s">
        <v>15</v>
      </c>
      <c r="D5" s="8">
        <v>1</v>
      </c>
      <c r="E5" s="8" t="s">
        <v>16</v>
      </c>
      <c r="F5" s="8">
        <v>1</v>
      </c>
      <c r="G5" s="8" t="s">
        <v>17</v>
      </c>
      <c r="H5" s="8">
        <v>1400</v>
      </c>
      <c r="I5" s="8">
        <f t="shared" ref="I5:I22" si="0">D5*F5*H5</f>
        <v>1400</v>
      </c>
      <c r="J5" s="8">
        <v>1</v>
      </c>
      <c r="K5" s="8" t="s">
        <v>16</v>
      </c>
      <c r="L5" s="8">
        <v>1</v>
      </c>
      <c r="M5" s="8" t="s">
        <v>17</v>
      </c>
      <c r="N5" s="8">
        <v>1400</v>
      </c>
      <c r="O5" s="8">
        <f t="shared" ref="O5:O22" si="1">J5*L5*N5</f>
        <v>1400</v>
      </c>
      <c r="P5" s="57" t="s">
        <v>18</v>
      </c>
      <c r="Q5" s="37"/>
    </row>
    <row r="6" spans="1:17" x14ac:dyDescent="0.2">
      <c r="A6" s="67"/>
      <c r="B6" s="77"/>
      <c r="C6" s="7" t="s">
        <v>15</v>
      </c>
      <c r="D6" s="8">
        <v>1</v>
      </c>
      <c r="E6" s="8" t="s">
        <v>16</v>
      </c>
      <c r="F6" s="8">
        <v>1</v>
      </c>
      <c r="G6" s="8" t="s">
        <v>17</v>
      </c>
      <c r="H6" s="8">
        <v>1180</v>
      </c>
      <c r="I6" s="8">
        <f t="shared" si="0"/>
        <v>1180</v>
      </c>
      <c r="J6" s="8">
        <v>1</v>
      </c>
      <c r="K6" s="8" t="s">
        <v>16</v>
      </c>
      <c r="L6" s="8">
        <v>1</v>
      </c>
      <c r="M6" s="8" t="s">
        <v>17</v>
      </c>
      <c r="N6" s="8">
        <v>1180</v>
      </c>
      <c r="O6" s="8">
        <f t="shared" si="1"/>
        <v>1180</v>
      </c>
      <c r="P6" s="57"/>
      <c r="Q6" s="37"/>
    </row>
    <row r="7" spans="1:17" x14ac:dyDescent="0.2">
      <c r="A7" s="67"/>
      <c r="B7" s="77"/>
      <c r="C7" s="7" t="s">
        <v>19</v>
      </c>
      <c r="D7" s="8">
        <v>1</v>
      </c>
      <c r="E7" s="8" t="s">
        <v>16</v>
      </c>
      <c r="F7" s="8">
        <v>1</v>
      </c>
      <c r="G7" s="8" t="s">
        <v>17</v>
      </c>
      <c r="H7" s="8">
        <v>620</v>
      </c>
      <c r="I7" s="8">
        <f t="shared" si="0"/>
        <v>620</v>
      </c>
      <c r="J7" s="8">
        <v>1</v>
      </c>
      <c r="K7" s="8" t="s">
        <v>16</v>
      </c>
      <c r="L7" s="8">
        <v>1</v>
      </c>
      <c r="M7" s="8" t="s">
        <v>17</v>
      </c>
      <c r="N7" s="8">
        <v>620</v>
      </c>
      <c r="O7" s="8">
        <f t="shared" si="1"/>
        <v>620</v>
      </c>
      <c r="P7" s="23">
        <v>43190</v>
      </c>
      <c r="Q7" s="37"/>
    </row>
    <row r="8" spans="1:17" x14ac:dyDescent="0.2">
      <c r="A8" s="67"/>
      <c r="B8" s="77"/>
      <c r="C8" s="7" t="s">
        <v>20</v>
      </c>
      <c r="D8" s="8">
        <v>1</v>
      </c>
      <c r="E8" s="8" t="s">
        <v>16</v>
      </c>
      <c r="F8" s="8">
        <v>1</v>
      </c>
      <c r="G8" s="8" t="s">
        <v>17</v>
      </c>
      <c r="H8" s="8">
        <v>600</v>
      </c>
      <c r="I8" s="8">
        <f t="shared" si="0"/>
        <v>600</v>
      </c>
      <c r="J8" s="8">
        <v>1</v>
      </c>
      <c r="K8" s="8" t="s">
        <v>16</v>
      </c>
      <c r="L8" s="8">
        <v>1</v>
      </c>
      <c r="M8" s="8" t="s">
        <v>17</v>
      </c>
      <c r="N8" s="8">
        <v>600</v>
      </c>
      <c r="O8" s="8">
        <f t="shared" si="1"/>
        <v>600</v>
      </c>
      <c r="P8" s="23" t="s">
        <v>21</v>
      </c>
      <c r="Q8" s="37"/>
    </row>
    <row r="9" spans="1:17" x14ac:dyDescent="0.2">
      <c r="A9" s="67"/>
      <c r="B9" s="77"/>
      <c r="C9" s="7" t="s">
        <v>19</v>
      </c>
      <c r="D9" s="8">
        <v>2</v>
      </c>
      <c r="E9" s="8" t="s">
        <v>16</v>
      </c>
      <c r="F9" s="8">
        <v>1</v>
      </c>
      <c r="G9" s="8" t="s">
        <v>17</v>
      </c>
      <c r="H9" s="8">
        <v>620</v>
      </c>
      <c r="I9" s="8">
        <f t="shared" si="0"/>
        <v>1240</v>
      </c>
      <c r="J9" s="8">
        <v>2</v>
      </c>
      <c r="K9" s="8" t="s">
        <v>16</v>
      </c>
      <c r="L9" s="8">
        <v>1</v>
      </c>
      <c r="M9" s="8" t="s">
        <v>17</v>
      </c>
      <c r="N9" s="8">
        <v>620</v>
      </c>
      <c r="O9" s="8">
        <f t="shared" si="1"/>
        <v>1240</v>
      </c>
      <c r="P9" s="23" t="s">
        <v>22</v>
      </c>
      <c r="Q9" s="37"/>
    </row>
    <row r="10" spans="1:17" x14ac:dyDescent="0.2">
      <c r="A10" s="67"/>
      <c r="B10" s="77"/>
      <c r="C10" s="7" t="s">
        <v>19</v>
      </c>
      <c r="D10" s="8">
        <v>1</v>
      </c>
      <c r="E10" s="8" t="s">
        <v>16</v>
      </c>
      <c r="F10" s="8">
        <v>1</v>
      </c>
      <c r="G10" s="8" t="s">
        <v>17</v>
      </c>
      <c r="H10" s="8">
        <v>620</v>
      </c>
      <c r="I10" s="8">
        <f t="shared" si="0"/>
        <v>620</v>
      </c>
      <c r="J10" s="8">
        <v>1</v>
      </c>
      <c r="K10" s="8" t="s">
        <v>16</v>
      </c>
      <c r="L10" s="8">
        <v>1</v>
      </c>
      <c r="M10" s="8" t="s">
        <v>17</v>
      </c>
      <c r="N10" s="8">
        <v>620</v>
      </c>
      <c r="O10" s="8">
        <f t="shared" si="1"/>
        <v>620</v>
      </c>
      <c r="P10" s="23" t="s">
        <v>23</v>
      </c>
      <c r="Q10" s="37"/>
    </row>
    <row r="11" spans="1:17" x14ac:dyDescent="0.2">
      <c r="A11" s="67"/>
      <c r="B11" s="77"/>
      <c r="C11" s="7" t="s">
        <v>20</v>
      </c>
      <c r="D11" s="8">
        <v>1</v>
      </c>
      <c r="E11" s="8" t="s">
        <v>16</v>
      </c>
      <c r="F11" s="8">
        <v>1</v>
      </c>
      <c r="G11" s="8" t="s">
        <v>17</v>
      </c>
      <c r="H11" s="8">
        <v>680</v>
      </c>
      <c r="I11" s="8">
        <f t="shared" si="0"/>
        <v>680</v>
      </c>
      <c r="J11" s="8">
        <v>1</v>
      </c>
      <c r="K11" s="8" t="s">
        <v>16</v>
      </c>
      <c r="L11" s="8">
        <v>1</v>
      </c>
      <c r="M11" s="8" t="s">
        <v>17</v>
      </c>
      <c r="N11" s="8">
        <v>680</v>
      </c>
      <c r="O11" s="8">
        <f t="shared" si="1"/>
        <v>680</v>
      </c>
      <c r="P11" s="23" t="s">
        <v>23</v>
      </c>
      <c r="Q11" s="37"/>
    </row>
    <row r="12" spans="1:17" x14ac:dyDescent="0.2">
      <c r="A12" s="67"/>
      <c r="B12" s="77"/>
      <c r="C12" s="7" t="s">
        <v>19</v>
      </c>
      <c r="D12" s="8">
        <v>9</v>
      </c>
      <c r="E12" s="8" t="s">
        <v>16</v>
      </c>
      <c r="F12" s="8">
        <v>1</v>
      </c>
      <c r="G12" s="8" t="s">
        <v>17</v>
      </c>
      <c r="H12" s="8">
        <v>620</v>
      </c>
      <c r="I12" s="8">
        <f t="shared" si="0"/>
        <v>5580</v>
      </c>
      <c r="J12" s="8">
        <v>9</v>
      </c>
      <c r="K12" s="8" t="s">
        <v>16</v>
      </c>
      <c r="L12" s="8">
        <v>1</v>
      </c>
      <c r="M12" s="8" t="s">
        <v>17</v>
      </c>
      <c r="N12" s="8">
        <v>620</v>
      </c>
      <c r="O12" s="8">
        <f t="shared" si="1"/>
        <v>5580</v>
      </c>
      <c r="P12" s="58">
        <v>43192</v>
      </c>
      <c r="Q12" s="37"/>
    </row>
    <row r="13" spans="1:17" x14ac:dyDescent="0.2">
      <c r="A13" s="67"/>
      <c r="B13" s="77"/>
      <c r="C13" s="7" t="s">
        <v>24</v>
      </c>
      <c r="D13" s="8">
        <v>2</v>
      </c>
      <c r="E13" s="8" t="s">
        <v>16</v>
      </c>
      <c r="F13" s="8">
        <v>1</v>
      </c>
      <c r="G13" s="8" t="s">
        <v>17</v>
      </c>
      <c r="H13" s="8">
        <v>1180</v>
      </c>
      <c r="I13" s="8">
        <f t="shared" si="0"/>
        <v>2360</v>
      </c>
      <c r="J13" s="8">
        <v>2</v>
      </c>
      <c r="K13" s="8" t="s">
        <v>16</v>
      </c>
      <c r="L13" s="8">
        <v>1</v>
      </c>
      <c r="M13" s="8" t="s">
        <v>17</v>
      </c>
      <c r="N13" s="8">
        <v>1180</v>
      </c>
      <c r="O13" s="8">
        <f t="shared" si="1"/>
        <v>2360</v>
      </c>
      <c r="P13" s="58"/>
      <c r="Q13" s="37"/>
    </row>
    <row r="14" spans="1:17" x14ac:dyDescent="0.2">
      <c r="A14" s="67"/>
      <c r="B14" s="77"/>
      <c r="C14" s="7" t="s">
        <v>20</v>
      </c>
      <c r="D14" s="8">
        <v>12</v>
      </c>
      <c r="E14" s="8" t="s">
        <v>16</v>
      </c>
      <c r="F14" s="8">
        <v>1</v>
      </c>
      <c r="G14" s="8" t="s">
        <v>17</v>
      </c>
      <c r="H14" s="8">
        <v>680</v>
      </c>
      <c r="I14" s="8">
        <f t="shared" si="0"/>
        <v>8160</v>
      </c>
      <c r="J14" s="8">
        <v>12</v>
      </c>
      <c r="K14" s="8" t="s">
        <v>16</v>
      </c>
      <c r="L14" s="8">
        <v>1</v>
      </c>
      <c r="M14" s="8" t="s">
        <v>17</v>
      </c>
      <c r="N14" s="8">
        <v>680</v>
      </c>
      <c r="O14" s="8">
        <f t="shared" si="1"/>
        <v>8160</v>
      </c>
      <c r="P14" s="58"/>
      <c r="Q14" s="37"/>
    </row>
    <row r="15" spans="1:17" x14ac:dyDescent="0.2">
      <c r="A15" s="67"/>
      <c r="B15" s="77"/>
      <c r="C15" s="7" t="s">
        <v>20</v>
      </c>
      <c r="D15" s="8">
        <v>1</v>
      </c>
      <c r="E15" s="8" t="s">
        <v>16</v>
      </c>
      <c r="F15" s="8">
        <v>1</v>
      </c>
      <c r="G15" s="8" t="s">
        <v>17</v>
      </c>
      <c r="H15" s="8">
        <v>600</v>
      </c>
      <c r="I15" s="8">
        <f t="shared" si="0"/>
        <v>600</v>
      </c>
      <c r="J15" s="8">
        <v>1</v>
      </c>
      <c r="K15" s="8" t="s">
        <v>16</v>
      </c>
      <c r="L15" s="8">
        <v>1</v>
      </c>
      <c r="M15" s="8" t="s">
        <v>17</v>
      </c>
      <c r="N15" s="8">
        <v>600</v>
      </c>
      <c r="O15" s="8">
        <f t="shared" si="1"/>
        <v>600</v>
      </c>
      <c r="P15" s="24" t="s">
        <v>25</v>
      </c>
      <c r="Q15" s="37"/>
    </row>
    <row r="16" spans="1:17" x14ac:dyDescent="0.2">
      <c r="A16" s="67"/>
      <c r="B16" s="77"/>
      <c r="C16" s="7" t="s">
        <v>20</v>
      </c>
      <c r="D16" s="8">
        <v>30</v>
      </c>
      <c r="E16" s="8" t="s">
        <v>16</v>
      </c>
      <c r="F16" s="8">
        <v>1</v>
      </c>
      <c r="G16" s="8" t="s">
        <v>17</v>
      </c>
      <c r="H16" s="8">
        <v>680</v>
      </c>
      <c r="I16" s="8">
        <f t="shared" si="0"/>
        <v>20400</v>
      </c>
      <c r="J16" s="8">
        <v>30</v>
      </c>
      <c r="K16" s="8" t="s">
        <v>16</v>
      </c>
      <c r="L16" s="8">
        <v>1</v>
      </c>
      <c r="M16" s="8" t="s">
        <v>17</v>
      </c>
      <c r="N16" s="8">
        <v>680</v>
      </c>
      <c r="O16" s="8">
        <f t="shared" si="1"/>
        <v>20400</v>
      </c>
      <c r="P16" s="58">
        <v>43193</v>
      </c>
      <c r="Q16" s="37"/>
    </row>
    <row r="17" spans="1:17" x14ac:dyDescent="0.2">
      <c r="A17" s="67"/>
      <c r="B17" s="77"/>
      <c r="C17" s="7" t="s">
        <v>19</v>
      </c>
      <c r="D17" s="8">
        <v>12</v>
      </c>
      <c r="E17" s="8" t="s">
        <v>16</v>
      </c>
      <c r="F17" s="8">
        <v>1</v>
      </c>
      <c r="G17" s="8" t="s">
        <v>17</v>
      </c>
      <c r="H17" s="8">
        <v>620</v>
      </c>
      <c r="I17" s="8">
        <f t="shared" si="0"/>
        <v>7440</v>
      </c>
      <c r="J17" s="8">
        <v>12</v>
      </c>
      <c r="K17" s="8" t="s">
        <v>16</v>
      </c>
      <c r="L17" s="8">
        <v>1</v>
      </c>
      <c r="M17" s="8" t="s">
        <v>17</v>
      </c>
      <c r="N17" s="8">
        <v>620</v>
      </c>
      <c r="O17" s="8">
        <f t="shared" si="1"/>
        <v>7440</v>
      </c>
      <c r="P17" s="57"/>
      <c r="Q17" s="37"/>
    </row>
    <row r="18" spans="1:17" x14ac:dyDescent="0.2">
      <c r="A18" s="67"/>
      <c r="B18" s="77"/>
      <c r="C18" s="7" t="s">
        <v>24</v>
      </c>
      <c r="D18" s="8">
        <v>3</v>
      </c>
      <c r="E18" s="8" t="s">
        <v>16</v>
      </c>
      <c r="F18" s="8">
        <v>1</v>
      </c>
      <c r="G18" s="8" t="s">
        <v>17</v>
      </c>
      <c r="H18" s="8">
        <v>1180</v>
      </c>
      <c r="I18" s="8">
        <f t="shared" si="0"/>
        <v>3540</v>
      </c>
      <c r="J18" s="8">
        <v>3</v>
      </c>
      <c r="K18" s="8" t="s">
        <v>16</v>
      </c>
      <c r="L18" s="8">
        <v>1</v>
      </c>
      <c r="M18" s="8" t="s">
        <v>17</v>
      </c>
      <c r="N18" s="8">
        <v>1180</v>
      </c>
      <c r="O18" s="8">
        <f t="shared" si="1"/>
        <v>3540</v>
      </c>
      <c r="P18" s="57"/>
      <c r="Q18" s="37"/>
    </row>
    <row r="19" spans="1:17" x14ac:dyDescent="0.2">
      <c r="A19" s="67"/>
      <c r="B19" s="77"/>
      <c r="C19" s="7" t="s">
        <v>20</v>
      </c>
      <c r="D19" s="8">
        <v>1</v>
      </c>
      <c r="E19" s="8" t="s">
        <v>16</v>
      </c>
      <c r="F19" s="8">
        <v>1</v>
      </c>
      <c r="G19" s="8" t="s">
        <v>17</v>
      </c>
      <c r="H19" s="8">
        <v>600</v>
      </c>
      <c r="I19" s="8">
        <f t="shared" si="0"/>
        <v>600</v>
      </c>
      <c r="J19" s="8">
        <v>1</v>
      </c>
      <c r="K19" s="8" t="s">
        <v>16</v>
      </c>
      <c r="L19" s="8">
        <v>1</v>
      </c>
      <c r="M19" s="8" t="s">
        <v>17</v>
      </c>
      <c r="N19" s="8">
        <v>600</v>
      </c>
      <c r="O19" s="8">
        <f t="shared" si="1"/>
        <v>600</v>
      </c>
      <c r="P19" s="23" t="s">
        <v>26</v>
      </c>
      <c r="Q19" s="37"/>
    </row>
    <row r="20" spans="1:17" x14ac:dyDescent="0.2">
      <c r="A20" s="67"/>
      <c r="B20" s="78"/>
      <c r="C20" s="7" t="s">
        <v>20</v>
      </c>
      <c r="D20" s="8">
        <v>1</v>
      </c>
      <c r="E20" s="8" t="s">
        <v>16</v>
      </c>
      <c r="F20" s="8">
        <v>1</v>
      </c>
      <c r="G20" s="8" t="s">
        <v>17</v>
      </c>
      <c r="H20" s="8">
        <v>600</v>
      </c>
      <c r="I20" s="8">
        <f t="shared" si="0"/>
        <v>600</v>
      </c>
      <c r="J20" s="8">
        <v>1</v>
      </c>
      <c r="K20" s="8" t="s">
        <v>16</v>
      </c>
      <c r="L20" s="8">
        <v>1</v>
      </c>
      <c r="M20" s="8" t="s">
        <v>17</v>
      </c>
      <c r="N20" s="8">
        <v>600</v>
      </c>
      <c r="O20" s="8">
        <f t="shared" si="1"/>
        <v>600</v>
      </c>
      <c r="P20" s="23" t="s">
        <v>27</v>
      </c>
      <c r="Q20" s="37"/>
    </row>
    <row r="21" spans="1:17" x14ac:dyDescent="0.2">
      <c r="A21" s="67"/>
      <c r="B21" s="76" t="s">
        <v>28</v>
      </c>
      <c r="C21" s="7" t="s">
        <v>29</v>
      </c>
      <c r="D21" s="9">
        <v>2</v>
      </c>
      <c r="E21" s="9" t="s">
        <v>16</v>
      </c>
      <c r="F21" s="9">
        <v>2</v>
      </c>
      <c r="G21" s="9" t="s">
        <v>17</v>
      </c>
      <c r="H21" s="9">
        <v>418</v>
      </c>
      <c r="I21" s="8">
        <f t="shared" si="0"/>
        <v>1672</v>
      </c>
      <c r="J21" s="9">
        <v>2</v>
      </c>
      <c r="K21" s="9" t="s">
        <v>16</v>
      </c>
      <c r="L21" s="9">
        <v>2</v>
      </c>
      <c r="M21" s="9" t="s">
        <v>17</v>
      </c>
      <c r="N21" s="9">
        <v>418</v>
      </c>
      <c r="O21" s="8">
        <f t="shared" si="1"/>
        <v>1672</v>
      </c>
      <c r="P21" s="25" t="s">
        <v>30</v>
      </c>
      <c r="Q21" s="37"/>
    </row>
    <row r="22" spans="1:17" x14ac:dyDescent="0.2">
      <c r="A22" s="68"/>
      <c r="B22" s="78"/>
      <c r="C22" s="7" t="s">
        <v>31</v>
      </c>
      <c r="D22" s="9">
        <v>1</v>
      </c>
      <c r="E22" s="9" t="s">
        <v>16</v>
      </c>
      <c r="F22" s="9">
        <v>2</v>
      </c>
      <c r="G22" s="9" t="s">
        <v>17</v>
      </c>
      <c r="H22" s="9">
        <v>408</v>
      </c>
      <c r="I22" s="8">
        <f t="shared" si="0"/>
        <v>816</v>
      </c>
      <c r="J22" s="9">
        <v>1</v>
      </c>
      <c r="K22" s="9" t="s">
        <v>16</v>
      </c>
      <c r="L22" s="9">
        <v>2</v>
      </c>
      <c r="M22" s="9" t="s">
        <v>17</v>
      </c>
      <c r="N22" s="9">
        <v>408</v>
      </c>
      <c r="O22" s="8">
        <f t="shared" si="1"/>
        <v>816</v>
      </c>
      <c r="P22" s="25" t="s">
        <v>30</v>
      </c>
      <c r="Q22" s="37"/>
    </row>
    <row r="23" spans="1:17" x14ac:dyDescent="0.2">
      <c r="A23" s="61" t="s">
        <v>32</v>
      </c>
      <c r="B23" s="61"/>
      <c r="C23" s="61"/>
      <c r="D23" s="61"/>
      <c r="E23" s="61"/>
      <c r="F23" s="61"/>
      <c r="G23" s="61"/>
      <c r="H23" s="61"/>
      <c r="I23" s="26">
        <f>SUM(I5:I22)</f>
        <v>58108</v>
      </c>
      <c r="J23" s="79"/>
      <c r="K23" s="80"/>
      <c r="L23" s="80"/>
      <c r="M23" s="80"/>
      <c r="N23" s="81"/>
      <c r="O23" s="27">
        <f>SUM(O5:O22)</f>
        <v>58108</v>
      </c>
      <c r="P23" s="27"/>
      <c r="Q23" s="38">
        <f>O23-I23</f>
        <v>0</v>
      </c>
    </row>
    <row r="24" spans="1:17" x14ac:dyDescent="0.2">
      <c r="A24" s="69" t="s">
        <v>33</v>
      </c>
      <c r="B24" s="10" t="s">
        <v>34</v>
      </c>
      <c r="C24" s="6" t="s">
        <v>35</v>
      </c>
      <c r="D24" s="8">
        <v>1</v>
      </c>
      <c r="E24" s="8" t="s">
        <v>36</v>
      </c>
      <c r="F24" s="8">
        <v>1</v>
      </c>
      <c r="G24" s="8" t="s">
        <v>37</v>
      </c>
      <c r="H24" s="8">
        <v>1278</v>
      </c>
      <c r="I24" s="8">
        <f>D24*F24*H24</f>
        <v>1278</v>
      </c>
      <c r="J24" s="8">
        <v>1</v>
      </c>
      <c r="K24" s="8" t="s">
        <v>36</v>
      </c>
      <c r="L24" s="8">
        <v>1</v>
      </c>
      <c r="M24" s="8" t="s">
        <v>37</v>
      </c>
      <c r="N24" s="8">
        <v>1278</v>
      </c>
      <c r="O24" s="8">
        <f>J24*L24*N24</f>
        <v>1278</v>
      </c>
      <c r="P24" s="28" t="s">
        <v>38</v>
      </c>
      <c r="Q24" s="39"/>
    </row>
    <row r="25" spans="1:17" x14ac:dyDescent="0.2">
      <c r="A25" s="70"/>
      <c r="B25" s="10" t="s">
        <v>34</v>
      </c>
      <c r="C25" s="6" t="s">
        <v>39</v>
      </c>
      <c r="D25" s="8">
        <v>1</v>
      </c>
      <c r="E25" s="8" t="s">
        <v>36</v>
      </c>
      <c r="F25" s="8">
        <v>1</v>
      </c>
      <c r="G25" s="8" t="s">
        <v>37</v>
      </c>
      <c r="H25" s="8">
        <v>502</v>
      </c>
      <c r="I25" s="8">
        <v>502</v>
      </c>
      <c r="J25" s="8">
        <v>1</v>
      </c>
      <c r="K25" s="8" t="s">
        <v>36</v>
      </c>
      <c r="L25" s="8">
        <v>1</v>
      </c>
      <c r="M25" s="8" t="s">
        <v>37</v>
      </c>
      <c r="N25" s="8">
        <v>502</v>
      </c>
      <c r="O25" s="8">
        <v>502</v>
      </c>
      <c r="P25" s="28" t="s">
        <v>40</v>
      </c>
      <c r="Q25" s="39"/>
    </row>
    <row r="26" spans="1:17" x14ac:dyDescent="0.2">
      <c r="A26" s="70"/>
      <c r="B26" s="10" t="s">
        <v>41</v>
      </c>
      <c r="C26" s="6" t="s">
        <v>35</v>
      </c>
      <c r="D26" s="8">
        <v>3</v>
      </c>
      <c r="E26" s="8" t="s">
        <v>42</v>
      </c>
      <c r="F26" s="8">
        <v>1</v>
      </c>
      <c r="G26" s="8" t="s">
        <v>36</v>
      </c>
      <c r="H26" s="8">
        <v>3000</v>
      </c>
      <c r="I26" s="8">
        <f t="shared" ref="I26:I30" si="2">D26*F26*H26</f>
        <v>9000</v>
      </c>
      <c r="J26" s="8">
        <v>3</v>
      </c>
      <c r="K26" s="8" t="s">
        <v>42</v>
      </c>
      <c r="L26" s="8">
        <v>1</v>
      </c>
      <c r="M26" s="8" t="s">
        <v>36</v>
      </c>
      <c r="N26" s="8">
        <v>3000</v>
      </c>
      <c r="O26" s="8">
        <f t="shared" ref="O26:O35" si="3">J26*L26*N26</f>
        <v>9000</v>
      </c>
      <c r="P26" s="28" t="s">
        <v>41</v>
      </c>
      <c r="Q26" s="39"/>
    </row>
    <row r="27" spans="1:17" x14ac:dyDescent="0.2">
      <c r="A27" s="70"/>
      <c r="B27" s="10" t="s">
        <v>41</v>
      </c>
      <c r="C27" s="6" t="s">
        <v>39</v>
      </c>
      <c r="D27" s="8">
        <v>60</v>
      </c>
      <c r="E27" s="8" t="s">
        <v>43</v>
      </c>
      <c r="F27" s="8">
        <v>1</v>
      </c>
      <c r="G27" s="8" t="s">
        <v>36</v>
      </c>
      <c r="H27" s="8">
        <v>138</v>
      </c>
      <c r="I27" s="8">
        <f t="shared" si="2"/>
        <v>8280</v>
      </c>
      <c r="J27" s="8">
        <v>60</v>
      </c>
      <c r="K27" s="8" t="s">
        <v>43</v>
      </c>
      <c r="L27" s="8">
        <v>1</v>
      </c>
      <c r="M27" s="8" t="s">
        <v>36</v>
      </c>
      <c r="N27" s="8">
        <v>138</v>
      </c>
      <c r="O27" s="8">
        <f t="shared" si="3"/>
        <v>8280</v>
      </c>
      <c r="P27" s="28" t="s">
        <v>44</v>
      </c>
      <c r="Q27" s="39"/>
    </row>
    <row r="28" spans="1:17" x14ac:dyDescent="0.2">
      <c r="A28" s="70"/>
      <c r="B28" s="10" t="s">
        <v>45</v>
      </c>
      <c r="C28" s="6" t="s">
        <v>39</v>
      </c>
      <c r="D28" s="8">
        <v>15</v>
      </c>
      <c r="E28" s="8" t="s">
        <v>42</v>
      </c>
      <c r="F28" s="8">
        <v>1</v>
      </c>
      <c r="G28" s="8" t="s">
        <v>36</v>
      </c>
      <c r="H28" s="8">
        <v>4000</v>
      </c>
      <c r="I28" s="8">
        <f t="shared" si="2"/>
        <v>60000</v>
      </c>
      <c r="J28" s="8">
        <v>15</v>
      </c>
      <c r="K28" s="8" t="s">
        <v>42</v>
      </c>
      <c r="L28" s="8">
        <v>1</v>
      </c>
      <c r="M28" s="8" t="s">
        <v>36</v>
      </c>
      <c r="N28" s="8">
        <v>4000</v>
      </c>
      <c r="O28" s="8">
        <f t="shared" si="3"/>
        <v>60000</v>
      </c>
      <c r="P28" s="28" t="s">
        <v>46</v>
      </c>
      <c r="Q28" s="39"/>
    </row>
    <row r="29" spans="1:17" x14ac:dyDescent="0.2">
      <c r="A29" s="70"/>
      <c r="B29" s="11" t="s">
        <v>47</v>
      </c>
      <c r="C29" s="6" t="s">
        <v>35</v>
      </c>
      <c r="D29" s="8">
        <v>80</v>
      </c>
      <c r="E29" s="8" t="s">
        <v>43</v>
      </c>
      <c r="F29" s="8">
        <v>1</v>
      </c>
      <c r="G29" s="8" t="s">
        <v>36</v>
      </c>
      <c r="H29" s="8">
        <v>80</v>
      </c>
      <c r="I29" s="8">
        <f t="shared" si="2"/>
        <v>6400</v>
      </c>
      <c r="J29" s="8">
        <v>80</v>
      </c>
      <c r="K29" s="8" t="s">
        <v>43</v>
      </c>
      <c r="L29" s="8">
        <v>1</v>
      </c>
      <c r="M29" s="8" t="s">
        <v>36</v>
      </c>
      <c r="N29" s="8">
        <v>80</v>
      </c>
      <c r="O29" s="8">
        <f t="shared" si="3"/>
        <v>6400</v>
      </c>
      <c r="P29" s="28" t="s">
        <v>48</v>
      </c>
      <c r="Q29" s="39"/>
    </row>
    <row r="30" spans="1:17" x14ac:dyDescent="0.2">
      <c r="A30" s="70"/>
      <c r="B30" s="11"/>
      <c r="C30" s="56" t="s">
        <v>115</v>
      </c>
      <c r="D30" s="8">
        <v>25</v>
      </c>
      <c r="E30" s="8" t="s">
        <v>43</v>
      </c>
      <c r="F30" s="8">
        <v>1</v>
      </c>
      <c r="G30" s="8" t="s">
        <v>36</v>
      </c>
      <c r="H30" s="8">
        <v>280</v>
      </c>
      <c r="I30" s="8">
        <f t="shared" si="2"/>
        <v>7000</v>
      </c>
      <c r="J30" s="8">
        <v>25</v>
      </c>
      <c r="K30" s="8" t="s">
        <v>43</v>
      </c>
      <c r="L30" s="8">
        <v>1</v>
      </c>
      <c r="M30" s="8" t="s">
        <v>36</v>
      </c>
      <c r="N30" s="8">
        <v>280</v>
      </c>
      <c r="O30" s="8">
        <f t="shared" si="3"/>
        <v>7000</v>
      </c>
      <c r="P30" s="29" t="s">
        <v>49</v>
      </c>
      <c r="Q30" s="40" t="s">
        <v>115</v>
      </c>
    </row>
    <row r="31" spans="1:17" x14ac:dyDescent="0.2">
      <c r="A31" s="70"/>
      <c r="B31" s="12"/>
      <c r="C31" s="56" t="s">
        <v>115</v>
      </c>
      <c r="D31" s="8">
        <v>1</v>
      </c>
      <c r="E31" s="8" t="s">
        <v>50</v>
      </c>
      <c r="F31" s="8">
        <v>1</v>
      </c>
      <c r="G31" s="8" t="s">
        <v>36</v>
      </c>
      <c r="H31" s="8">
        <v>12000</v>
      </c>
      <c r="I31" s="8">
        <f t="shared" ref="I31:I32" si="4">D31*F31*H31</f>
        <v>12000</v>
      </c>
      <c r="J31" s="8">
        <v>1</v>
      </c>
      <c r="K31" s="8" t="s">
        <v>50</v>
      </c>
      <c r="L31" s="8">
        <v>1</v>
      </c>
      <c r="M31" s="8" t="s">
        <v>36</v>
      </c>
      <c r="N31" s="8">
        <v>12000</v>
      </c>
      <c r="O31" s="8">
        <f t="shared" si="3"/>
        <v>12000</v>
      </c>
      <c r="P31" s="28" t="s">
        <v>51</v>
      </c>
      <c r="Q31" s="40" t="s">
        <v>115</v>
      </c>
    </row>
    <row r="32" spans="1:17" x14ac:dyDescent="0.2">
      <c r="A32" s="70"/>
      <c r="B32" s="10"/>
      <c r="C32" s="56" t="s">
        <v>115</v>
      </c>
      <c r="D32" s="8">
        <v>1</v>
      </c>
      <c r="E32" s="8" t="s">
        <v>50</v>
      </c>
      <c r="F32" s="8">
        <v>1</v>
      </c>
      <c r="G32" s="8" t="s">
        <v>36</v>
      </c>
      <c r="H32" s="8">
        <v>3400</v>
      </c>
      <c r="I32" s="8">
        <f t="shared" si="4"/>
        <v>3400</v>
      </c>
      <c r="J32" s="8">
        <v>1</v>
      </c>
      <c r="K32" s="8" t="s">
        <v>50</v>
      </c>
      <c r="L32" s="8">
        <v>1</v>
      </c>
      <c r="M32" s="8" t="s">
        <v>36</v>
      </c>
      <c r="N32" s="8">
        <v>3400</v>
      </c>
      <c r="O32" s="8">
        <f t="shared" si="3"/>
        <v>3400</v>
      </c>
      <c r="P32" s="28" t="s">
        <v>52</v>
      </c>
      <c r="Q32" s="40" t="s">
        <v>115</v>
      </c>
    </row>
    <row r="33" spans="1:17" x14ac:dyDescent="0.2">
      <c r="A33" s="70"/>
      <c r="B33" s="10"/>
      <c r="C33" s="56" t="s">
        <v>115</v>
      </c>
      <c r="D33" s="8">
        <v>1</v>
      </c>
      <c r="E33" s="8" t="s">
        <v>50</v>
      </c>
      <c r="F33" s="8">
        <v>1</v>
      </c>
      <c r="G33" s="8" t="s">
        <v>36</v>
      </c>
      <c r="H33" s="8">
        <v>1000</v>
      </c>
      <c r="I33" s="8">
        <f t="shared" ref="I33" si="5">D33*F33*H33</f>
        <v>1000</v>
      </c>
      <c r="J33" s="8">
        <v>1</v>
      </c>
      <c r="K33" s="8" t="s">
        <v>50</v>
      </c>
      <c r="L33" s="8">
        <v>1</v>
      </c>
      <c r="M33" s="8" t="s">
        <v>36</v>
      </c>
      <c r="N33" s="8">
        <v>1000</v>
      </c>
      <c r="O33" s="8">
        <f t="shared" si="3"/>
        <v>1000</v>
      </c>
      <c r="P33" s="28" t="s">
        <v>53</v>
      </c>
      <c r="Q33" s="40" t="s">
        <v>115</v>
      </c>
    </row>
    <row r="34" spans="1:17" x14ac:dyDescent="0.2">
      <c r="A34" s="70"/>
      <c r="B34" s="10"/>
      <c r="C34" s="6"/>
      <c r="D34" s="13">
        <v>20</v>
      </c>
      <c r="E34" s="13" t="s">
        <v>54</v>
      </c>
      <c r="F34" s="13">
        <v>1</v>
      </c>
      <c r="G34" s="13" t="s">
        <v>50</v>
      </c>
      <c r="H34" s="13">
        <v>170</v>
      </c>
      <c r="I34" s="13">
        <v>3780</v>
      </c>
      <c r="J34" s="13">
        <v>20</v>
      </c>
      <c r="K34" s="13" t="s">
        <v>54</v>
      </c>
      <c r="L34" s="13">
        <v>1</v>
      </c>
      <c r="M34" s="13" t="s">
        <v>50</v>
      </c>
      <c r="N34" s="13">
        <v>189</v>
      </c>
      <c r="O34" s="13">
        <f t="shared" si="3"/>
        <v>3780</v>
      </c>
      <c r="P34" s="30" t="s">
        <v>55</v>
      </c>
      <c r="Q34" s="40"/>
    </row>
    <row r="35" spans="1:17" x14ac:dyDescent="0.2">
      <c r="A35" s="70"/>
      <c r="B35" s="10"/>
      <c r="C35" s="6"/>
      <c r="D35" s="14">
        <v>2</v>
      </c>
      <c r="E35" s="14" t="s">
        <v>54</v>
      </c>
      <c r="F35" s="14">
        <v>1</v>
      </c>
      <c r="G35" s="14" t="s">
        <v>50</v>
      </c>
      <c r="H35" s="14">
        <v>120</v>
      </c>
      <c r="I35" s="13">
        <v>340</v>
      </c>
      <c r="J35" s="14">
        <v>2</v>
      </c>
      <c r="K35" s="14" t="s">
        <v>54</v>
      </c>
      <c r="L35" s="14">
        <v>1</v>
      </c>
      <c r="M35" s="14" t="s">
        <v>36</v>
      </c>
      <c r="N35" s="14">
        <v>170</v>
      </c>
      <c r="O35" s="14">
        <f t="shared" si="3"/>
        <v>340</v>
      </c>
      <c r="P35" s="31" t="s">
        <v>56</v>
      </c>
      <c r="Q35" s="40"/>
    </row>
    <row r="36" spans="1:17" x14ac:dyDescent="0.2">
      <c r="A36" s="61" t="s">
        <v>57</v>
      </c>
      <c r="B36" s="61"/>
      <c r="C36" s="61"/>
      <c r="D36" s="61"/>
      <c r="E36" s="61"/>
      <c r="F36" s="61"/>
      <c r="G36" s="61"/>
      <c r="H36" s="61"/>
      <c r="I36" s="26">
        <f>SUM(I24:I35)</f>
        <v>112980</v>
      </c>
      <c r="J36" s="82"/>
      <c r="K36" s="83"/>
      <c r="L36" s="83"/>
      <c r="M36" s="83"/>
      <c r="N36" s="84"/>
      <c r="O36" s="27">
        <f>SUM(O24:O35)</f>
        <v>112980</v>
      </c>
      <c r="P36" s="27"/>
      <c r="Q36" s="38">
        <f>O36-I36</f>
        <v>0</v>
      </c>
    </row>
    <row r="37" spans="1:17" x14ac:dyDescent="0.2">
      <c r="A37" s="71" t="s">
        <v>58</v>
      </c>
      <c r="B37" s="16" t="s">
        <v>59</v>
      </c>
      <c r="C37" s="17"/>
      <c r="D37" s="18">
        <v>1</v>
      </c>
      <c r="E37" s="18" t="s">
        <v>50</v>
      </c>
      <c r="F37" s="18">
        <v>1</v>
      </c>
      <c r="G37" s="18" t="s">
        <v>50</v>
      </c>
      <c r="H37" s="19">
        <v>25676</v>
      </c>
      <c r="I37" s="21">
        <f>D37*F37*H37</f>
        <v>25676</v>
      </c>
      <c r="J37" s="9">
        <v>6</v>
      </c>
      <c r="K37" s="9" t="s">
        <v>60</v>
      </c>
      <c r="L37" s="9">
        <v>1</v>
      </c>
      <c r="M37" s="9" t="s">
        <v>37</v>
      </c>
      <c r="N37" s="9">
        <v>700</v>
      </c>
      <c r="O37" s="9">
        <f t="shared" ref="O37:O55" si="6">J37*L37*N37</f>
        <v>4200</v>
      </c>
      <c r="P37" s="32" t="s">
        <v>61</v>
      </c>
      <c r="Q37" s="40"/>
    </row>
    <row r="38" spans="1:17" x14ac:dyDescent="0.2">
      <c r="A38" s="71"/>
      <c r="B38" s="16"/>
      <c r="C38" s="55" t="s">
        <v>115</v>
      </c>
      <c r="D38" s="18">
        <v>1</v>
      </c>
      <c r="E38" s="18" t="s">
        <v>50</v>
      </c>
      <c r="F38" s="18">
        <v>1</v>
      </c>
      <c r="G38" s="18" t="s">
        <v>50</v>
      </c>
      <c r="H38" s="19">
        <v>24000</v>
      </c>
      <c r="I38" s="21">
        <f t="shared" ref="I38:I39" si="7">D38*F38*H38</f>
        <v>24000</v>
      </c>
      <c r="J38" s="9">
        <v>2</v>
      </c>
      <c r="K38" s="9" t="s">
        <v>62</v>
      </c>
      <c r="L38" s="9">
        <v>1</v>
      </c>
      <c r="M38" s="9" t="s">
        <v>63</v>
      </c>
      <c r="N38" s="9">
        <v>1850</v>
      </c>
      <c r="O38" s="9">
        <f t="shared" si="6"/>
        <v>3700</v>
      </c>
      <c r="P38" s="32" t="s">
        <v>64</v>
      </c>
      <c r="Q38" s="40"/>
    </row>
    <row r="39" spans="1:17" x14ac:dyDescent="0.2">
      <c r="A39" s="71"/>
      <c r="B39" s="16"/>
      <c r="C39" s="55" t="s">
        <v>119</v>
      </c>
      <c r="D39" s="18">
        <v>1</v>
      </c>
      <c r="E39" s="18" t="s">
        <v>50</v>
      </c>
      <c r="F39" s="18">
        <v>1</v>
      </c>
      <c r="G39" s="18" t="s">
        <v>50</v>
      </c>
      <c r="H39" s="19">
        <v>4195</v>
      </c>
      <c r="I39" s="21">
        <f t="shared" si="7"/>
        <v>4195</v>
      </c>
      <c r="J39" s="9">
        <v>1</v>
      </c>
      <c r="K39" s="9" t="s">
        <v>62</v>
      </c>
      <c r="L39" s="9">
        <v>1</v>
      </c>
      <c r="M39" s="9" t="s">
        <v>37</v>
      </c>
      <c r="N39" s="9">
        <v>600</v>
      </c>
      <c r="O39" s="9">
        <f t="shared" si="6"/>
        <v>600</v>
      </c>
      <c r="P39" s="32" t="s">
        <v>65</v>
      </c>
      <c r="Q39" s="40"/>
    </row>
    <row r="40" spans="1:17" x14ac:dyDescent="0.2">
      <c r="A40" s="71"/>
      <c r="B40" s="16"/>
      <c r="C40" s="17"/>
      <c r="D40" s="18"/>
      <c r="E40" s="18"/>
      <c r="F40" s="18"/>
      <c r="G40" s="18"/>
      <c r="H40" s="19"/>
      <c r="I40" s="21"/>
      <c r="J40" s="9">
        <v>1</v>
      </c>
      <c r="K40" s="9" t="s">
        <v>62</v>
      </c>
      <c r="L40" s="9">
        <v>1</v>
      </c>
      <c r="M40" s="9" t="s">
        <v>37</v>
      </c>
      <c r="N40" s="9">
        <v>1200</v>
      </c>
      <c r="O40" s="9">
        <f t="shared" si="6"/>
        <v>1200</v>
      </c>
      <c r="P40" s="32" t="s">
        <v>66</v>
      </c>
      <c r="Q40" s="40"/>
    </row>
    <row r="41" spans="1:17" x14ac:dyDescent="0.2">
      <c r="A41" s="71"/>
      <c r="B41" s="16"/>
      <c r="C41" s="17"/>
      <c r="D41" s="18"/>
      <c r="E41" s="18"/>
      <c r="F41" s="18"/>
      <c r="G41" s="18"/>
      <c r="H41" s="19"/>
      <c r="I41" s="21"/>
      <c r="J41" s="9">
        <v>4</v>
      </c>
      <c r="K41" s="9" t="s">
        <v>60</v>
      </c>
      <c r="L41" s="9">
        <v>1</v>
      </c>
      <c r="M41" s="9" t="s">
        <v>37</v>
      </c>
      <c r="N41" s="9">
        <v>850</v>
      </c>
      <c r="O41" s="9">
        <f t="shared" si="6"/>
        <v>3400</v>
      </c>
      <c r="P41" s="32" t="s">
        <v>67</v>
      </c>
      <c r="Q41" s="40"/>
    </row>
    <row r="42" spans="1:17" x14ac:dyDescent="0.2">
      <c r="A42" s="71"/>
      <c r="B42" s="16"/>
      <c r="C42" s="17"/>
      <c r="D42" s="18"/>
      <c r="E42" s="18"/>
      <c r="F42" s="18"/>
      <c r="G42" s="18"/>
      <c r="H42" s="19"/>
      <c r="I42" s="21"/>
      <c r="J42" s="9">
        <v>7</v>
      </c>
      <c r="K42" s="9" t="s">
        <v>60</v>
      </c>
      <c r="L42" s="9">
        <v>1</v>
      </c>
      <c r="M42" s="9" t="s">
        <v>37</v>
      </c>
      <c r="N42" s="9">
        <v>700</v>
      </c>
      <c r="O42" s="9">
        <f t="shared" si="6"/>
        <v>4900</v>
      </c>
      <c r="P42" s="32" t="s">
        <v>68</v>
      </c>
      <c r="Q42" s="40"/>
    </row>
    <row r="43" spans="1:17" x14ac:dyDescent="0.2">
      <c r="A43" s="15"/>
      <c r="B43" s="16"/>
      <c r="C43" s="17"/>
      <c r="D43" s="18"/>
      <c r="E43" s="18"/>
      <c r="F43" s="18"/>
      <c r="G43" s="18"/>
      <c r="H43" s="19"/>
      <c r="I43" s="21"/>
      <c r="J43" s="9">
        <v>2</v>
      </c>
      <c r="K43" s="9" t="s">
        <v>60</v>
      </c>
      <c r="L43" s="9">
        <v>1</v>
      </c>
      <c r="M43" s="9" t="s">
        <v>37</v>
      </c>
      <c r="N43" s="9">
        <v>650</v>
      </c>
      <c r="O43" s="9">
        <f t="shared" si="6"/>
        <v>1300</v>
      </c>
      <c r="P43" s="32" t="s">
        <v>69</v>
      </c>
      <c r="Q43" s="40"/>
    </row>
    <row r="44" spans="1:17" x14ac:dyDescent="0.2">
      <c r="A44" s="15"/>
      <c r="B44" s="16"/>
      <c r="C44" s="17"/>
      <c r="D44" s="18"/>
      <c r="E44" s="18"/>
      <c r="F44" s="18"/>
      <c r="G44" s="18"/>
      <c r="H44" s="19"/>
      <c r="I44" s="21"/>
      <c r="J44" s="9">
        <v>3</v>
      </c>
      <c r="K44" s="9" t="s">
        <v>60</v>
      </c>
      <c r="L44" s="9">
        <v>1</v>
      </c>
      <c r="M44" s="9" t="s">
        <v>37</v>
      </c>
      <c r="N44" s="9">
        <v>1850</v>
      </c>
      <c r="O44" s="9">
        <f t="shared" si="6"/>
        <v>5550</v>
      </c>
      <c r="P44" s="32" t="s">
        <v>70</v>
      </c>
      <c r="Q44" s="40"/>
    </row>
    <row r="45" spans="1:17" x14ac:dyDescent="0.2">
      <c r="A45" s="15"/>
      <c r="B45" s="16"/>
      <c r="C45" s="17"/>
      <c r="D45" s="18"/>
      <c r="E45" s="18"/>
      <c r="F45" s="18"/>
      <c r="G45" s="18"/>
      <c r="H45" s="19"/>
      <c r="I45" s="21"/>
      <c r="J45" s="9">
        <v>2</v>
      </c>
      <c r="K45" s="9" t="s">
        <v>60</v>
      </c>
      <c r="L45" s="9">
        <v>1</v>
      </c>
      <c r="M45" s="9" t="s">
        <v>63</v>
      </c>
      <c r="N45" s="9">
        <v>1200</v>
      </c>
      <c r="O45" s="9">
        <f t="shared" si="6"/>
        <v>2400</v>
      </c>
      <c r="P45" s="32" t="s">
        <v>71</v>
      </c>
      <c r="Q45" s="40"/>
    </row>
    <row r="46" spans="1:17" x14ac:dyDescent="0.2">
      <c r="A46" s="15"/>
      <c r="B46" s="16"/>
      <c r="C46" s="17"/>
      <c r="D46" s="18"/>
      <c r="E46" s="18"/>
      <c r="F46" s="18"/>
      <c r="G46" s="18"/>
      <c r="H46" s="19"/>
      <c r="I46" s="21"/>
      <c r="J46" s="9">
        <v>2</v>
      </c>
      <c r="K46" s="9" t="s">
        <v>62</v>
      </c>
      <c r="L46" s="9">
        <v>1</v>
      </c>
      <c r="M46" s="9" t="s">
        <v>63</v>
      </c>
      <c r="N46" s="9">
        <v>1000</v>
      </c>
      <c r="O46" s="9">
        <f t="shared" si="6"/>
        <v>2000</v>
      </c>
      <c r="P46" s="32" t="s">
        <v>72</v>
      </c>
      <c r="Q46" s="40"/>
    </row>
    <row r="47" spans="1:17" x14ac:dyDescent="0.2">
      <c r="A47" s="15"/>
      <c r="B47" s="16"/>
      <c r="C47" s="17"/>
      <c r="D47" s="18"/>
      <c r="E47" s="18"/>
      <c r="F47" s="18"/>
      <c r="G47" s="18"/>
      <c r="H47" s="19"/>
      <c r="I47" s="21"/>
      <c r="J47" s="9">
        <v>4</v>
      </c>
      <c r="K47" s="9" t="s">
        <v>62</v>
      </c>
      <c r="L47" s="9">
        <v>1</v>
      </c>
      <c r="M47" s="9" t="s">
        <v>63</v>
      </c>
      <c r="N47" s="9">
        <v>650</v>
      </c>
      <c r="O47" s="9">
        <f t="shared" si="6"/>
        <v>2600</v>
      </c>
      <c r="P47" s="32" t="s">
        <v>73</v>
      </c>
      <c r="Q47" s="40"/>
    </row>
    <row r="48" spans="1:17" x14ac:dyDescent="0.2">
      <c r="A48" s="15"/>
      <c r="B48" s="16"/>
      <c r="C48" s="17"/>
      <c r="D48" s="18"/>
      <c r="E48" s="18"/>
      <c r="F48" s="18"/>
      <c r="G48" s="18"/>
      <c r="H48" s="19"/>
      <c r="I48" s="21"/>
      <c r="J48" s="9">
        <v>4</v>
      </c>
      <c r="K48" s="9" t="s">
        <v>62</v>
      </c>
      <c r="L48" s="9">
        <v>1</v>
      </c>
      <c r="M48" s="9" t="s">
        <v>60</v>
      </c>
      <c r="N48" s="9">
        <v>825</v>
      </c>
      <c r="O48" s="9">
        <f t="shared" si="6"/>
        <v>3300</v>
      </c>
      <c r="P48" s="32" t="s">
        <v>74</v>
      </c>
      <c r="Q48" s="40"/>
    </row>
    <row r="49" spans="1:17" x14ac:dyDescent="0.2">
      <c r="A49" s="15"/>
      <c r="B49" s="16"/>
      <c r="C49" s="17"/>
      <c r="D49" s="18"/>
      <c r="E49" s="18"/>
      <c r="F49" s="18"/>
      <c r="G49" s="18"/>
      <c r="H49" s="19"/>
      <c r="I49" s="21"/>
      <c r="J49" s="9">
        <v>2</v>
      </c>
      <c r="K49" s="9" t="s">
        <v>60</v>
      </c>
      <c r="L49" s="9">
        <v>1</v>
      </c>
      <c r="M49" s="9" t="s">
        <v>37</v>
      </c>
      <c r="N49" s="9">
        <v>756</v>
      </c>
      <c r="O49" s="9">
        <f t="shared" si="6"/>
        <v>1512</v>
      </c>
      <c r="P49" s="32" t="s">
        <v>74</v>
      </c>
      <c r="Q49" s="40"/>
    </row>
    <row r="50" spans="1:17" x14ac:dyDescent="0.2">
      <c r="A50" s="15"/>
      <c r="B50" s="16"/>
      <c r="C50" s="17"/>
      <c r="D50" s="18"/>
      <c r="E50" s="18"/>
      <c r="F50" s="18"/>
      <c r="G50" s="18"/>
      <c r="H50" s="19"/>
      <c r="I50" s="21"/>
      <c r="J50" s="9">
        <v>4</v>
      </c>
      <c r="K50" s="9" t="s">
        <v>62</v>
      </c>
      <c r="L50" s="9">
        <v>1</v>
      </c>
      <c r="M50" s="9" t="s">
        <v>37</v>
      </c>
      <c r="N50" s="9">
        <v>720</v>
      </c>
      <c r="O50" s="9">
        <f t="shared" si="6"/>
        <v>2880</v>
      </c>
      <c r="P50" s="32" t="s">
        <v>74</v>
      </c>
      <c r="Q50" s="40"/>
    </row>
    <row r="51" spans="1:17" x14ac:dyDescent="0.2">
      <c r="A51" s="15"/>
      <c r="B51" s="16"/>
      <c r="C51" s="17"/>
      <c r="D51" s="18"/>
      <c r="E51" s="18"/>
      <c r="F51" s="18"/>
      <c r="G51" s="18"/>
      <c r="H51" s="19"/>
      <c r="I51" s="21"/>
      <c r="J51" s="9">
        <v>4</v>
      </c>
      <c r="K51" s="9" t="s">
        <v>62</v>
      </c>
      <c r="L51" s="9">
        <v>1</v>
      </c>
      <c r="M51" s="9" t="s">
        <v>37</v>
      </c>
      <c r="N51" s="9">
        <v>500</v>
      </c>
      <c r="O51" s="9">
        <f t="shared" si="6"/>
        <v>2000</v>
      </c>
      <c r="P51" s="32" t="s">
        <v>75</v>
      </c>
      <c r="Q51" s="40"/>
    </row>
    <row r="52" spans="1:17" x14ac:dyDescent="0.2">
      <c r="A52" s="15"/>
      <c r="B52" s="16"/>
      <c r="C52" s="17"/>
      <c r="D52" s="18"/>
      <c r="E52" s="18"/>
      <c r="F52" s="18"/>
      <c r="G52" s="18"/>
      <c r="H52" s="19"/>
      <c r="I52" s="21"/>
      <c r="J52" s="9">
        <v>4</v>
      </c>
      <c r="K52" s="9" t="s">
        <v>62</v>
      </c>
      <c r="L52" s="9">
        <v>1</v>
      </c>
      <c r="M52" s="9" t="s">
        <v>37</v>
      </c>
      <c r="N52" s="9">
        <v>1700</v>
      </c>
      <c r="O52" s="9">
        <f t="shared" si="6"/>
        <v>6800</v>
      </c>
      <c r="P52" s="32" t="s">
        <v>76</v>
      </c>
      <c r="Q52" s="40"/>
    </row>
    <row r="53" spans="1:17" x14ac:dyDescent="0.2">
      <c r="A53" s="15"/>
      <c r="B53" s="16"/>
      <c r="C53" s="17"/>
      <c r="D53" s="18"/>
      <c r="E53" s="18"/>
      <c r="F53" s="18"/>
      <c r="G53" s="18"/>
      <c r="H53" s="19"/>
      <c r="I53" s="21"/>
      <c r="J53" s="9">
        <v>1</v>
      </c>
      <c r="K53" s="9" t="s">
        <v>62</v>
      </c>
      <c r="L53" s="9">
        <v>1</v>
      </c>
      <c r="M53" s="9" t="s">
        <v>37</v>
      </c>
      <c r="N53" s="9">
        <v>1200</v>
      </c>
      <c r="O53" s="9">
        <f t="shared" si="6"/>
        <v>1200</v>
      </c>
      <c r="P53" s="32" t="s">
        <v>77</v>
      </c>
      <c r="Q53" s="40"/>
    </row>
    <row r="54" spans="1:17" x14ac:dyDescent="0.2">
      <c r="A54" s="15"/>
      <c r="B54" s="16"/>
      <c r="C54" s="17"/>
      <c r="D54" s="18"/>
      <c r="E54" s="18"/>
      <c r="F54" s="18"/>
      <c r="G54" s="18"/>
      <c r="H54" s="19"/>
      <c r="I54" s="21"/>
      <c r="J54" s="9">
        <v>8</v>
      </c>
      <c r="K54" s="9" t="s">
        <v>62</v>
      </c>
      <c r="L54" s="9">
        <v>1</v>
      </c>
      <c r="M54" s="9" t="s">
        <v>37</v>
      </c>
      <c r="N54" s="9">
        <v>700</v>
      </c>
      <c r="O54" s="9">
        <f t="shared" si="6"/>
        <v>5600</v>
      </c>
      <c r="P54" s="32" t="s">
        <v>78</v>
      </c>
      <c r="Q54" s="40"/>
    </row>
    <row r="55" spans="1:17" x14ac:dyDescent="0.2">
      <c r="A55" s="15"/>
      <c r="B55" s="16"/>
      <c r="C55" s="17"/>
      <c r="D55" s="18"/>
      <c r="E55" s="18"/>
      <c r="F55" s="18"/>
      <c r="G55" s="18"/>
      <c r="H55" s="19"/>
      <c r="I55" s="21"/>
      <c r="J55" s="9">
        <v>5</v>
      </c>
      <c r="K55" s="9" t="s">
        <v>62</v>
      </c>
      <c r="L55" s="9">
        <v>1</v>
      </c>
      <c r="M55" s="9" t="s">
        <v>37</v>
      </c>
      <c r="N55" s="9">
        <v>500</v>
      </c>
      <c r="O55" s="9">
        <f t="shared" si="6"/>
        <v>2500</v>
      </c>
      <c r="P55" s="32" t="s">
        <v>79</v>
      </c>
      <c r="Q55" s="40"/>
    </row>
    <row r="56" spans="1:17" x14ac:dyDescent="0.2">
      <c r="A56" s="61" t="s">
        <v>80</v>
      </c>
      <c r="B56" s="61"/>
      <c r="C56" s="61"/>
      <c r="D56" s="61"/>
      <c r="E56" s="61"/>
      <c r="F56" s="61"/>
      <c r="G56" s="61"/>
      <c r="H56" s="61"/>
      <c r="I56" s="26">
        <f>SUM(I37:I55)</f>
        <v>53871</v>
      </c>
      <c r="J56" s="79"/>
      <c r="K56" s="80"/>
      <c r="L56" s="80"/>
      <c r="M56" s="80"/>
      <c r="N56" s="81"/>
      <c r="O56" s="27">
        <f>SUM(O37:O55)</f>
        <v>57642</v>
      </c>
      <c r="P56" s="27"/>
      <c r="Q56" s="38">
        <f>O56-I56</f>
        <v>3771</v>
      </c>
    </row>
    <row r="57" spans="1:17" x14ac:dyDescent="0.2">
      <c r="A57" s="72" t="s">
        <v>81</v>
      </c>
      <c r="B57" s="10" t="s">
        <v>82</v>
      </c>
      <c r="C57" s="20" t="s">
        <v>83</v>
      </c>
      <c r="D57" s="21">
        <v>1</v>
      </c>
      <c r="E57" s="21" t="s">
        <v>37</v>
      </c>
      <c r="F57" s="21">
        <v>1</v>
      </c>
      <c r="G57" s="21" t="s">
        <v>84</v>
      </c>
      <c r="H57" s="21">
        <v>20000</v>
      </c>
      <c r="I57" s="21">
        <f>D57*F57*H57</f>
        <v>20000</v>
      </c>
      <c r="J57" s="8">
        <v>1</v>
      </c>
      <c r="K57" s="8" t="s">
        <v>37</v>
      </c>
      <c r="L57" s="8">
        <v>1</v>
      </c>
      <c r="M57" s="8" t="s">
        <v>84</v>
      </c>
      <c r="N57" s="8">
        <v>20000</v>
      </c>
      <c r="O57" s="8">
        <f t="shared" ref="O57:O65" si="8">J57*L57*N57</f>
        <v>20000</v>
      </c>
      <c r="P57" s="33" t="s">
        <v>85</v>
      </c>
      <c r="Q57" s="40"/>
    </row>
    <row r="58" spans="1:17" x14ac:dyDescent="0.2">
      <c r="A58" s="73"/>
      <c r="B58" s="10" t="s">
        <v>82</v>
      </c>
      <c r="C58" s="20" t="s">
        <v>86</v>
      </c>
      <c r="D58" s="21">
        <v>1</v>
      </c>
      <c r="E58" s="21" t="s">
        <v>37</v>
      </c>
      <c r="F58" s="21">
        <v>1</v>
      </c>
      <c r="G58" s="21" t="s">
        <v>84</v>
      </c>
      <c r="H58" s="21">
        <v>8000</v>
      </c>
      <c r="I58" s="21">
        <f t="shared" ref="I58:I65" si="9">D58*F58*H58</f>
        <v>8000</v>
      </c>
      <c r="J58" s="8">
        <v>1</v>
      </c>
      <c r="K58" s="8" t="s">
        <v>37</v>
      </c>
      <c r="L58" s="8">
        <v>1</v>
      </c>
      <c r="M58" s="8" t="s">
        <v>84</v>
      </c>
      <c r="N58" s="8">
        <v>8000</v>
      </c>
      <c r="O58" s="8">
        <f t="shared" si="8"/>
        <v>8000</v>
      </c>
      <c r="P58" s="34" t="s">
        <v>87</v>
      </c>
      <c r="Q58" s="40"/>
    </row>
    <row r="59" spans="1:17" x14ac:dyDescent="0.2">
      <c r="A59" s="73"/>
      <c r="B59" s="16">
        <v>43192</v>
      </c>
      <c r="C59" s="20" t="s">
        <v>88</v>
      </c>
      <c r="D59" s="21">
        <v>1</v>
      </c>
      <c r="E59" s="21" t="s">
        <v>37</v>
      </c>
      <c r="F59" s="21">
        <v>1</v>
      </c>
      <c r="G59" s="21" t="s">
        <v>84</v>
      </c>
      <c r="H59" s="21">
        <v>8000</v>
      </c>
      <c r="I59" s="21">
        <f t="shared" si="9"/>
        <v>8000</v>
      </c>
      <c r="J59" s="8">
        <v>1</v>
      </c>
      <c r="K59" s="8" t="s">
        <v>37</v>
      </c>
      <c r="L59" s="8">
        <v>1</v>
      </c>
      <c r="M59" s="8" t="s">
        <v>84</v>
      </c>
      <c r="N59" s="8">
        <v>8000</v>
      </c>
      <c r="O59" s="8">
        <f t="shared" si="8"/>
        <v>8000</v>
      </c>
      <c r="P59" s="33" t="s">
        <v>89</v>
      </c>
      <c r="Q59" s="40"/>
    </row>
    <row r="60" spans="1:17" x14ac:dyDescent="0.2">
      <c r="A60" s="73"/>
      <c r="B60" s="16">
        <v>43192</v>
      </c>
      <c r="C60" s="20" t="s">
        <v>88</v>
      </c>
      <c r="D60" s="21">
        <v>1</v>
      </c>
      <c r="E60" s="21" t="s">
        <v>37</v>
      </c>
      <c r="F60" s="21">
        <v>1</v>
      </c>
      <c r="G60" s="21" t="s">
        <v>84</v>
      </c>
      <c r="H60" s="21">
        <v>8000</v>
      </c>
      <c r="I60" s="21">
        <v>3500</v>
      </c>
      <c r="J60" s="8">
        <v>1</v>
      </c>
      <c r="K60" s="8" t="s">
        <v>37</v>
      </c>
      <c r="L60" s="8">
        <v>1</v>
      </c>
      <c r="M60" s="8" t="s">
        <v>84</v>
      </c>
      <c r="N60" s="8">
        <v>3500</v>
      </c>
      <c r="O60" s="8">
        <f t="shared" si="8"/>
        <v>3500</v>
      </c>
      <c r="P60" s="33" t="s">
        <v>90</v>
      </c>
      <c r="Q60" s="40"/>
    </row>
    <row r="61" spans="1:17" x14ac:dyDescent="0.2">
      <c r="A61" s="73"/>
      <c r="B61" s="10" t="s">
        <v>91</v>
      </c>
      <c r="C61" s="20"/>
      <c r="D61" s="21">
        <v>1</v>
      </c>
      <c r="E61" s="21" t="s">
        <v>37</v>
      </c>
      <c r="F61" s="21">
        <v>1</v>
      </c>
      <c r="G61" s="21" t="s">
        <v>84</v>
      </c>
      <c r="H61" s="21">
        <v>11759</v>
      </c>
      <c r="I61" s="8">
        <v>16642</v>
      </c>
      <c r="J61" s="8">
        <v>1</v>
      </c>
      <c r="K61" s="8" t="s">
        <v>37</v>
      </c>
      <c r="L61" s="8">
        <v>1</v>
      </c>
      <c r="M61" s="8" t="s">
        <v>84</v>
      </c>
      <c r="N61" s="8">
        <v>16642</v>
      </c>
      <c r="O61" s="8">
        <f t="shared" si="8"/>
        <v>16642</v>
      </c>
      <c r="P61" s="33" t="s">
        <v>91</v>
      </c>
      <c r="Q61" s="40"/>
    </row>
    <row r="62" spans="1:17" x14ac:dyDescent="0.2">
      <c r="A62" s="73"/>
      <c r="B62" s="12"/>
      <c r="C62" s="12"/>
      <c r="D62" s="21">
        <v>1</v>
      </c>
      <c r="E62" s="21" t="s">
        <v>37</v>
      </c>
      <c r="F62" s="21">
        <v>1</v>
      </c>
      <c r="G62" s="21" t="s">
        <v>84</v>
      </c>
      <c r="H62" s="21">
        <v>2000</v>
      </c>
      <c r="I62" s="21">
        <f t="shared" si="9"/>
        <v>2000</v>
      </c>
      <c r="J62" s="9">
        <v>1</v>
      </c>
      <c r="K62" s="9" t="s">
        <v>37</v>
      </c>
      <c r="L62" s="9">
        <v>1</v>
      </c>
      <c r="M62" s="9" t="s">
        <v>84</v>
      </c>
      <c r="N62" s="9">
        <v>2000</v>
      </c>
      <c r="O62" s="9">
        <f t="shared" si="8"/>
        <v>2000</v>
      </c>
      <c r="P62" s="10" t="s">
        <v>92</v>
      </c>
      <c r="Q62" s="40"/>
    </row>
    <row r="63" spans="1:17" x14ac:dyDescent="0.2">
      <c r="A63" s="73"/>
      <c r="B63" s="12"/>
      <c r="C63" s="12"/>
      <c r="D63" s="21">
        <v>1</v>
      </c>
      <c r="E63" s="21" t="s">
        <v>37</v>
      </c>
      <c r="F63" s="21">
        <v>1</v>
      </c>
      <c r="G63" s="21" t="s">
        <v>84</v>
      </c>
      <c r="H63" s="21">
        <v>375</v>
      </c>
      <c r="I63" s="21">
        <f t="shared" si="9"/>
        <v>375</v>
      </c>
      <c r="J63" s="9">
        <v>1</v>
      </c>
      <c r="K63" s="9" t="s">
        <v>50</v>
      </c>
      <c r="L63" s="9">
        <v>1</v>
      </c>
      <c r="M63" s="9" t="s">
        <v>84</v>
      </c>
      <c r="N63" s="9">
        <v>375</v>
      </c>
      <c r="O63" s="9">
        <f t="shared" si="8"/>
        <v>375</v>
      </c>
      <c r="P63" s="10" t="s">
        <v>93</v>
      </c>
      <c r="Q63" s="40"/>
    </row>
    <row r="64" spans="1:17" x14ac:dyDescent="0.2">
      <c r="A64" s="73"/>
      <c r="B64" s="16"/>
      <c r="C64" s="20"/>
      <c r="D64" s="14">
        <v>1</v>
      </c>
      <c r="E64" s="14" t="s">
        <v>50</v>
      </c>
      <c r="F64" s="14">
        <v>1</v>
      </c>
      <c r="G64" s="14" t="s">
        <v>50</v>
      </c>
      <c r="H64" s="14">
        <v>2700</v>
      </c>
      <c r="I64" s="14">
        <f t="shared" si="9"/>
        <v>2700</v>
      </c>
      <c r="J64" s="14">
        <v>15</v>
      </c>
      <c r="K64" s="14" t="s">
        <v>84</v>
      </c>
      <c r="L64" s="14">
        <v>1</v>
      </c>
      <c r="M64" s="14" t="s">
        <v>37</v>
      </c>
      <c r="N64" s="14">
        <v>180</v>
      </c>
      <c r="O64" s="14">
        <f t="shared" si="8"/>
        <v>2700</v>
      </c>
      <c r="P64" s="35" t="s">
        <v>94</v>
      </c>
      <c r="Q64" s="40"/>
    </row>
    <row r="65" spans="1:17" x14ac:dyDescent="0.2">
      <c r="A65" s="73"/>
      <c r="B65" s="16"/>
      <c r="C65" s="20"/>
      <c r="D65" s="14">
        <v>6</v>
      </c>
      <c r="E65" s="14" t="s">
        <v>84</v>
      </c>
      <c r="F65" s="14">
        <v>1</v>
      </c>
      <c r="G65" s="14" t="s">
        <v>37</v>
      </c>
      <c r="H65" s="14">
        <v>150</v>
      </c>
      <c r="I65" s="14">
        <f t="shared" si="9"/>
        <v>900</v>
      </c>
      <c r="J65" s="14">
        <v>6</v>
      </c>
      <c r="K65" s="14" t="s">
        <v>84</v>
      </c>
      <c r="L65" s="14">
        <v>1</v>
      </c>
      <c r="M65" s="14" t="s">
        <v>37</v>
      </c>
      <c r="N65" s="14">
        <v>150</v>
      </c>
      <c r="O65" s="14">
        <f t="shared" si="8"/>
        <v>900</v>
      </c>
      <c r="P65" s="35" t="s">
        <v>95</v>
      </c>
      <c r="Q65" s="40"/>
    </row>
    <row r="66" spans="1:17" x14ac:dyDescent="0.2">
      <c r="A66" s="61" t="s">
        <v>96</v>
      </c>
      <c r="B66" s="61"/>
      <c r="C66" s="61"/>
      <c r="D66" s="61"/>
      <c r="E66" s="61"/>
      <c r="F66" s="61"/>
      <c r="G66" s="61"/>
      <c r="H66" s="61"/>
      <c r="I66" s="26">
        <f>SUM(I57:I65)</f>
        <v>62117</v>
      </c>
      <c r="J66" s="79"/>
      <c r="K66" s="80"/>
      <c r="L66" s="80"/>
      <c r="M66" s="80"/>
      <c r="N66" s="81"/>
      <c r="O66" s="27">
        <f>SUM(O57:O65)</f>
        <v>62117</v>
      </c>
      <c r="P66" s="27"/>
      <c r="Q66" s="38">
        <f>O66-I66</f>
        <v>0</v>
      </c>
    </row>
    <row r="67" spans="1:17" x14ac:dyDescent="0.2">
      <c r="A67" s="74" t="s">
        <v>97</v>
      </c>
      <c r="B67" s="42" t="s">
        <v>13</v>
      </c>
      <c r="C67" s="42"/>
      <c r="D67" s="18"/>
      <c r="E67" s="18"/>
      <c r="F67" s="18"/>
      <c r="G67" s="18"/>
      <c r="H67" s="19"/>
      <c r="I67" s="21"/>
      <c r="J67" s="18"/>
      <c r="K67" s="18"/>
      <c r="L67" s="18"/>
      <c r="M67" s="18"/>
      <c r="N67" s="44"/>
      <c r="O67" s="9"/>
      <c r="P67" s="42"/>
      <c r="Q67" s="52"/>
    </row>
    <row r="68" spans="1:17" x14ac:dyDescent="0.2">
      <c r="A68" s="75"/>
      <c r="B68" s="42" t="s">
        <v>58</v>
      </c>
      <c r="C68" s="42"/>
      <c r="D68" s="18">
        <v>1</v>
      </c>
      <c r="E68" s="18" t="s">
        <v>60</v>
      </c>
      <c r="F68" s="18">
        <v>1</v>
      </c>
      <c r="G68" s="18" t="s">
        <v>37</v>
      </c>
      <c r="H68" s="44">
        <v>870</v>
      </c>
      <c r="I68" s="9">
        <f>D68*F68*H68</f>
        <v>870</v>
      </c>
      <c r="J68" s="18">
        <v>1</v>
      </c>
      <c r="K68" s="18" t="s">
        <v>60</v>
      </c>
      <c r="L68" s="18">
        <v>1</v>
      </c>
      <c r="M68" s="18" t="s">
        <v>37</v>
      </c>
      <c r="N68" s="44">
        <v>870</v>
      </c>
      <c r="O68" s="9">
        <f t="shared" ref="O68:O78" si="10">J68*L68*N68</f>
        <v>870</v>
      </c>
      <c r="P68" s="42" t="s">
        <v>98</v>
      </c>
      <c r="Q68" s="52"/>
    </row>
    <row r="69" spans="1:17" x14ac:dyDescent="0.2">
      <c r="A69" s="75"/>
      <c r="B69" s="42" t="s">
        <v>99</v>
      </c>
      <c r="C69" s="42"/>
      <c r="D69" s="18">
        <v>1</v>
      </c>
      <c r="E69" s="18" t="s">
        <v>60</v>
      </c>
      <c r="F69" s="18">
        <v>1</v>
      </c>
      <c r="G69" s="18" t="s">
        <v>37</v>
      </c>
      <c r="H69" s="44">
        <v>73</v>
      </c>
      <c r="I69" s="9">
        <f>D69*F69*H69</f>
        <v>73</v>
      </c>
      <c r="J69" s="18">
        <v>1</v>
      </c>
      <c r="K69" s="18" t="s">
        <v>60</v>
      </c>
      <c r="L69" s="18">
        <v>1</v>
      </c>
      <c r="M69" s="18" t="s">
        <v>37</v>
      </c>
      <c r="N69" s="44">
        <v>73</v>
      </c>
      <c r="O69" s="9">
        <f t="shared" si="10"/>
        <v>73</v>
      </c>
      <c r="P69" s="42" t="s">
        <v>100</v>
      </c>
      <c r="Q69" s="52"/>
    </row>
    <row r="70" spans="1:17" x14ac:dyDescent="0.2">
      <c r="A70" s="75"/>
      <c r="B70" s="42"/>
      <c r="C70" s="42"/>
      <c r="D70" s="18">
        <v>2</v>
      </c>
      <c r="E70" s="18" t="s">
        <v>43</v>
      </c>
      <c r="F70" s="18">
        <v>1</v>
      </c>
      <c r="G70" s="18" t="s">
        <v>60</v>
      </c>
      <c r="H70" s="44">
        <v>1290</v>
      </c>
      <c r="I70" s="9">
        <f>D70*F70*H70</f>
        <v>2580</v>
      </c>
      <c r="J70" s="18">
        <v>2</v>
      </c>
      <c r="K70" s="18" t="s">
        <v>43</v>
      </c>
      <c r="L70" s="18">
        <v>1</v>
      </c>
      <c r="M70" s="18" t="s">
        <v>60</v>
      </c>
      <c r="N70" s="44">
        <v>1290</v>
      </c>
      <c r="O70" s="9">
        <f t="shared" si="10"/>
        <v>2580</v>
      </c>
      <c r="P70" s="42" t="s">
        <v>101</v>
      </c>
      <c r="Q70" s="52"/>
    </row>
    <row r="71" spans="1:17" x14ac:dyDescent="0.2">
      <c r="A71" s="75"/>
      <c r="B71" s="42"/>
      <c r="C71" s="42"/>
      <c r="D71" s="18">
        <v>2</v>
      </c>
      <c r="E71" s="18" t="s">
        <v>43</v>
      </c>
      <c r="F71" s="18">
        <v>4</v>
      </c>
      <c r="G71" s="18" t="s">
        <v>63</v>
      </c>
      <c r="H71" s="44">
        <v>500</v>
      </c>
      <c r="I71" s="9">
        <f t="shared" ref="I71" si="11">D71*F71*H71</f>
        <v>4000</v>
      </c>
      <c r="J71" s="18">
        <v>2</v>
      </c>
      <c r="K71" s="18" t="s">
        <v>43</v>
      </c>
      <c r="L71" s="18">
        <v>4</v>
      </c>
      <c r="M71" s="18" t="s">
        <v>63</v>
      </c>
      <c r="N71" s="44">
        <v>500</v>
      </c>
      <c r="O71" s="9">
        <f t="shared" si="10"/>
        <v>4000</v>
      </c>
      <c r="P71" s="42" t="s">
        <v>102</v>
      </c>
      <c r="Q71" s="52"/>
    </row>
    <row r="72" spans="1:17" x14ac:dyDescent="0.2">
      <c r="A72" s="43"/>
      <c r="B72" s="42"/>
      <c r="C72" s="42"/>
      <c r="D72" s="18">
        <v>5</v>
      </c>
      <c r="E72" s="18" t="s">
        <v>43</v>
      </c>
      <c r="F72" s="18">
        <v>1</v>
      </c>
      <c r="G72" s="18" t="s">
        <v>63</v>
      </c>
      <c r="H72" s="44">
        <v>500</v>
      </c>
      <c r="I72" s="9">
        <f>D72*F72*H72</f>
        <v>2500</v>
      </c>
      <c r="J72" s="18">
        <v>7</v>
      </c>
      <c r="K72" s="18" t="s">
        <v>43</v>
      </c>
      <c r="L72" s="18">
        <v>1</v>
      </c>
      <c r="M72" s="18" t="s">
        <v>63</v>
      </c>
      <c r="N72" s="44">
        <v>500</v>
      </c>
      <c r="O72" s="9">
        <f t="shared" si="10"/>
        <v>3500</v>
      </c>
      <c r="P72" s="42" t="s">
        <v>103</v>
      </c>
      <c r="Q72" s="52"/>
    </row>
    <row r="73" spans="1:17" x14ac:dyDescent="0.2">
      <c r="A73" s="43"/>
      <c r="B73" s="42"/>
      <c r="C73" s="42"/>
      <c r="D73" s="18">
        <v>2</v>
      </c>
      <c r="E73" s="18" t="s">
        <v>43</v>
      </c>
      <c r="F73" s="18">
        <v>1</v>
      </c>
      <c r="G73" s="18" t="s">
        <v>63</v>
      </c>
      <c r="H73" s="44">
        <v>500</v>
      </c>
      <c r="I73" s="9">
        <f>D73*F73*H73</f>
        <v>1000</v>
      </c>
      <c r="J73" s="18">
        <v>3</v>
      </c>
      <c r="K73" s="18" t="s">
        <v>43</v>
      </c>
      <c r="L73" s="18">
        <v>1</v>
      </c>
      <c r="M73" s="18" t="s">
        <v>63</v>
      </c>
      <c r="N73" s="44">
        <v>500</v>
      </c>
      <c r="O73" s="9">
        <f t="shared" si="10"/>
        <v>1500</v>
      </c>
      <c r="P73" s="42" t="s">
        <v>104</v>
      </c>
      <c r="Q73" s="52"/>
    </row>
    <row r="74" spans="1:17" x14ac:dyDescent="0.2">
      <c r="A74" s="43"/>
      <c r="B74" s="42"/>
      <c r="C74" s="42"/>
      <c r="D74" s="18">
        <v>3</v>
      </c>
      <c r="E74" s="18" t="s">
        <v>43</v>
      </c>
      <c r="F74" s="18">
        <v>1</v>
      </c>
      <c r="G74" s="18" t="s">
        <v>63</v>
      </c>
      <c r="H74" s="44">
        <v>500</v>
      </c>
      <c r="I74" s="9">
        <f>D74*F74*H74</f>
        <v>1500</v>
      </c>
      <c r="J74" s="18">
        <v>3</v>
      </c>
      <c r="K74" s="18" t="s">
        <v>43</v>
      </c>
      <c r="L74" s="18">
        <v>1</v>
      </c>
      <c r="M74" s="18" t="s">
        <v>63</v>
      </c>
      <c r="N74" s="44">
        <v>500</v>
      </c>
      <c r="O74" s="9">
        <f t="shared" si="10"/>
        <v>1500</v>
      </c>
      <c r="P74" s="42" t="s">
        <v>105</v>
      </c>
      <c r="Q74" s="52"/>
    </row>
    <row r="75" spans="1:17" x14ac:dyDescent="0.2">
      <c r="A75" s="43"/>
      <c r="B75" s="42"/>
      <c r="C75" s="42"/>
      <c r="D75" s="18">
        <v>4</v>
      </c>
      <c r="E75" s="18" t="s">
        <v>43</v>
      </c>
      <c r="F75" s="18">
        <v>1</v>
      </c>
      <c r="G75" s="18" t="s">
        <v>63</v>
      </c>
      <c r="H75" s="44">
        <v>500</v>
      </c>
      <c r="I75" s="9">
        <f>D75*F75*H75</f>
        <v>2000</v>
      </c>
      <c r="J75" s="18">
        <v>4</v>
      </c>
      <c r="K75" s="18" t="s">
        <v>43</v>
      </c>
      <c r="L75" s="18">
        <v>1</v>
      </c>
      <c r="M75" s="18" t="s">
        <v>63</v>
      </c>
      <c r="N75" s="44">
        <v>500</v>
      </c>
      <c r="O75" s="9">
        <f t="shared" si="10"/>
        <v>2000</v>
      </c>
      <c r="P75" s="42" t="s">
        <v>106</v>
      </c>
      <c r="Q75" s="52"/>
    </row>
    <row r="76" spans="1:17" x14ac:dyDescent="0.2">
      <c r="A76" s="43"/>
      <c r="B76" s="42"/>
      <c r="C76" s="42"/>
      <c r="D76" s="18">
        <v>2</v>
      </c>
      <c r="E76" s="18" t="s">
        <v>43</v>
      </c>
      <c r="F76" s="18">
        <v>1</v>
      </c>
      <c r="G76" s="18" t="s">
        <v>63</v>
      </c>
      <c r="H76" s="44">
        <v>800</v>
      </c>
      <c r="I76" s="9">
        <f>D76*F76*H76</f>
        <v>1600</v>
      </c>
      <c r="J76" s="18">
        <v>3</v>
      </c>
      <c r="K76" s="18" t="s">
        <v>43</v>
      </c>
      <c r="L76" s="18">
        <v>1</v>
      </c>
      <c r="M76" s="18" t="s">
        <v>63</v>
      </c>
      <c r="N76" s="44">
        <v>500</v>
      </c>
      <c r="O76" s="9">
        <f t="shared" si="10"/>
        <v>1500</v>
      </c>
      <c r="P76" s="42" t="s">
        <v>107</v>
      </c>
      <c r="Q76" s="52"/>
    </row>
    <row r="77" spans="1:17" x14ac:dyDescent="0.2">
      <c r="A77" s="43"/>
      <c r="B77" s="42"/>
      <c r="C77" s="42"/>
      <c r="D77" s="45"/>
      <c r="E77" s="45"/>
      <c r="F77" s="45"/>
      <c r="G77" s="45"/>
      <c r="H77" s="8"/>
      <c r="I77" s="9"/>
      <c r="J77" s="45">
        <v>4</v>
      </c>
      <c r="K77" s="45" t="s">
        <v>43</v>
      </c>
      <c r="L77" s="45">
        <v>1</v>
      </c>
      <c r="M77" s="45" t="s">
        <v>63</v>
      </c>
      <c r="N77" s="8">
        <v>500</v>
      </c>
      <c r="O77" s="8">
        <f t="shared" si="10"/>
        <v>2000</v>
      </c>
      <c r="P77" s="46" t="s">
        <v>108</v>
      </c>
      <c r="Q77" s="52"/>
    </row>
    <row r="78" spans="1:17" x14ac:dyDescent="0.2">
      <c r="A78" s="41" t="s">
        <v>109</v>
      </c>
      <c r="B78" s="10" t="s">
        <v>110</v>
      </c>
      <c r="C78" s="55" t="s">
        <v>115</v>
      </c>
      <c r="D78" s="18">
        <v>1</v>
      </c>
      <c r="E78" s="18" t="s">
        <v>118</v>
      </c>
      <c r="F78" s="18">
        <v>1</v>
      </c>
      <c r="G78" s="18" t="s">
        <v>37</v>
      </c>
      <c r="H78" s="19">
        <v>15000</v>
      </c>
      <c r="I78" s="21">
        <f>D78*F78*H78</f>
        <v>15000</v>
      </c>
      <c r="J78" s="45">
        <v>50</v>
      </c>
      <c r="K78" s="45" t="s">
        <v>84</v>
      </c>
      <c r="L78" s="45">
        <v>1</v>
      </c>
      <c r="M78" s="45" t="s">
        <v>37</v>
      </c>
      <c r="N78" s="47">
        <v>300</v>
      </c>
      <c r="O78" s="47">
        <f t="shared" si="10"/>
        <v>15000</v>
      </c>
      <c r="P78" s="48"/>
      <c r="Q78" s="52" t="s">
        <v>115</v>
      </c>
    </row>
    <row r="79" spans="1:17" x14ac:dyDescent="0.2">
      <c r="A79" s="61" t="s">
        <v>111</v>
      </c>
      <c r="B79" s="61"/>
      <c r="C79" s="61"/>
      <c r="D79" s="61"/>
      <c r="E79" s="61"/>
      <c r="F79" s="61"/>
      <c r="G79" s="61"/>
      <c r="H79" s="61"/>
      <c r="I79" s="26">
        <f>SUM(I67:I78)</f>
        <v>31123</v>
      </c>
      <c r="J79" s="79"/>
      <c r="K79" s="80"/>
      <c r="L79" s="80"/>
      <c r="M79" s="80"/>
      <c r="N79" s="81"/>
      <c r="O79" s="27">
        <f>SUM(O67:O78)</f>
        <v>34523</v>
      </c>
      <c r="P79" s="27"/>
      <c r="Q79" s="38">
        <f>O79-I79</f>
        <v>3400</v>
      </c>
    </row>
    <row r="80" spans="1:17" x14ac:dyDescent="0.2">
      <c r="A80" s="62" t="s">
        <v>112</v>
      </c>
      <c r="B80" s="62"/>
      <c r="C80" s="62"/>
      <c r="D80" s="62"/>
      <c r="E80" s="62"/>
      <c r="F80" s="62"/>
      <c r="G80" s="62"/>
      <c r="H80" s="62"/>
      <c r="I80" s="49">
        <f>I23+I36+I56+I66+I79</f>
        <v>318199</v>
      </c>
      <c r="J80" s="63"/>
      <c r="K80" s="64"/>
      <c r="L80" s="64"/>
      <c r="M80" s="64"/>
      <c r="N80" s="65"/>
      <c r="O80" s="49">
        <f>O23+O36+O56+O66+O79</f>
        <v>325370</v>
      </c>
      <c r="P80" s="49"/>
      <c r="Q80" s="38"/>
    </row>
    <row r="81" spans="1:19" x14ac:dyDescent="0.2">
      <c r="A81" s="62" t="s">
        <v>113</v>
      </c>
      <c r="B81" s="62"/>
      <c r="C81" s="62"/>
      <c r="D81" s="62"/>
      <c r="E81" s="62"/>
      <c r="F81" s="62"/>
      <c r="G81" s="62"/>
      <c r="H81" s="62"/>
      <c r="I81" s="49">
        <f>I80*0.16</f>
        <v>50911.840000000004</v>
      </c>
      <c r="J81" s="63"/>
      <c r="K81" s="64"/>
      <c r="L81" s="64"/>
      <c r="M81" s="64"/>
      <c r="N81" s="65"/>
      <c r="O81" s="49">
        <f>O80*16%</f>
        <v>52059.200000000004</v>
      </c>
      <c r="P81" s="49"/>
      <c r="Q81" s="38"/>
    </row>
    <row r="82" spans="1:19" x14ac:dyDescent="0.2">
      <c r="A82" s="62" t="s">
        <v>114</v>
      </c>
      <c r="B82" s="62"/>
      <c r="C82" s="62"/>
      <c r="D82" s="62"/>
      <c r="E82" s="62"/>
      <c r="F82" s="62"/>
      <c r="G82" s="62"/>
      <c r="H82" s="62"/>
      <c r="I82" s="49">
        <f>I80+I81</f>
        <v>369110.84</v>
      </c>
      <c r="J82" s="63"/>
      <c r="K82" s="64"/>
      <c r="L82" s="64"/>
      <c r="M82" s="64"/>
      <c r="N82" s="65"/>
      <c r="O82" s="49">
        <f>O80+O81</f>
        <v>377429.2</v>
      </c>
      <c r="P82" s="49"/>
      <c r="Q82" s="53">
        <f>I82-O82</f>
        <v>-8318.359999999986</v>
      </c>
    </row>
    <row r="83" spans="1:19" x14ac:dyDescent="0.2">
      <c r="O83" s="50"/>
      <c r="P83" s="50"/>
      <c r="S83" s="51"/>
    </row>
    <row r="84" spans="1:19" x14ac:dyDescent="0.2">
      <c r="O84" s="51"/>
      <c r="Q84" s="54"/>
    </row>
    <row r="96" spans="1:19" x14ac:dyDescent="0.2">
      <c r="I96" s="50"/>
    </row>
  </sheetData>
  <mergeCells count="37">
    <mergeCell ref="A1:Q1"/>
    <mergeCell ref="A2:I2"/>
    <mergeCell ref="J2:P2"/>
    <mergeCell ref="D3:G3"/>
    <mergeCell ref="H3:I3"/>
    <mergeCell ref="J3:M3"/>
    <mergeCell ref="N3:O3"/>
    <mergeCell ref="C3:C4"/>
    <mergeCell ref="P3:P4"/>
    <mergeCell ref="J80:N80"/>
    <mergeCell ref="A23:H23"/>
    <mergeCell ref="J23:N23"/>
    <mergeCell ref="A36:H36"/>
    <mergeCell ref="J36:N36"/>
    <mergeCell ref="A56:H56"/>
    <mergeCell ref="J56:N56"/>
    <mergeCell ref="A81:H81"/>
    <mergeCell ref="J81:N81"/>
    <mergeCell ref="A82:H82"/>
    <mergeCell ref="J82:N82"/>
    <mergeCell ref="A5:A22"/>
    <mergeCell ref="A24:A35"/>
    <mergeCell ref="A37:A42"/>
    <mergeCell ref="A57:A65"/>
    <mergeCell ref="A67:A71"/>
    <mergeCell ref="B5:B20"/>
    <mergeCell ref="B21:B22"/>
    <mergeCell ref="A66:H66"/>
    <mergeCell ref="J66:N66"/>
    <mergeCell ref="A79:H79"/>
    <mergeCell ref="J79:N79"/>
    <mergeCell ref="A80:H80"/>
    <mergeCell ref="P5:P6"/>
    <mergeCell ref="P12:P14"/>
    <mergeCell ref="P16:P18"/>
    <mergeCell ref="Q3:Q4"/>
    <mergeCell ref="A3:B4"/>
  </mergeCells>
  <phoneticPr fontId="1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Adimn</cp:lastModifiedBy>
  <dcterms:created xsi:type="dcterms:W3CDTF">2015-06-05T18:19:00Z</dcterms:created>
  <dcterms:modified xsi:type="dcterms:W3CDTF">2018-04-28T06:27:18Z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