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11" sheetId="15" r:id="rId2"/>
    <sheet name="Sheet9" sheetId="13" r:id="rId3"/>
    <sheet name="Sheet4" sheetId="8" r:id="rId4"/>
    <sheet name="Sheet5" sheetId="9" r:id="rId5"/>
    <sheet name="Sheet6" sheetId="10" r:id="rId6"/>
    <sheet name="Sheet7" sheetId="11" r:id="rId7"/>
    <sheet name="Sheet8" sheetId="12" r:id="rId8"/>
    <sheet name="Sheet10" sheetId="14" r:id="rId9"/>
  </sheets>
  <definedNames>
    <definedName name="_xlnm.Print_Area" localSheetId="0">员工报销明细!$H$21:$I$76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<sst xmlns="http://schemas.openxmlformats.org/spreadsheetml/2006/main" count="116" uniqueCount="116">
  <si>
    <t>【借款报销单】</t>
  </si>
  <si>
    <t>团号：HMZA-250523-QSK182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</si>
  <si>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</si>
  <si>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</si>
  <si>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</si>
  <si>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</si>
  <si>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</si>
  <si>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</si>
  <si>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</si>
  <si>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</si>
  <si>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</si>
  <si>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</si>
  <si>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</si>
  <si>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</si>
  <si>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</si>
  <si>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踩线打车（4.1-2/5.19-20）</t>
  </si>
  <si>
    <t>可用项目：租车费、大交通、过路费、过桥费。
加油费（仅试驾活动可用，且只可使用活动当时当地的加油票）</t>
  </si>
  <si>
    <t>过路费</t>
  </si>
  <si>
    <t xml:space="preserve"> </t>
  </si>
  <si>
    <t>李保国嘉宾打车报销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</si>
  <si>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</si>
  <si>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</si>
  <si>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</si>
  <si>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</si>
  <si>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</si>
  <si>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</si>
  <si>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</si>
  <si>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</si>
  <si>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</si>
  <si>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</si>
  <si>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</si>
  <si>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欢迎水果定制小扇子</t>
  </si>
  <si>
    <t>尽量提供可用的原始发票，发票项目不可用的，且开票需要加收税点的可以不提供原始发票。网上交易均需提供交易截图。</t>
  </si>
  <si>
    <t>欢迎水果竹制井字茶点盘</t>
  </si>
  <si>
    <t>蒸汽眼罩</t>
  </si>
  <si>
    <t>蕉内挎包</t>
  </si>
  <si>
    <t>吊旗10米</t>
  </si>
  <si>
    <t>绿色流苏</t>
  </si>
  <si>
    <t>龙角散润喉糖</t>
  </si>
  <si>
    <t>防风打火机</t>
  </si>
  <si>
    <t>发光灯牌</t>
  </si>
  <si>
    <t>电池</t>
  </si>
  <si>
    <t>定制360氛围灯</t>
  </si>
  <si>
    <t>白色收纳筐</t>
  </si>
  <si>
    <t>熊猫收纳袋</t>
  </si>
  <si>
    <t>晕车贴</t>
  </si>
  <si>
    <t>雨伞</t>
  </si>
  <si>
    <t>定制摄影师马甲</t>
  </si>
  <si>
    <t>竹制托盘</t>
  </si>
  <si>
    <t>定制飘带+金属扣</t>
  </si>
  <si>
    <t>抽奖定制香包</t>
  </si>
  <si>
    <t>润本止痒棒</t>
  </si>
  <si>
    <t>润本驱蚊液</t>
  </si>
  <si>
    <t>三合一充电线</t>
  </si>
  <si>
    <t>矿泉水</t>
  </si>
  <si>
    <t>得宝抽纸</t>
  </si>
  <si>
    <t>85L保温箱</t>
  </si>
  <si>
    <t>维达湿巾</t>
  </si>
  <si>
    <t>得宝手帕纸</t>
  </si>
  <si>
    <t>盐焗鸡蛋</t>
  </si>
  <si>
    <t>车上清洁袋</t>
  </si>
  <si>
    <t>士力架</t>
  </si>
  <si>
    <t>炫迈口香糖</t>
  </si>
  <si>
    <t>比比赞芝士蛋糕</t>
  </si>
  <si>
    <t>防晒喷雾</t>
  </si>
  <si>
    <t>张飞手撕牛肉干</t>
  </si>
  <si>
    <t>张飞冷吃牛肉</t>
  </si>
  <si>
    <t>亚克力桌牌+胶带</t>
  </si>
  <si>
    <t>海王金樽</t>
  </si>
  <si>
    <t>藿香正气水</t>
  </si>
  <si>
    <t>蒙脱石散+达喜铝碳酸镁片</t>
  </si>
  <si>
    <t>急救包</t>
  </si>
  <si>
    <t>京都念慈菴润喉糖</t>
  </si>
  <si>
    <t>达利园面包+康师傅牛肉面</t>
  </si>
  <si>
    <t>港荣蒸蛋糕</t>
  </si>
  <si>
    <t>百草味手撕面包+华夫饼</t>
  </si>
  <si>
    <t>南京爆珠香烟4盒+汤达人方便面3桶</t>
  </si>
  <si>
    <t>影石insta360运动相机</t>
  </si>
  <si>
    <t>韶音耳机</t>
  </si>
  <si>
    <t>桃乐丝干红葡萄酒</t>
  </si>
  <si>
    <t>水井坊臻酿八号52度</t>
  </si>
  <si>
    <t>雪花啤酒脸谱花脸</t>
  </si>
  <si>
    <t>可乐雪碧橙汁</t>
  </si>
  <si>
    <t>三星堆冰箱贴</t>
  </si>
  <si>
    <t>三星堆饮品</t>
  </si>
  <si>
    <t>大慈寺香烛祈愿灯</t>
  </si>
  <si>
    <t>都江堰门票</t>
  </si>
  <si>
    <t>都江堰观光车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</si>
  <si>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</si>
  <si>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</si>
  <si>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</si>
  <si>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</si>
  <si>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</si>
  <si>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桌卡、A4邮寄立牌画面制作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</si>
  <si>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</si>
  <si>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</si>
  <si>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</si>
  <si>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</si>
  <si>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</si>
  <si>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</si>
  <si>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</si>
  <si>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</si>
  <si>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顺丰快递</t>
  </si>
  <si>
    <t>达达快递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</si>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</sst>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rgb="FF1F2329"/>
      <name val="微软雅黑"/>
      <charset val="134"/>
    </font>
    <font>
      <b/>
      <sz val="11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DEE0E3"/>
      </bottom>
      <diagonal/>
    </border>
    <border>
      <left style="thin">
        <color rgb="FF1F2329"/>
      </left>
      <right style="thin">
        <color rgb="FF1F2329"/>
      </right>
      <top style="thin">
        <color rgb="FFDEE0E3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4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4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5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0" fillId="0" borderId="2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8" fontId="4" fillId="0" borderId="6" xfId="0" applyNumberFormat="1" applyFont="1" applyFill="1" applyBorder="1" applyAlignment="1">
      <alignment horizontal="center" vertical="center"/>
    </xf>
    <xf numFmtId="8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8" fontId="4" fillId="0" borderId="8" xfId="0" applyNumberFormat="1" applyFont="1" applyFill="1" applyBorder="1" applyAlignment="1">
      <alignment horizontal="center" vertical="center"/>
    </xf>
    <xf numFmtId="8" fontId="4" fillId="0" borderId="7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8" fontId="8" fillId="0" borderId="6" xfId="0" applyNumberFormat="1" applyFont="1" applyFill="1" applyBorder="1" applyAlignment="1">
      <alignment horizontal="center" vertical="center"/>
    </xf>
    <xf numFmtId="40" fontId="9" fillId="7" borderId="2" xfId="0" applyNumberFormat="1" applyFont="1" applyFill="1" applyBorder="1" applyAlignment="1">
      <alignment horizontal="right" vertical="center"/>
    </xf>
    <xf numFmtId="40" fontId="5" fillId="0" borderId="2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177" fontId="6" fillId="6" borderId="9" xfId="0" applyNumberFormat="1" applyFont="1" applyFill="1" applyBorder="1" applyAlignment="1">
      <alignment horizontal="center" vertical="center"/>
    </xf>
    <xf numFmtId="177" fontId="6" fillId="6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7" borderId="2" xfId="0" applyFont="1" applyFill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9" Type="http://schemas.openxmlformats.org/officeDocument/2006/relationships/image" Target="../media/image16.png"/><Relationship Id="rId8" Type="http://schemas.openxmlformats.org/officeDocument/2006/relationships/image" Target="../media/image15.png"/><Relationship Id="rId7" Type="http://schemas.openxmlformats.org/officeDocument/2006/relationships/image" Target="../media/image14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3" Type="http://schemas.openxmlformats.org/officeDocument/2006/relationships/image" Target="../media/image50.png"/><Relationship Id="rId42" Type="http://schemas.openxmlformats.org/officeDocument/2006/relationships/image" Target="../media/image49.png"/><Relationship Id="rId41" Type="http://schemas.openxmlformats.org/officeDocument/2006/relationships/image" Target="../media/image48.png"/><Relationship Id="rId40" Type="http://schemas.openxmlformats.org/officeDocument/2006/relationships/image" Target="../media/image47.png"/><Relationship Id="rId4" Type="http://schemas.openxmlformats.org/officeDocument/2006/relationships/image" Target="../media/image11.png"/><Relationship Id="rId39" Type="http://schemas.openxmlformats.org/officeDocument/2006/relationships/image" Target="../media/image46.png"/><Relationship Id="rId38" Type="http://schemas.openxmlformats.org/officeDocument/2006/relationships/image" Target="../media/image45.png"/><Relationship Id="rId37" Type="http://schemas.openxmlformats.org/officeDocument/2006/relationships/image" Target="../media/image44.png"/><Relationship Id="rId36" Type="http://schemas.openxmlformats.org/officeDocument/2006/relationships/image" Target="../media/image43.png"/><Relationship Id="rId35" Type="http://schemas.openxmlformats.org/officeDocument/2006/relationships/image" Target="../media/image42.png"/><Relationship Id="rId34" Type="http://schemas.openxmlformats.org/officeDocument/2006/relationships/image" Target="../media/image41.png"/><Relationship Id="rId33" Type="http://schemas.openxmlformats.org/officeDocument/2006/relationships/image" Target="../media/image40.png"/><Relationship Id="rId32" Type="http://schemas.openxmlformats.org/officeDocument/2006/relationships/image" Target="../media/image39.png"/><Relationship Id="rId31" Type="http://schemas.openxmlformats.org/officeDocument/2006/relationships/image" Target="../media/image38.png"/><Relationship Id="rId30" Type="http://schemas.openxmlformats.org/officeDocument/2006/relationships/image" Target="../media/image37.png"/><Relationship Id="rId3" Type="http://schemas.openxmlformats.org/officeDocument/2006/relationships/image" Target="../media/image10.png"/><Relationship Id="rId29" Type="http://schemas.openxmlformats.org/officeDocument/2006/relationships/image" Target="../media/image36.png"/><Relationship Id="rId28" Type="http://schemas.openxmlformats.org/officeDocument/2006/relationships/image" Target="../media/image35.png"/><Relationship Id="rId27" Type="http://schemas.openxmlformats.org/officeDocument/2006/relationships/image" Target="../media/image34.png"/><Relationship Id="rId26" Type="http://schemas.openxmlformats.org/officeDocument/2006/relationships/image" Target="../media/image33.png"/><Relationship Id="rId25" Type="http://schemas.openxmlformats.org/officeDocument/2006/relationships/image" Target="../media/image32.png"/><Relationship Id="rId24" Type="http://schemas.openxmlformats.org/officeDocument/2006/relationships/image" Target="../media/image31.png"/><Relationship Id="rId23" Type="http://schemas.openxmlformats.org/officeDocument/2006/relationships/image" Target="../media/image30.png"/><Relationship Id="rId22" Type="http://schemas.openxmlformats.org/officeDocument/2006/relationships/image" Target="../media/image29.png"/><Relationship Id="rId21" Type="http://schemas.openxmlformats.org/officeDocument/2006/relationships/image" Target="../media/image28.png"/><Relationship Id="rId20" Type="http://schemas.openxmlformats.org/officeDocument/2006/relationships/image" Target="../media/image27.png"/><Relationship Id="rId2" Type="http://schemas.openxmlformats.org/officeDocument/2006/relationships/image" Target="../media/image9.png"/><Relationship Id="rId19" Type="http://schemas.openxmlformats.org/officeDocument/2006/relationships/image" Target="../media/image26.png"/><Relationship Id="rId18" Type="http://schemas.openxmlformats.org/officeDocument/2006/relationships/image" Target="../media/image25.png"/><Relationship Id="rId17" Type="http://schemas.openxmlformats.org/officeDocument/2006/relationships/image" Target="../media/image24.png"/><Relationship Id="rId16" Type="http://schemas.openxmlformats.org/officeDocument/2006/relationships/image" Target="../media/image23.png"/><Relationship Id="rId15" Type="http://schemas.openxmlformats.org/officeDocument/2006/relationships/image" Target="../media/image22.jpeg"/><Relationship Id="rId14" Type="http://schemas.openxmlformats.org/officeDocument/2006/relationships/image" Target="../media/image21.jpeg"/><Relationship Id="rId13" Type="http://schemas.openxmlformats.org/officeDocument/2006/relationships/image" Target="../media/image20.png"/><Relationship Id="rId12" Type="http://schemas.openxmlformats.org/officeDocument/2006/relationships/image" Target="../media/image19.png"/><Relationship Id="rId11" Type="http://schemas.openxmlformats.org/officeDocument/2006/relationships/image" Target="../media/image18.png"/><Relationship Id="rId10" Type="http://schemas.openxmlformats.org/officeDocument/2006/relationships/image" Target="../media/image17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4" Type="http://schemas.openxmlformats.org/officeDocument/2006/relationships/image" Target="../media/image54.png"/><Relationship Id="rId3" Type="http://schemas.openxmlformats.org/officeDocument/2006/relationships/image" Target="../media/image53.png"/><Relationship Id="rId2" Type="http://schemas.openxmlformats.org/officeDocument/2006/relationships/image" Target="../media/image52.png"/><Relationship Id="rId1" Type="http://schemas.openxmlformats.org/officeDocument/2006/relationships/image" Target="../media/image5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6.png"/></Relationships>
</file>

<file path=xl/drawings/_rels/drawing8.xml.rels><?xml version="1.0" encoding="UTF-8" standalone="yes"?>
<Relationships xmlns="http://schemas.openxmlformats.org/package/2006/relationships"><Relationship Id="rId4" Type="http://schemas.openxmlformats.org/officeDocument/2006/relationships/image" Target="../media/image59.png"/><Relationship Id="rId3" Type="http://schemas.openxmlformats.org/officeDocument/2006/relationships/image" Target="../media/image58.png"/><Relationship Id="rId2" Type="http://schemas.openxmlformats.org/officeDocument/2006/relationships/image" Target="../media/image57.png"/><Relationship Id="rId1" Type="http://schemas.openxmlformats.org/officeDocument/2006/relationships/image" Target="../media/image46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1</xdr:row>
      <xdr:rowOff>175260</xdr:rowOff>
    </xdr:from>
    <xdr:to>
      <xdr:col>8</xdr:col>
      <xdr:colOff>587375</xdr:colOff>
      <xdr:row>6</xdr:row>
      <xdr:rowOff>59690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358140"/>
          <a:ext cx="5456555" cy="798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635</xdr:colOff>
      <xdr:row>8</xdr:row>
      <xdr:rowOff>53340</xdr:rowOff>
    </xdr:from>
    <xdr:to>
      <xdr:col>4</xdr:col>
      <xdr:colOff>45720</xdr:colOff>
      <xdr:row>26</xdr:row>
      <xdr:rowOff>84455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1516380"/>
          <a:ext cx="2483485" cy="3322955"/>
        </a:xfrm>
        <a:prstGeom prst="rect">
          <a:avLst/>
        </a:prstGeom>
      </xdr:spPr>
    </xdr:pic>
    <xdr:clientData/>
  </xdr:twoCellAnchor>
  <xdr:twoCellAnchor>
    <xdr:from>
      <xdr:col>0</xdr:col>
      <xdr:colOff>635</xdr:colOff>
      <xdr:row>28</xdr:row>
      <xdr:rowOff>114300</xdr:rowOff>
    </xdr:from>
    <xdr:to>
      <xdr:col>5</xdr:col>
      <xdr:colOff>259715</xdr:colOff>
      <xdr:row>44</xdr:row>
      <xdr:rowOff>76200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5234940"/>
          <a:ext cx="3307080" cy="2887980"/>
        </a:xfrm>
        <a:prstGeom prst="rect">
          <a:avLst/>
        </a:prstGeom>
      </xdr:spPr>
    </xdr:pic>
    <xdr:clientData/>
  </xdr:twoCellAnchor>
  <xdr:twoCellAnchor>
    <xdr:from>
      <xdr:col>4</xdr:col>
      <xdr:colOff>45720</xdr:colOff>
      <xdr:row>7</xdr:row>
      <xdr:rowOff>83820</xdr:rowOff>
    </xdr:from>
    <xdr:to>
      <xdr:col>8</xdr:col>
      <xdr:colOff>570865</xdr:colOff>
      <xdr:row>27</xdr:row>
      <xdr:rowOff>88900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484120" y="1363980"/>
          <a:ext cx="2963545" cy="36626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312420</xdr:colOff>
      <xdr:row>29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8237220" cy="538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34</xdr:row>
      <xdr:rowOff>0</xdr:rowOff>
    </xdr:from>
    <xdr:to>
      <xdr:col>13</xdr:col>
      <xdr:colOff>457835</xdr:colOff>
      <xdr:row>64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6217920"/>
          <a:ext cx="8375015" cy="56159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13</xdr:col>
      <xdr:colOff>542290</xdr:colOff>
      <xdr:row>7</xdr:row>
      <xdr:rowOff>59690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8466455" cy="133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34</xdr:row>
      <xdr:rowOff>60960</xdr:rowOff>
    </xdr:from>
    <xdr:to>
      <xdr:col>13</xdr:col>
      <xdr:colOff>541655</xdr:colOff>
      <xdr:row>41</xdr:row>
      <xdr:rowOff>129540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6278880"/>
          <a:ext cx="8465820" cy="1348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66</xdr:row>
      <xdr:rowOff>175260</xdr:rowOff>
    </xdr:from>
    <xdr:to>
      <xdr:col>13</xdr:col>
      <xdr:colOff>499110</xdr:colOff>
      <xdr:row>88</xdr:row>
      <xdr:rowOff>24765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2245340"/>
          <a:ext cx="8423275" cy="3872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89</xdr:row>
      <xdr:rowOff>38100</xdr:rowOff>
    </xdr:from>
    <xdr:to>
      <xdr:col>13</xdr:col>
      <xdr:colOff>526415</xdr:colOff>
      <xdr:row>96</xdr:row>
      <xdr:rowOff>121920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6314420"/>
          <a:ext cx="8450580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83820</xdr:colOff>
      <xdr:row>0</xdr:row>
      <xdr:rowOff>160020</xdr:rowOff>
    </xdr:from>
    <xdr:to>
      <xdr:col>27</xdr:col>
      <xdr:colOff>541655</xdr:colOff>
      <xdr:row>7</xdr:row>
      <xdr:rowOff>95885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618220" y="160020"/>
          <a:ext cx="8382635" cy="1216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100</xdr:row>
      <xdr:rowOff>76200</xdr:rowOff>
    </xdr:from>
    <xdr:to>
      <xdr:col>13</xdr:col>
      <xdr:colOff>480695</xdr:colOff>
      <xdr:row>106</xdr:row>
      <xdr:rowOff>142875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620" y="18364200"/>
          <a:ext cx="8397875" cy="1163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134</xdr:row>
      <xdr:rowOff>22860</xdr:rowOff>
    </xdr:from>
    <xdr:to>
      <xdr:col>13</xdr:col>
      <xdr:colOff>496570</xdr:colOff>
      <xdr:row>141</xdr:row>
      <xdr:rowOff>93345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5" y="24528780"/>
          <a:ext cx="8420735" cy="1350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107</xdr:row>
      <xdr:rowOff>0</xdr:rowOff>
    </xdr:from>
    <xdr:to>
      <xdr:col>13</xdr:col>
      <xdr:colOff>518160</xdr:colOff>
      <xdr:row>114</xdr:row>
      <xdr:rowOff>31750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7620" y="19568160"/>
          <a:ext cx="8435340" cy="1311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15240</xdr:colOff>
      <xdr:row>16</xdr:row>
      <xdr:rowOff>14605</xdr:rowOff>
    </xdr:from>
    <xdr:to>
      <xdr:col>6</xdr:col>
      <xdr:colOff>119380</xdr:colOff>
      <xdr:row>29</xdr:row>
      <xdr:rowOff>159385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rcRect b="44644"/>
        <a:stretch>
          <a:fillRect/>
        </a:stretch>
      </xdr:blipFill>
      <xdr:spPr>
        <a:xfrm>
          <a:off x="15240" y="2940685"/>
          <a:ext cx="3761740" cy="25222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115</xdr:row>
      <xdr:rowOff>0</xdr:rowOff>
    </xdr:from>
    <xdr:to>
      <xdr:col>5</xdr:col>
      <xdr:colOff>228600</xdr:colOff>
      <xdr:row>131</xdr:row>
      <xdr:rowOff>60960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21031200"/>
          <a:ext cx="3276600" cy="298704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141</xdr:row>
      <xdr:rowOff>129540</xdr:rowOff>
    </xdr:from>
    <xdr:to>
      <xdr:col>13</xdr:col>
      <xdr:colOff>511810</xdr:colOff>
      <xdr:row>156</xdr:row>
      <xdr:rowOff>175260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5" y="25915620"/>
          <a:ext cx="8435975" cy="278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165</xdr:row>
      <xdr:rowOff>60960</xdr:rowOff>
    </xdr:from>
    <xdr:to>
      <xdr:col>13</xdr:col>
      <xdr:colOff>503555</xdr:colOff>
      <xdr:row>176</xdr:row>
      <xdr:rowOff>144780</xdr:rowOff>
    </xdr:to>
    <xdr:pic>
      <xdr:nvPicPr>
        <xdr:cNvPr id="15" name="图片 1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35" y="30236160"/>
          <a:ext cx="8427720" cy="2095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38100</xdr:colOff>
      <xdr:row>177</xdr:row>
      <xdr:rowOff>68580</xdr:rowOff>
    </xdr:from>
    <xdr:to>
      <xdr:col>4</xdr:col>
      <xdr:colOff>561340</xdr:colOff>
      <xdr:row>196</xdr:row>
      <xdr:rowOff>159385</xdr:rowOff>
    </xdr:to>
    <xdr:pic>
      <xdr:nvPicPr>
        <xdr:cNvPr id="16" name="图片 15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8100" y="32438340"/>
          <a:ext cx="2961640" cy="3565525"/>
        </a:xfrm>
        <a:prstGeom prst="rect">
          <a:avLst/>
        </a:prstGeom>
      </xdr:spPr>
    </xdr:pic>
    <xdr:clientData/>
  </xdr:twoCellAnchor>
  <xdr:twoCellAnchor>
    <xdr:from>
      <xdr:col>5</xdr:col>
      <xdr:colOff>182880</xdr:colOff>
      <xdr:row>177</xdr:row>
      <xdr:rowOff>45720</xdr:rowOff>
    </xdr:from>
    <xdr:to>
      <xdr:col>10</xdr:col>
      <xdr:colOff>201930</xdr:colOff>
      <xdr:row>188</xdr:row>
      <xdr:rowOff>101600</xdr:rowOff>
    </xdr:to>
    <xdr:pic>
      <xdr:nvPicPr>
        <xdr:cNvPr id="17" name="图片 16" descr="25caa3435fa5dd8fba9adfb72ccb70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3230880" y="32415480"/>
          <a:ext cx="3067050" cy="2067560"/>
        </a:xfrm>
        <a:prstGeom prst="rect">
          <a:avLst/>
        </a:prstGeom>
      </xdr:spPr>
    </xdr:pic>
    <xdr:clientData/>
  </xdr:twoCellAnchor>
  <xdr:twoCellAnchor>
    <xdr:from>
      <xdr:col>5</xdr:col>
      <xdr:colOff>114300</xdr:colOff>
      <xdr:row>187</xdr:row>
      <xdr:rowOff>30480</xdr:rowOff>
    </xdr:from>
    <xdr:to>
      <xdr:col>11</xdr:col>
      <xdr:colOff>280670</xdr:colOff>
      <xdr:row>197</xdr:row>
      <xdr:rowOff>113665</xdr:rowOff>
    </xdr:to>
    <xdr:pic>
      <xdr:nvPicPr>
        <xdr:cNvPr id="18" name="图片 17" descr="a1a3d1bb9df02142b9341eac42ac8f1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3162300" y="34229040"/>
          <a:ext cx="3823970" cy="191198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199</xdr:row>
      <xdr:rowOff>0</xdr:rowOff>
    </xdr:from>
    <xdr:to>
      <xdr:col>13</xdr:col>
      <xdr:colOff>488315</xdr:colOff>
      <xdr:row>225</xdr:row>
      <xdr:rowOff>16510</xdr:rowOff>
    </xdr:to>
    <xdr:pic>
      <xdr:nvPicPr>
        <xdr:cNvPr id="19" name="图片 18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620" y="36393120"/>
          <a:ext cx="8405495" cy="4771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0</xdr:colOff>
      <xdr:row>17</xdr:row>
      <xdr:rowOff>0</xdr:rowOff>
    </xdr:from>
    <xdr:to>
      <xdr:col>27</xdr:col>
      <xdr:colOff>549275</xdr:colOff>
      <xdr:row>24</xdr:row>
      <xdr:rowOff>73025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8534400" y="3108960"/>
          <a:ext cx="8474075" cy="1353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22860</xdr:colOff>
      <xdr:row>35</xdr:row>
      <xdr:rowOff>167640</xdr:rowOff>
    </xdr:from>
    <xdr:to>
      <xdr:col>27</xdr:col>
      <xdr:colOff>518160</xdr:colOff>
      <xdr:row>42</xdr:row>
      <xdr:rowOff>93345</xdr:rowOff>
    </xdr:to>
    <xdr:pic>
      <xdr:nvPicPr>
        <xdr:cNvPr id="21" name="图片 20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8557260" y="6568440"/>
          <a:ext cx="8420100" cy="1205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45720</xdr:colOff>
      <xdr:row>25</xdr:row>
      <xdr:rowOff>114300</xdr:rowOff>
    </xdr:from>
    <xdr:to>
      <xdr:col>27</xdr:col>
      <xdr:colOff>488315</xdr:colOff>
      <xdr:row>32</xdr:row>
      <xdr:rowOff>103505</xdr:rowOff>
    </xdr:to>
    <xdr:pic>
      <xdr:nvPicPr>
        <xdr:cNvPr id="22" name="图片 21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8580120" y="4686300"/>
          <a:ext cx="8367395" cy="1269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42</xdr:row>
      <xdr:rowOff>121920</xdr:rowOff>
    </xdr:from>
    <xdr:to>
      <xdr:col>13</xdr:col>
      <xdr:colOff>519430</xdr:colOff>
      <xdr:row>49</xdr:row>
      <xdr:rowOff>45720</xdr:rowOff>
    </xdr:to>
    <xdr:pic>
      <xdr:nvPicPr>
        <xdr:cNvPr id="24" name="图片 2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7620" y="7802880"/>
          <a:ext cx="8436610" cy="1203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51</xdr:row>
      <xdr:rowOff>129540</xdr:rowOff>
    </xdr:from>
    <xdr:to>
      <xdr:col>13</xdr:col>
      <xdr:colOff>481330</xdr:colOff>
      <xdr:row>57</xdr:row>
      <xdr:rowOff>83820</xdr:rowOff>
    </xdr:to>
    <xdr:pic>
      <xdr:nvPicPr>
        <xdr:cNvPr id="25" name="图片 24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7620" y="9456420"/>
          <a:ext cx="8398510" cy="1051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8</xdr:row>
      <xdr:rowOff>38735</xdr:rowOff>
    </xdr:from>
    <xdr:to>
      <xdr:col>14</xdr:col>
      <xdr:colOff>15875</xdr:colOff>
      <xdr:row>15</xdr:row>
      <xdr:rowOff>8255</xdr:rowOff>
    </xdr:to>
    <xdr:pic>
      <xdr:nvPicPr>
        <xdr:cNvPr id="26" name="图片 25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635" y="1501775"/>
          <a:ext cx="8549640" cy="1249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53340</xdr:colOff>
      <xdr:row>71</xdr:row>
      <xdr:rowOff>99060</xdr:rowOff>
    </xdr:from>
    <xdr:to>
      <xdr:col>27</xdr:col>
      <xdr:colOff>488315</xdr:colOff>
      <xdr:row>98</xdr:row>
      <xdr:rowOff>47625</xdr:rowOff>
    </xdr:to>
    <xdr:pic>
      <xdr:nvPicPr>
        <xdr:cNvPr id="27" name="图片 26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8587740" y="13083540"/>
          <a:ext cx="8359775" cy="488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38100</xdr:colOff>
      <xdr:row>66</xdr:row>
      <xdr:rowOff>114300</xdr:rowOff>
    </xdr:from>
    <xdr:to>
      <xdr:col>27</xdr:col>
      <xdr:colOff>495935</xdr:colOff>
      <xdr:row>71</xdr:row>
      <xdr:rowOff>129540</xdr:rowOff>
    </xdr:to>
    <xdr:pic>
      <xdr:nvPicPr>
        <xdr:cNvPr id="28" name="图片 2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8572500" y="12184380"/>
          <a:ext cx="8382635" cy="929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68580</xdr:colOff>
      <xdr:row>100</xdr:row>
      <xdr:rowOff>91440</xdr:rowOff>
    </xdr:from>
    <xdr:to>
      <xdr:col>27</xdr:col>
      <xdr:colOff>534035</xdr:colOff>
      <xdr:row>118</xdr:row>
      <xdr:rowOff>42545</xdr:rowOff>
    </xdr:to>
    <xdr:pic>
      <xdr:nvPicPr>
        <xdr:cNvPr id="29" name="图片 28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8602980" y="18379440"/>
          <a:ext cx="8390255" cy="3242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53340</xdr:colOff>
      <xdr:row>8</xdr:row>
      <xdr:rowOff>68580</xdr:rowOff>
    </xdr:from>
    <xdr:to>
      <xdr:col>27</xdr:col>
      <xdr:colOff>525780</xdr:colOff>
      <xdr:row>14</xdr:row>
      <xdr:rowOff>36830</xdr:rowOff>
    </xdr:to>
    <xdr:pic>
      <xdr:nvPicPr>
        <xdr:cNvPr id="30" name="图片 29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8587740" y="1531620"/>
          <a:ext cx="8397240" cy="1065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60960</xdr:colOff>
      <xdr:row>43</xdr:row>
      <xdr:rowOff>99060</xdr:rowOff>
    </xdr:from>
    <xdr:to>
      <xdr:col>27</xdr:col>
      <xdr:colOff>460375</xdr:colOff>
      <xdr:row>63</xdr:row>
      <xdr:rowOff>121285</xdr:rowOff>
    </xdr:to>
    <xdr:pic>
      <xdr:nvPicPr>
        <xdr:cNvPr id="31" name="图片 30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8595360" y="7962900"/>
          <a:ext cx="8324215" cy="367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231</xdr:row>
      <xdr:rowOff>137160</xdr:rowOff>
    </xdr:from>
    <xdr:to>
      <xdr:col>13</xdr:col>
      <xdr:colOff>459740</xdr:colOff>
      <xdr:row>248</xdr:row>
      <xdr:rowOff>92075</xdr:rowOff>
    </xdr:to>
    <xdr:pic>
      <xdr:nvPicPr>
        <xdr:cNvPr id="32" name="图片 31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7620" y="42382440"/>
          <a:ext cx="8376920" cy="306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249</xdr:row>
      <xdr:rowOff>0</xdr:rowOff>
    </xdr:from>
    <xdr:to>
      <xdr:col>13</xdr:col>
      <xdr:colOff>543560</xdr:colOff>
      <xdr:row>256</xdr:row>
      <xdr:rowOff>168275</xdr:rowOff>
    </xdr:to>
    <xdr:pic>
      <xdr:nvPicPr>
        <xdr:cNvPr id="33" name="图片 32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7620" y="45537120"/>
          <a:ext cx="8460740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0</xdr:col>
      <xdr:colOff>635</xdr:colOff>
      <xdr:row>264</xdr:row>
      <xdr:rowOff>114300</xdr:rowOff>
    </xdr:from>
    <xdr:to>
      <xdr:col>5</xdr:col>
      <xdr:colOff>206375</xdr:colOff>
      <xdr:row>296</xdr:row>
      <xdr:rowOff>68580</xdr:rowOff>
    </xdr:to>
    <xdr:pic>
      <xdr:nvPicPr>
        <xdr:cNvPr id="34" name="图片 33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635" y="48394620"/>
          <a:ext cx="3253740" cy="580644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298</xdr:row>
      <xdr:rowOff>30480</xdr:rowOff>
    </xdr:from>
    <xdr:to>
      <xdr:col>13</xdr:col>
      <xdr:colOff>572135</xdr:colOff>
      <xdr:row>306</xdr:row>
      <xdr:rowOff>2540</xdr:rowOff>
    </xdr:to>
    <xdr:pic>
      <xdr:nvPicPr>
        <xdr:cNvPr id="35" name="图片 34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7620" y="54528720"/>
          <a:ext cx="8489315" cy="143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83820</xdr:colOff>
      <xdr:row>330</xdr:row>
      <xdr:rowOff>160020</xdr:rowOff>
    </xdr:from>
    <xdr:to>
      <xdr:col>27</xdr:col>
      <xdr:colOff>441960</xdr:colOff>
      <xdr:row>338</xdr:row>
      <xdr:rowOff>107315</xdr:rowOff>
    </xdr:to>
    <xdr:pic>
      <xdr:nvPicPr>
        <xdr:cNvPr id="38" name="图片 3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8618220" y="60510420"/>
          <a:ext cx="8282940" cy="141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198120</xdr:colOff>
      <xdr:row>264</xdr:row>
      <xdr:rowOff>91440</xdr:rowOff>
    </xdr:from>
    <xdr:to>
      <xdr:col>11</xdr:col>
      <xdr:colOff>552450</xdr:colOff>
      <xdr:row>286</xdr:row>
      <xdr:rowOff>13970</xdr:rowOff>
    </xdr:to>
    <xdr:pic>
      <xdr:nvPicPr>
        <xdr:cNvPr id="39" name="图片 38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3855720" y="48371760"/>
          <a:ext cx="3402330" cy="394589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286</xdr:row>
      <xdr:rowOff>30480</xdr:rowOff>
    </xdr:from>
    <xdr:to>
      <xdr:col>11</xdr:col>
      <xdr:colOff>525780</xdr:colOff>
      <xdr:row>296</xdr:row>
      <xdr:rowOff>144145</xdr:rowOff>
    </xdr:to>
    <xdr:pic>
      <xdr:nvPicPr>
        <xdr:cNvPr id="40" name="图片 3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3771900" y="52334160"/>
          <a:ext cx="3459480" cy="194246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364</xdr:row>
      <xdr:rowOff>0</xdr:rowOff>
    </xdr:from>
    <xdr:to>
      <xdr:col>13</xdr:col>
      <xdr:colOff>381000</xdr:colOff>
      <xdr:row>381</xdr:row>
      <xdr:rowOff>137795</xdr:rowOff>
    </xdr:to>
    <xdr:pic>
      <xdr:nvPicPr>
        <xdr:cNvPr id="41" name="图片 4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7620" y="66568320"/>
          <a:ext cx="8298180" cy="3246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305</xdr:row>
      <xdr:rowOff>144780</xdr:rowOff>
    </xdr:from>
    <xdr:to>
      <xdr:col>13</xdr:col>
      <xdr:colOff>419735</xdr:colOff>
      <xdr:row>313</xdr:row>
      <xdr:rowOff>105410</xdr:rowOff>
    </xdr:to>
    <xdr:pic>
      <xdr:nvPicPr>
        <xdr:cNvPr id="42" name="图片 41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7620" y="55923180"/>
          <a:ext cx="8336915" cy="1423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68580</xdr:colOff>
      <xdr:row>339</xdr:row>
      <xdr:rowOff>83820</xdr:rowOff>
    </xdr:from>
    <xdr:to>
      <xdr:col>27</xdr:col>
      <xdr:colOff>465455</xdr:colOff>
      <xdr:row>355</xdr:row>
      <xdr:rowOff>119380</xdr:rowOff>
    </xdr:to>
    <xdr:pic>
      <xdr:nvPicPr>
        <xdr:cNvPr id="43" name="图片 4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8602980" y="62080140"/>
          <a:ext cx="8321675" cy="2961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381</xdr:row>
      <xdr:rowOff>175260</xdr:rowOff>
    </xdr:from>
    <xdr:to>
      <xdr:col>13</xdr:col>
      <xdr:colOff>412115</xdr:colOff>
      <xdr:row>389</xdr:row>
      <xdr:rowOff>125095</xdr:rowOff>
    </xdr:to>
    <xdr:pic>
      <xdr:nvPicPr>
        <xdr:cNvPr id="46" name="图片 45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7620" y="69852540"/>
          <a:ext cx="8329295" cy="141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156</xdr:row>
      <xdr:rowOff>144780</xdr:rowOff>
    </xdr:from>
    <xdr:to>
      <xdr:col>13</xdr:col>
      <xdr:colOff>182880</xdr:colOff>
      <xdr:row>164</xdr:row>
      <xdr:rowOff>0</xdr:rowOff>
    </xdr:to>
    <xdr:pic>
      <xdr:nvPicPr>
        <xdr:cNvPr id="48" name="图片 47"/>
        <xdr:cNvPicPr>
          <a:picLocks noChangeAspect="1"/>
        </xdr:cNvPicPr>
      </xdr:nvPicPr>
      <xdr:blipFill>
        <a:blip r:embed="rId39"/>
        <a:srcRect b="69116"/>
        <a:stretch>
          <a:fillRect/>
        </a:stretch>
      </xdr:blipFill>
      <xdr:spPr>
        <a:xfrm>
          <a:off x="635" y="28674060"/>
          <a:ext cx="8107045" cy="131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83820</xdr:colOff>
      <xdr:row>365</xdr:row>
      <xdr:rowOff>46355</xdr:rowOff>
    </xdr:from>
    <xdr:to>
      <xdr:col>27</xdr:col>
      <xdr:colOff>510540</xdr:colOff>
      <xdr:row>370</xdr:row>
      <xdr:rowOff>9525</xdr:rowOff>
    </xdr:to>
    <xdr:pic>
      <xdr:nvPicPr>
        <xdr:cNvPr id="52" name="图片 51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2885420" y="66797555"/>
          <a:ext cx="4084320" cy="877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80010</xdr:colOff>
      <xdr:row>363</xdr:row>
      <xdr:rowOff>53975</xdr:rowOff>
    </xdr:from>
    <xdr:to>
      <xdr:col>21</xdr:col>
      <xdr:colOff>161925</xdr:colOff>
      <xdr:row>384</xdr:row>
      <xdr:rowOff>66040</xdr:rowOff>
    </xdr:to>
    <xdr:pic>
      <xdr:nvPicPr>
        <xdr:cNvPr id="53" name="图片 5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8614410" y="66439415"/>
          <a:ext cx="4349115" cy="3852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18415</xdr:colOff>
      <xdr:row>384</xdr:row>
      <xdr:rowOff>172720</xdr:rowOff>
    </xdr:from>
    <xdr:to>
      <xdr:col>22</xdr:col>
      <xdr:colOff>55880</xdr:colOff>
      <xdr:row>390</xdr:row>
      <xdr:rowOff>144145</xdr:rowOff>
    </xdr:to>
    <xdr:pic>
      <xdr:nvPicPr>
        <xdr:cNvPr id="57" name="图片 5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8552815" y="70398640"/>
          <a:ext cx="4914265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21</xdr:col>
      <xdr:colOff>585470</xdr:colOff>
      <xdr:row>372</xdr:row>
      <xdr:rowOff>171450</xdr:rowOff>
    </xdr:from>
    <xdr:to>
      <xdr:col>27</xdr:col>
      <xdr:colOff>343535</xdr:colOff>
      <xdr:row>395</xdr:row>
      <xdr:rowOff>30480</xdr:rowOff>
    </xdr:to>
    <xdr:pic>
      <xdr:nvPicPr>
        <xdr:cNvPr id="58" name="图片 57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3387070" y="68202810"/>
          <a:ext cx="3415665" cy="406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75565</xdr:colOff>
      <xdr:row>16</xdr:row>
      <xdr:rowOff>82550</xdr:rowOff>
    </xdr:from>
    <xdr:to>
      <xdr:col>13</xdr:col>
      <xdr:colOff>447675</xdr:colOff>
      <xdr:row>30</xdr:row>
      <xdr:rowOff>177800</xdr:rowOff>
    </xdr:to>
    <xdr:pic>
      <xdr:nvPicPr>
        <xdr:cNvPr id="59" name="图片 58"/>
        <xdr:cNvPicPr>
          <a:picLocks noChangeAspect="1"/>
        </xdr:cNvPicPr>
      </xdr:nvPicPr>
      <xdr:blipFill>
        <a:blip r:embed="rId9"/>
        <a:srcRect t="52714"/>
        <a:stretch>
          <a:fillRect/>
        </a:stretch>
      </xdr:blipFill>
      <xdr:spPr>
        <a:xfrm>
          <a:off x="3733165" y="3008630"/>
          <a:ext cx="4639310" cy="26555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8890</xdr:colOff>
      <xdr:row>0</xdr:row>
      <xdr:rowOff>635</xdr:rowOff>
    </xdr:from>
    <xdr:to>
      <xdr:col>8</xdr:col>
      <xdr:colOff>382270</xdr:colOff>
      <xdr:row>11</xdr:row>
      <xdr:rowOff>155575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90" y="635"/>
          <a:ext cx="5250180" cy="2166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12</xdr:row>
      <xdr:rowOff>76200</xdr:rowOff>
    </xdr:from>
    <xdr:to>
      <xdr:col>8</xdr:col>
      <xdr:colOff>483235</xdr:colOff>
      <xdr:row>18</xdr:row>
      <xdr:rowOff>140335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70" y="2270760"/>
          <a:ext cx="5358765" cy="1161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19</xdr:row>
      <xdr:rowOff>68580</xdr:rowOff>
    </xdr:from>
    <xdr:to>
      <xdr:col>8</xdr:col>
      <xdr:colOff>513080</xdr:colOff>
      <xdr:row>26</xdr:row>
      <xdr:rowOff>68580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" y="3543300"/>
          <a:ext cx="5388610" cy="128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27</xdr:row>
      <xdr:rowOff>53340</xdr:rowOff>
    </xdr:from>
    <xdr:to>
      <xdr:col>8</xdr:col>
      <xdr:colOff>229870</xdr:colOff>
      <xdr:row>33</xdr:row>
      <xdr:rowOff>134620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4991100"/>
          <a:ext cx="5106035" cy="11785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1</xdr:row>
      <xdr:rowOff>15240</xdr:rowOff>
    </xdr:from>
    <xdr:to>
      <xdr:col>13</xdr:col>
      <xdr:colOff>426085</xdr:colOff>
      <xdr:row>30</xdr:row>
      <xdr:rowOff>110490</xdr:rowOff>
    </xdr:to>
    <xdr:pic>
      <xdr:nvPicPr>
        <xdr:cNvPr id="4" name="图片 3" descr="445b0aa577846c62fc8dba3b35d3c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98120"/>
          <a:ext cx="8350250" cy="53987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635</xdr:rowOff>
    </xdr:from>
    <xdr:to>
      <xdr:col>7</xdr:col>
      <xdr:colOff>372745</xdr:colOff>
      <xdr:row>55</xdr:row>
      <xdr:rowOff>0</xdr:rowOff>
    </xdr:to>
    <xdr:pic>
      <xdr:nvPicPr>
        <xdr:cNvPr id="2" name="图片 1" descr="9f7e24c3b3e4b5e0f04ace0123242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4639310" cy="100577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19</xdr:row>
      <xdr:rowOff>91440</xdr:rowOff>
    </xdr:from>
    <xdr:to>
      <xdr:col>13</xdr:col>
      <xdr:colOff>183515</xdr:colOff>
      <xdr:row>33</xdr:row>
      <xdr:rowOff>123190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rcRect t="39274"/>
        <a:stretch>
          <a:fillRect/>
        </a:stretch>
      </xdr:blipFill>
      <xdr:spPr>
        <a:xfrm>
          <a:off x="635" y="3566160"/>
          <a:ext cx="8107680" cy="259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</xdr:row>
      <xdr:rowOff>45720</xdr:rowOff>
    </xdr:from>
    <xdr:to>
      <xdr:col>13</xdr:col>
      <xdr:colOff>481965</xdr:colOff>
      <xdr:row>9</xdr:row>
      <xdr:rowOff>45085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228600"/>
          <a:ext cx="8406130" cy="146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9</xdr:row>
      <xdr:rowOff>144780</xdr:rowOff>
    </xdr:from>
    <xdr:to>
      <xdr:col>4</xdr:col>
      <xdr:colOff>200025</xdr:colOff>
      <xdr:row>19</xdr:row>
      <xdr:rowOff>170180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1790700"/>
          <a:ext cx="2637790" cy="185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</xdr:colOff>
      <xdr:row>9</xdr:row>
      <xdr:rowOff>0</xdr:rowOff>
    </xdr:from>
    <xdr:to>
      <xdr:col>12</xdr:col>
      <xdr:colOff>92075</xdr:colOff>
      <xdr:row>19</xdr:row>
      <xdr:rowOff>171450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108960" y="1645920"/>
          <a:ext cx="4298315" cy="2000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101"/>
  <sheetViews>
    <sheetView tabSelected="1" workbookViewId="0">
      <pane ySplit="7" topLeftCell="A90" activePane="bottomLeft" state="frozen"/>
      <selection/>
      <selection pane="bottomLeft" activeCell="L98" sqref="L98"/>
    </sheetView>
  </sheetViews>
  <sheetFormatPr defaultColWidth="9" defaultRowHeight="21" customHeight="1"/>
  <cols>
    <col min="1" max="1" width="9" style="2"/>
    <col min="2" max="2" width="16.6666666666667" customWidth="1"/>
    <col min="3" max="3" width="12" style="3" customWidth="1"/>
    <col min="5" max="5" width="12" customWidth="1"/>
    <col min="6" max="6" width="13.3333333333333" customWidth="1"/>
    <col min="7" max="7" width="11.5" customWidth="1"/>
    <col min="8" max="8" width="13.1666666666667" customWidth="1"/>
    <col min="9" max="9" width="29.3333333333333" customWidth="1"/>
    <col min="10" max="10" width="39.5" customWidth="1"/>
    <col min="12" max="12" width="9.44444444444444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38"/>
      <c r="J4" s="38"/>
    </row>
    <row r="5" customHeight="1" spans="8:10">
      <c r="H5" s="6"/>
      <c r="I5" s="6"/>
      <c r="J5" s="6"/>
    </row>
    <row r="6" customHeight="1" spans="1:10">
      <c r="A6" s="7" t="s">
        <v>2</v>
      </c>
      <c r="B6" s="8" t="s">
        <v>3</v>
      </c>
      <c r="C6" s="9" t="s">
        <v>4</v>
      </c>
      <c r="D6" s="9"/>
      <c r="E6" s="9"/>
      <c r="F6" s="10" t="s">
        <v>5</v>
      </c>
      <c r="G6" s="10"/>
      <c r="H6" s="10"/>
      <c r="I6" s="10"/>
      <c r="J6" s="8" t="s">
        <v>6</v>
      </c>
    </row>
    <row r="7" customHeight="1" spans="1:10">
      <c r="A7" s="7"/>
      <c r="B7" s="8"/>
      <c r="C7" s="11" t="s">
        <v>7</v>
      </c>
      <c r="D7" s="12" t="s">
        <v>8</v>
      </c>
      <c r="E7" s="9" t="s">
        <v>9</v>
      </c>
      <c r="F7" s="10" t="s">
        <v>10</v>
      </c>
      <c r="G7" s="10" t="s">
        <v>11</v>
      </c>
      <c r="H7" s="10" t="s">
        <v>12</v>
      </c>
      <c r="I7" s="10" t="s">
        <v>13</v>
      </c>
      <c r="J7" s="8"/>
    </row>
    <row r="8" customHeight="1" spans="1:10">
      <c r="A8" s="13">
        <v>1</v>
      </c>
      <c r="B8" s="14" t="s">
        <v>14</v>
      </c>
      <c r="C8" s="15">
        <v>0</v>
      </c>
      <c r="D8" s="13"/>
      <c r="E8" s="15">
        <f>C8*D8</f>
        <v>0</v>
      </c>
      <c r="F8" s="16">
        <f>140.3+1010+86</f>
        <v>1236.3</v>
      </c>
      <c r="G8" s="16">
        <v>0</v>
      </c>
      <c r="H8" s="16">
        <f>F8+G8</f>
        <v>1236.3</v>
      </c>
      <c r="I8" s="39" t="s">
        <v>15</v>
      </c>
      <c r="J8" s="40" t="s">
        <v>16</v>
      </c>
    </row>
    <row r="9" customHeight="1" spans="1:12">
      <c r="A9" s="17"/>
      <c r="B9" s="18"/>
      <c r="C9" s="19"/>
      <c r="D9" s="17"/>
      <c r="E9" s="19"/>
      <c r="F9" s="16">
        <f>4.61+36.47+12.92+26.17+22</f>
        <v>102.17</v>
      </c>
      <c r="G9" s="16">
        <v>0</v>
      </c>
      <c r="H9" s="16">
        <f>F9+G9</f>
        <v>102.17</v>
      </c>
      <c r="I9" s="39" t="s">
        <v>17</v>
      </c>
      <c r="J9" s="41"/>
      <c r="L9" t="s">
        <v>18</v>
      </c>
    </row>
    <row r="10" s="1" customFormat="1" ht="27" customHeight="1" spans="1:10">
      <c r="A10" s="20"/>
      <c r="B10" s="21"/>
      <c r="C10" s="22"/>
      <c r="D10" s="20"/>
      <c r="E10" s="22"/>
      <c r="F10" s="16">
        <v>28.2</v>
      </c>
      <c r="G10" s="16">
        <v>0</v>
      </c>
      <c r="H10" s="16">
        <f>F10+G10</f>
        <v>28.2</v>
      </c>
      <c r="I10" s="39" t="s">
        <v>19</v>
      </c>
      <c r="J10" s="41"/>
    </row>
    <row r="11" s="1" customFormat="1" customHeight="1" spans="1:10">
      <c r="A11" s="23"/>
      <c r="B11" s="24" t="s">
        <v>20</v>
      </c>
      <c r="C11" s="25">
        <f>SUM(C8)</f>
        <v>0</v>
      </c>
      <c r="D11" s="25">
        <f>SUM(D8)</f>
        <v>0</v>
      </c>
      <c r="E11" s="25">
        <f>SUM(E8)</f>
        <v>0</v>
      </c>
      <c r="F11" s="25">
        <f>SUM(F8:F10)</f>
        <v>1366.67</v>
      </c>
      <c r="G11" s="25">
        <f>SUM(G8:G10)</f>
        <v>0</v>
      </c>
      <c r="H11" s="25">
        <f>SUM(H8:H10)</f>
        <v>1366.67</v>
      </c>
      <c r="I11" s="42"/>
      <c r="J11" s="43"/>
    </row>
    <row r="12" customHeight="1" spans="1:10">
      <c r="A12" s="13">
        <v>2</v>
      </c>
      <c r="B12" s="14" t="s">
        <v>21</v>
      </c>
      <c r="C12" s="15">
        <v>0</v>
      </c>
      <c r="D12" s="13"/>
      <c r="E12" s="15">
        <f>C12*D12</f>
        <v>0</v>
      </c>
      <c r="F12" s="26">
        <v>0</v>
      </c>
      <c r="G12" s="26">
        <v>0</v>
      </c>
      <c r="H12" s="26">
        <f>F12+G12</f>
        <v>0</v>
      </c>
      <c r="I12" s="44"/>
      <c r="J12" s="40" t="s">
        <v>22</v>
      </c>
    </row>
    <row r="13" customHeight="1" spans="1:10">
      <c r="A13" s="27"/>
      <c r="B13" s="21"/>
      <c r="C13" s="28"/>
      <c r="D13" s="27"/>
      <c r="E13" s="28"/>
      <c r="F13" s="26">
        <v>0</v>
      </c>
      <c r="G13" s="26">
        <v>0</v>
      </c>
      <c r="H13" s="26">
        <f t="shared" ref="H13" si="0">F13+G13</f>
        <v>0</v>
      </c>
      <c r="I13" s="44"/>
      <c r="J13" s="41"/>
    </row>
    <row r="14" s="1" customFormat="1" customHeight="1" spans="1:10">
      <c r="A14" s="23"/>
      <c r="B14" s="24" t="s">
        <v>23</v>
      </c>
      <c r="C14" s="25">
        <f>SUM(C12)</f>
        <v>0</v>
      </c>
      <c r="D14" s="25">
        <f>SUM(D12)</f>
        <v>0</v>
      </c>
      <c r="E14" s="25">
        <f>SUM(E12)</f>
        <v>0</v>
      </c>
      <c r="F14" s="25">
        <f>SUM(F12:F13)</f>
        <v>0</v>
      </c>
      <c r="G14" s="25">
        <f>SUM(G12:G13)</f>
        <v>0</v>
      </c>
      <c r="H14" s="25">
        <f>SUM(H12:H13)</f>
        <v>0</v>
      </c>
      <c r="I14" s="42"/>
      <c r="J14" s="43"/>
    </row>
    <row r="15" customHeight="1" spans="1:10">
      <c r="A15" s="29">
        <v>3</v>
      </c>
      <c r="B15" s="30" t="s">
        <v>24</v>
      </c>
      <c r="C15" s="26">
        <v>0</v>
      </c>
      <c r="D15" s="31"/>
      <c r="E15" s="26">
        <f>C15*D15</f>
        <v>0</v>
      </c>
      <c r="F15" s="26">
        <v>0</v>
      </c>
      <c r="G15" s="26">
        <v>0</v>
      </c>
      <c r="H15" s="26">
        <f>F15+G15</f>
        <v>0</v>
      </c>
      <c r="I15" s="44"/>
      <c r="J15" s="45" t="s">
        <v>25</v>
      </c>
    </row>
    <row r="16" customHeight="1" spans="1:10">
      <c r="A16" s="29"/>
      <c r="B16" s="30"/>
      <c r="C16" s="26"/>
      <c r="D16" s="31"/>
      <c r="E16" s="26"/>
      <c r="F16" s="26">
        <v>0</v>
      </c>
      <c r="G16" s="26">
        <v>0</v>
      </c>
      <c r="H16" s="26">
        <f>F16+G16</f>
        <v>0</v>
      </c>
      <c r="I16" s="44"/>
      <c r="J16" s="46"/>
    </row>
    <row r="17" s="1" customFormat="1" customHeight="1" spans="1:10">
      <c r="A17" s="23"/>
      <c r="B17" s="24" t="s">
        <v>26</v>
      </c>
      <c r="C17" s="25">
        <f>SUM(C15)</f>
        <v>0</v>
      </c>
      <c r="D17" s="25">
        <f t="shared" ref="D17:E17" si="1">SUM(D15)</f>
        <v>0</v>
      </c>
      <c r="E17" s="25">
        <f t="shared" si="1"/>
        <v>0</v>
      </c>
      <c r="F17" s="25">
        <f>SUM(F15:F16)</f>
        <v>0</v>
      </c>
      <c r="G17" s="25">
        <f>SUM(G15:G16)</f>
        <v>0</v>
      </c>
      <c r="H17" s="25">
        <f>SUM(H15:H16)</f>
        <v>0</v>
      </c>
      <c r="I17" s="42"/>
      <c r="J17" s="47"/>
    </row>
    <row r="18" customHeight="1" spans="1:10">
      <c r="A18" s="29">
        <v>4</v>
      </c>
      <c r="B18" s="30" t="s">
        <v>27</v>
      </c>
      <c r="C18" s="26">
        <v>0</v>
      </c>
      <c r="D18" s="31"/>
      <c r="E18" s="26">
        <f>C18*D18</f>
        <v>0</v>
      </c>
      <c r="F18" s="26">
        <v>0</v>
      </c>
      <c r="G18" s="26">
        <v>0</v>
      </c>
      <c r="H18" s="26">
        <f>F18+G18</f>
        <v>0</v>
      </c>
      <c r="I18" s="44"/>
      <c r="J18" s="45" t="s">
        <v>28</v>
      </c>
    </row>
    <row r="19" customHeight="1" spans="1:10">
      <c r="A19" s="29"/>
      <c r="B19" s="30"/>
      <c r="C19" s="26"/>
      <c r="D19" s="31"/>
      <c r="E19" s="26"/>
      <c r="F19" s="26">
        <v>0</v>
      </c>
      <c r="G19" s="26">
        <v>0</v>
      </c>
      <c r="H19" s="26">
        <f>F19+G19</f>
        <v>0</v>
      </c>
      <c r="I19" s="44"/>
      <c r="J19" s="46"/>
    </row>
    <row r="20" s="1" customFormat="1" customHeight="1" spans="1:10">
      <c r="A20" s="23"/>
      <c r="B20" s="24" t="s">
        <v>29</v>
      </c>
      <c r="C20" s="25">
        <f>SUM(C18)</f>
        <v>0</v>
      </c>
      <c r="D20" s="25">
        <f t="shared" ref="D20:E20" si="2">SUM(D18)</f>
        <v>0</v>
      </c>
      <c r="E20" s="25">
        <f t="shared" si="2"/>
        <v>0</v>
      </c>
      <c r="F20" s="25">
        <f>SUM(F18:F19)</f>
        <v>0</v>
      </c>
      <c r="G20" s="25">
        <f t="shared" ref="G20:H20" si="3">SUM(G18:G19)</f>
        <v>0</v>
      </c>
      <c r="H20" s="25">
        <f t="shared" si="3"/>
        <v>0</v>
      </c>
      <c r="I20" s="42"/>
      <c r="J20" s="47"/>
    </row>
    <row r="21" customHeight="1" spans="1:10">
      <c r="A21" s="13">
        <v>5</v>
      </c>
      <c r="B21" s="14" t="s">
        <v>30</v>
      </c>
      <c r="C21" s="15">
        <v>20000</v>
      </c>
      <c r="D21" s="15">
        <v>1</v>
      </c>
      <c r="E21" s="26">
        <f>C21*D21</f>
        <v>20000</v>
      </c>
      <c r="F21" s="32">
        <v>80</v>
      </c>
      <c r="G21" s="33">
        <v>0</v>
      </c>
      <c r="H21" s="32">
        <v>80</v>
      </c>
      <c r="I21" s="34" t="s">
        <v>31</v>
      </c>
      <c r="J21" s="40" t="s">
        <v>32</v>
      </c>
    </row>
    <row r="22" customHeight="1" spans="1:10">
      <c r="A22" s="17"/>
      <c r="B22" s="18"/>
      <c r="C22" s="19"/>
      <c r="D22" s="19"/>
      <c r="E22" s="26"/>
      <c r="F22" s="32">
        <v>172.8</v>
      </c>
      <c r="G22" s="33">
        <v>0</v>
      </c>
      <c r="H22" s="32">
        <v>172.8</v>
      </c>
      <c r="I22" s="34" t="s">
        <v>33</v>
      </c>
      <c r="J22" s="41"/>
    </row>
    <row r="23" customHeight="1" spans="1:10">
      <c r="A23" s="17"/>
      <c r="B23" s="18"/>
      <c r="C23" s="19"/>
      <c r="D23" s="19"/>
      <c r="E23" s="26"/>
      <c r="F23" s="32">
        <v>46.8</v>
      </c>
      <c r="G23" s="33">
        <v>0</v>
      </c>
      <c r="H23" s="32">
        <v>46.8</v>
      </c>
      <c r="I23" s="34" t="s">
        <v>34</v>
      </c>
      <c r="J23" s="41"/>
    </row>
    <row r="24" customHeight="1" spans="1:10">
      <c r="A24" s="17"/>
      <c r="B24" s="18"/>
      <c r="C24" s="19"/>
      <c r="D24" s="19"/>
      <c r="E24" s="26"/>
      <c r="F24" s="33">
        <v>6730.84</v>
      </c>
      <c r="G24" s="33">
        <v>0</v>
      </c>
      <c r="H24" s="32">
        <v>6730.84</v>
      </c>
      <c r="I24" s="34" t="s">
        <v>35</v>
      </c>
      <c r="J24" s="41"/>
    </row>
    <row r="25" customHeight="1" spans="1:10">
      <c r="A25" s="17"/>
      <c r="B25" s="18"/>
      <c r="C25" s="19"/>
      <c r="D25" s="19"/>
      <c r="E25" s="26"/>
      <c r="F25" s="32">
        <v>352.8</v>
      </c>
      <c r="G25" s="33">
        <v>0</v>
      </c>
      <c r="H25" s="32">
        <v>352.8</v>
      </c>
      <c r="I25" s="34" t="s">
        <v>36</v>
      </c>
      <c r="J25" s="41"/>
    </row>
    <row r="26" customHeight="1" spans="1:10">
      <c r="A26" s="17"/>
      <c r="B26" s="18"/>
      <c r="C26" s="19"/>
      <c r="D26" s="19"/>
      <c r="E26" s="26"/>
      <c r="F26" s="32">
        <v>9.9</v>
      </c>
      <c r="G26" s="33">
        <v>0</v>
      </c>
      <c r="H26" s="32">
        <v>9.9</v>
      </c>
      <c r="I26" s="34" t="s">
        <v>37</v>
      </c>
      <c r="J26" s="41"/>
    </row>
    <row r="27" customHeight="1" spans="1:10">
      <c r="A27" s="17"/>
      <c r="B27" s="18"/>
      <c r="C27" s="19"/>
      <c r="D27" s="19"/>
      <c r="E27" s="26"/>
      <c r="F27" s="32">
        <v>46</v>
      </c>
      <c r="G27" s="33">
        <v>0</v>
      </c>
      <c r="H27" s="32">
        <v>46</v>
      </c>
      <c r="I27" s="34" t="s">
        <v>38</v>
      </c>
      <c r="J27" s="41"/>
    </row>
    <row r="28" customHeight="1" spans="1:10">
      <c r="A28" s="17"/>
      <c r="B28" s="18"/>
      <c r="C28" s="19"/>
      <c r="D28" s="19"/>
      <c r="E28" s="26"/>
      <c r="F28" s="32">
        <v>39.75</v>
      </c>
      <c r="G28" s="33">
        <v>0</v>
      </c>
      <c r="H28" s="32">
        <v>39.75</v>
      </c>
      <c r="I28" s="34" t="s">
        <v>39</v>
      </c>
      <c r="J28" s="41"/>
    </row>
    <row r="29" customHeight="1" spans="1:10">
      <c r="A29" s="17"/>
      <c r="B29" s="18"/>
      <c r="C29" s="19"/>
      <c r="D29" s="19"/>
      <c r="E29" s="26"/>
      <c r="F29" s="32">
        <f>1356.92+30</f>
        <v>1386.92</v>
      </c>
      <c r="G29" s="33">
        <v>0</v>
      </c>
      <c r="H29" s="32">
        <f>1356.92+30</f>
        <v>1386.92</v>
      </c>
      <c r="I29" s="34" t="s">
        <v>40</v>
      </c>
      <c r="J29" s="41"/>
    </row>
    <row r="30" customHeight="1" spans="1:10">
      <c r="A30" s="17"/>
      <c r="B30" s="18"/>
      <c r="C30" s="19"/>
      <c r="D30" s="19"/>
      <c r="E30" s="26"/>
      <c r="F30" s="32">
        <v>108.38</v>
      </c>
      <c r="G30" s="33">
        <v>0</v>
      </c>
      <c r="H30" s="32">
        <v>108.38</v>
      </c>
      <c r="I30" s="34" t="s">
        <v>41</v>
      </c>
      <c r="J30" s="41"/>
    </row>
    <row r="31" customHeight="1" spans="1:10">
      <c r="A31" s="17"/>
      <c r="B31" s="18"/>
      <c r="C31" s="19"/>
      <c r="D31" s="19"/>
      <c r="E31" s="26"/>
      <c r="F31" s="32">
        <v>24</v>
      </c>
      <c r="G31" s="33">
        <v>0</v>
      </c>
      <c r="H31" s="32">
        <v>24</v>
      </c>
      <c r="I31" s="34" t="s">
        <v>42</v>
      </c>
      <c r="J31" s="41"/>
    </row>
    <row r="32" customHeight="1" spans="1:10">
      <c r="A32" s="17"/>
      <c r="B32" s="18"/>
      <c r="C32" s="19"/>
      <c r="D32" s="19"/>
      <c r="E32" s="26"/>
      <c r="F32" s="33">
        <v>70.26</v>
      </c>
      <c r="G32" s="33">
        <v>0</v>
      </c>
      <c r="H32" s="33">
        <v>70.26</v>
      </c>
      <c r="I32" s="48" t="s">
        <v>43</v>
      </c>
      <c r="J32" s="41"/>
    </row>
    <row r="33" customHeight="1" spans="1:10">
      <c r="A33" s="17"/>
      <c r="B33" s="18"/>
      <c r="C33" s="19"/>
      <c r="D33" s="19"/>
      <c r="E33" s="26"/>
      <c r="F33" s="32">
        <v>351.45</v>
      </c>
      <c r="G33" s="33">
        <v>0</v>
      </c>
      <c r="H33" s="32">
        <v>351.45</v>
      </c>
      <c r="I33" s="34" t="s">
        <v>44</v>
      </c>
      <c r="J33" s="41"/>
    </row>
    <row r="34" customHeight="1" spans="1:10">
      <c r="A34" s="17"/>
      <c r="B34" s="18"/>
      <c r="C34" s="19"/>
      <c r="D34" s="19"/>
      <c r="E34" s="26"/>
      <c r="F34" s="32">
        <v>47.52</v>
      </c>
      <c r="G34" s="33">
        <v>0</v>
      </c>
      <c r="H34" s="32">
        <v>47.52</v>
      </c>
      <c r="I34" s="34" t="s">
        <v>45</v>
      </c>
      <c r="J34" s="41"/>
    </row>
    <row r="35" customHeight="1" spans="1:10">
      <c r="A35" s="17"/>
      <c r="B35" s="18"/>
      <c r="C35" s="19"/>
      <c r="D35" s="19"/>
      <c r="E35" s="26"/>
      <c r="F35" s="32">
        <v>215.21</v>
      </c>
      <c r="G35" s="33">
        <v>0</v>
      </c>
      <c r="H35" s="32">
        <v>215.21</v>
      </c>
      <c r="I35" s="34" t="s">
        <v>46</v>
      </c>
      <c r="J35" s="41"/>
    </row>
    <row r="36" customHeight="1" spans="1:10">
      <c r="A36" s="17"/>
      <c r="B36" s="18"/>
      <c r="C36" s="19"/>
      <c r="D36" s="19"/>
      <c r="E36" s="26"/>
      <c r="F36" s="32">
        <v>44</v>
      </c>
      <c r="G36" s="33">
        <v>0</v>
      </c>
      <c r="H36" s="32">
        <v>44</v>
      </c>
      <c r="I36" s="34" t="s">
        <v>47</v>
      </c>
      <c r="J36" s="41"/>
    </row>
    <row r="37" customHeight="1" spans="1:10">
      <c r="A37" s="17"/>
      <c r="B37" s="18"/>
      <c r="C37" s="19"/>
      <c r="D37" s="19"/>
      <c r="E37" s="26"/>
      <c r="F37" s="32">
        <v>34.9</v>
      </c>
      <c r="G37" s="33">
        <v>0</v>
      </c>
      <c r="H37" s="32">
        <v>34.9</v>
      </c>
      <c r="I37" s="34" t="s">
        <v>48</v>
      </c>
      <c r="J37" s="41"/>
    </row>
    <row r="38" customHeight="1" spans="1:10">
      <c r="A38" s="17"/>
      <c r="B38" s="18"/>
      <c r="C38" s="19"/>
      <c r="D38" s="19"/>
      <c r="E38" s="26"/>
      <c r="F38" s="32">
        <v>1025</v>
      </c>
      <c r="G38" s="33">
        <v>0</v>
      </c>
      <c r="H38" s="32">
        <v>1025</v>
      </c>
      <c r="I38" s="34" t="s">
        <v>49</v>
      </c>
      <c r="J38" s="41"/>
    </row>
    <row r="39" customHeight="1" spans="1:10">
      <c r="A39" s="17"/>
      <c r="B39" s="18"/>
      <c r="C39" s="19"/>
      <c r="D39" s="19"/>
      <c r="E39" s="26"/>
      <c r="F39" s="32">
        <v>1012</v>
      </c>
      <c r="G39" s="33">
        <v>0</v>
      </c>
      <c r="H39" s="32">
        <v>1012</v>
      </c>
      <c r="I39" s="34" t="s">
        <v>50</v>
      </c>
      <c r="J39" s="41"/>
    </row>
    <row r="40" customHeight="1" spans="1:10">
      <c r="A40" s="17"/>
      <c r="B40" s="18"/>
      <c r="C40" s="19"/>
      <c r="D40" s="19"/>
      <c r="E40" s="26"/>
      <c r="F40" s="32">
        <v>483.03</v>
      </c>
      <c r="G40" s="33">
        <v>0</v>
      </c>
      <c r="H40" s="32">
        <v>483.03</v>
      </c>
      <c r="I40" s="34" t="s">
        <v>51</v>
      </c>
      <c r="J40" s="41"/>
    </row>
    <row r="41" customHeight="1" spans="1:10">
      <c r="A41" s="17"/>
      <c r="B41" s="18"/>
      <c r="C41" s="19"/>
      <c r="D41" s="19"/>
      <c r="E41" s="26"/>
      <c r="F41" s="32">
        <v>336.05</v>
      </c>
      <c r="G41" s="33">
        <v>0</v>
      </c>
      <c r="H41" s="32">
        <v>336.05</v>
      </c>
      <c r="I41" s="34" t="s">
        <v>52</v>
      </c>
      <c r="J41" s="41"/>
    </row>
    <row r="42" customHeight="1" spans="1:10">
      <c r="A42" s="17"/>
      <c r="B42" s="18"/>
      <c r="C42" s="19"/>
      <c r="D42" s="19"/>
      <c r="E42" s="26"/>
      <c r="F42" s="32">
        <v>184</v>
      </c>
      <c r="G42" s="33">
        <v>0</v>
      </c>
      <c r="H42" s="32">
        <v>184</v>
      </c>
      <c r="I42" s="34" t="s">
        <v>53</v>
      </c>
      <c r="J42" s="41"/>
    </row>
    <row r="43" customHeight="1" spans="1:10">
      <c r="A43" s="17"/>
      <c r="B43" s="18"/>
      <c r="C43" s="19"/>
      <c r="D43" s="19"/>
      <c r="E43" s="26"/>
      <c r="F43" s="32">
        <v>217.03</v>
      </c>
      <c r="G43" s="33">
        <v>0</v>
      </c>
      <c r="H43" s="32">
        <v>217.03</v>
      </c>
      <c r="I43" s="34" t="s">
        <v>54</v>
      </c>
      <c r="J43" s="41"/>
    </row>
    <row r="44" customHeight="1" spans="1:10">
      <c r="A44" s="17"/>
      <c r="B44" s="18"/>
      <c r="C44" s="19"/>
      <c r="D44" s="19"/>
      <c r="E44" s="26"/>
      <c r="F44" s="32">
        <v>38.7</v>
      </c>
      <c r="G44" s="33">
        <v>0</v>
      </c>
      <c r="H44" s="32">
        <v>38.7</v>
      </c>
      <c r="I44" s="34" t="s">
        <v>55</v>
      </c>
      <c r="J44" s="41"/>
    </row>
    <row r="45" customHeight="1" spans="1:10">
      <c r="A45" s="17"/>
      <c r="B45" s="18"/>
      <c r="C45" s="19"/>
      <c r="D45" s="19"/>
      <c r="E45" s="26"/>
      <c r="F45" s="32">
        <v>545.7</v>
      </c>
      <c r="G45" s="33">
        <v>0</v>
      </c>
      <c r="H45" s="32">
        <v>545.7</v>
      </c>
      <c r="I45" s="34" t="s">
        <v>56</v>
      </c>
      <c r="J45" s="41"/>
    </row>
    <row r="46" customHeight="1" spans="1:10">
      <c r="A46" s="17"/>
      <c r="B46" s="18"/>
      <c r="C46" s="19"/>
      <c r="D46" s="19"/>
      <c r="E46" s="26"/>
      <c r="F46" s="32">
        <v>37.39</v>
      </c>
      <c r="G46" s="33">
        <v>0</v>
      </c>
      <c r="H46" s="32">
        <v>37.39</v>
      </c>
      <c r="I46" s="34" t="s">
        <v>57</v>
      </c>
      <c r="J46" s="41"/>
    </row>
    <row r="47" customHeight="1" spans="1:10">
      <c r="A47" s="17"/>
      <c r="B47" s="18"/>
      <c r="C47" s="19"/>
      <c r="D47" s="19"/>
      <c r="E47" s="26"/>
      <c r="F47" s="32">
        <v>59.8</v>
      </c>
      <c r="G47" s="33">
        <v>0</v>
      </c>
      <c r="H47" s="32">
        <v>59.8</v>
      </c>
      <c r="I47" s="34" t="s">
        <v>58</v>
      </c>
      <c r="J47" s="41"/>
    </row>
    <row r="48" customHeight="1" spans="1:10">
      <c r="A48" s="17"/>
      <c r="B48" s="18"/>
      <c r="C48" s="19"/>
      <c r="D48" s="19"/>
      <c r="E48" s="26"/>
      <c r="F48" s="32">
        <v>57.4</v>
      </c>
      <c r="G48" s="33">
        <v>0</v>
      </c>
      <c r="H48" s="32">
        <v>57.4</v>
      </c>
      <c r="I48" s="34" t="s">
        <v>59</v>
      </c>
      <c r="J48" s="41"/>
    </row>
    <row r="49" customHeight="1" spans="1:10">
      <c r="A49" s="17"/>
      <c r="B49" s="18"/>
      <c r="C49" s="19"/>
      <c r="D49" s="19"/>
      <c r="E49" s="26"/>
      <c r="F49" s="32">
        <v>76.76</v>
      </c>
      <c r="G49" s="33">
        <v>0</v>
      </c>
      <c r="H49" s="32">
        <v>76.76</v>
      </c>
      <c r="I49" s="34" t="s">
        <v>60</v>
      </c>
      <c r="J49" s="41"/>
    </row>
    <row r="50" customHeight="1" spans="1:10">
      <c r="A50" s="17"/>
      <c r="B50" s="18"/>
      <c r="C50" s="19"/>
      <c r="D50" s="19"/>
      <c r="E50" s="26"/>
      <c r="F50" s="32">
        <v>73</v>
      </c>
      <c r="G50" s="33">
        <v>0</v>
      </c>
      <c r="H50" s="32">
        <v>73</v>
      </c>
      <c r="I50" s="34" t="s">
        <v>61</v>
      </c>
      <c r="J50" s="41"/>
    </row>
    <row r="51" customHeight="1" spans="1:10">
      <c r="A51" s="17"/>
      <c r="B51" s="18"/>
      <c r="C51" s="19"/>
      <c r="D51" s="19"/>
      <c r="E51" s="26"/>
      <c r="F51" s="32">
        <v>76.6</v>
      </c>
      <c r="G51" s="33">
        <v>0</v>
      </c>
      <c r="H51" s="32">
        <v>76.6</v>
      </c>
      <c r="I51" s="34" t="s">
        <v>62</v>
      </c>
      <c r="J51" s="41"/>
    </row>
    <row r="52" customHeight="1" spans="1:10">
      <c r="A52" s="17"/>
      <c r="B52" s="18"/>
      <c r="C52" s="19"/>
      <c r="D52" s="19"/>
      <c r="E52" s="26"/>
      <c r="F52" s="32">
        <v>45.53</v>
      </c>
      <c r="G52" s="33">
        <v>0</v>
      </c>
      <c r="H52" s="32">
        <v>45.53</v>
      </c>
      <c r="I52" s="34" t="s">
        <v>63</v>
      </c>
      <c r="J52" s="41"/>
    </row>
    <row r="53" customHeight="1" spans="1:10">
      <c r="A53" s="17"/>
      <c r="B53" s="18"/>
      <c r="C53" s="19"/>
      <c r="D53" s="19"/>
      <c r="E53" s="26"/>
      <c r="F53" s="32">
        <v>376</v>
      </c>
      <c r="G53" s="33">
        <v>0</v>
      </c>
      <c r="H53" s="32">
        <v>376</v>
      </c>
      <c r="I53" s="34" t="s">
        <v>64</v>
      </c>
      <c r="J53" s="41"/>
    </row>
    <row r="54" customHeight="1" spans="1:10">
      <c r="A54" s="17"/>
      <c r="B54" s="18"/>
      <c r="C54" s="19"/>
      <c r="D54" s="19"/>
      <c r="E54" s="26"/>
      <c r="F54" s="32">
        <v>394.47</v>
      </c>
      <c r="G54" s="33">
        <v>0</v>
      </c>
      <c r="H54" s="32">
        <v>394.47</v>
      </c>
      <c r="I54" s="34" t="s">
        <v>65</v>
      </c>
      <c r="J54" s="41"/>
    </row>
    <row r="55" customHeight="1" spans="1:10">
      <c r="A55" s="17"/>
      <c r="B55" s="18"/>
      <c r="C55" s="19"/>
      <c r="D55" s="19"/>
      <c r="E55" s="26"/>
      <c r="F55" s="32">
        <v>365.8</v>
      </c>
      <c r="G55" s="33">
        <v>0</v>
      </c>
      <c r="H55" s="32">
        <v>365.8</v>
      </c>
      <c r="I55" s="34" t="s">
        <v>66</v>
      </c>
      <c r="J55" s="41"/>
    </row>
    <row r="56" customHeight="1" spans="1:10">
      <c r="A56" s="17"/>
      <c r="B56" s="18"/>
      <c r="C56" s="19"/>
      <c r="D56" s="19"/>
      <c r="E56" s="26"/>
      <c r="F56" s="34">
        <v>13.4</v>
      </c>
      <c r="G56" s="33">
        <v>0</v>
      </c>
      <c r="H56" s="34">
        <v>13.4</v>
      </c>
      <c r="I56" s="34" t="s">
        <v>67</v>
      </c>
      <c r="J56" s="41"/>
    </row>
    <row r="57" customHeight="1" spans="1:10">
      <c r="A57" s="17"/>
      <c r="B57" s="18"/>
      <c r="C57" s="19"/>
      <c r="D57" s="19"/>
      <c r="E57" s="26"/>
      <c r="F57" s="32">
        <v>149.85</v>
      </c>
      <c r="G57" s="33">
        <v>0</v>
      </c>
      <c r="H57" s="32">
        <v>149.85</v>
      </c>
      <c r="I57" s="34" t="s">
        <v>68</v>
      </c>
      <c r="J57" s="41"/>
    </row>
    <row r="58" customHeight="1" spans="1:10">
      <c r="A58" s="17"/>
      <c r="B58" s="18"/>
      <c r="C58" s="19"/>
      <c r="D58" s="19"/>
      <c r="E58" s="26"/>
      <c r="F58" s="33">
        <v>23</v>
      </c>
      <c r="G58" s="33">
        <v>1</v>
      </c>
      <c r="H58" s="33">
        <v>24</v>
      </c>
      <c r="I58" s="48" t="s">
        <v>69</v>
      </c>
      <c r="J58" s="41"/>
    </row>
    <row r="59" customHeight="1" spans="1:10">
      <c r="A59" s="17"/>
      <c r="B59" s="18"/>
      <c r="C59" s="19"/>
      <c r="D59" s="19"/>
      <c r="E59" s="26"/>
      <c r="F59" s="32">
        <v>41.2</v>
      </c>
      <c r="G59" s="33">
        <v>0</v>
      </c>
      <c r="H59" s="32">
        <v>41.2</v>
      </c>
      <c r="I59" s="34" t="s">
        <v>70</v>
      </c>
      <c r="J59" s="41"/>
    </row>
    <row r="60" customHeight="1" spans="1:10">
      <c r="A60" s="17"/>
      <c r="B60" s="18"/>
      <c r="C60" s="19"/>
      <c r="D60" s="19"/>
      <c r="E60" s="26"/>
      <c r="F60" s="34">
        <v>20.56</v>
      </c>
      <c r="G60" s="33">
        <v>0</v>
      </c>
      <c r="H60" s="34">
        <v>20.56</v>
      </c>
      <c r="I60" s="34" t="s">
        <v>71</v>
      </c>
      <c r="J60" s="41"/>
    </row>
    <row r="61" customHeight="1" spans="1:10">
      <c r="A61" s="17"/>
      <c r="B61" s="18"/>
      <c r="C61" s="19"/>
      <c r="D61" s="19"/>
      <c r="E61" s="26"/>
      <c r="F61" s="35">
        <v>45.5</v>
      </c>
      <c r="G61" s="36">
        <v>0</v>
      </c>
      <c r="H61" s="35">
        <v>45.5</v>
      </c>
      <c r="I61" s="49" t="s">
        <v>72</v>
      </c>
      <c r="J61" s="41"/>
    </row>
    <row r="62" customHeight="1" spans="1:10">
      <c r="A62" s="17"/>
      <c r="B62" s="18"/>
      <c r="C62" s="19"/>
      <c r="D62" s="19"/>
      <c r="E62" s="26"/>
      <c r="F62" s="32">
        <v>28.69</v>
      </c>
      <c r="G62" s="33">
        <v>0</v>
      </c>
      <c r="H62" s="32">
        <v>28.69</v>
      </c>
      <c r="I62" s="34" t="s">
        <v>73</v>
      </c>
      <c r="J62" s="41"/>
    </row>
    <row r="63" customHeight="1" spans="1:10">
      <c r="A63" s="17"/>
      <c r="B63" s="18"/>
      <c r="C63" s="19"/>
      <c r="D63" s="19"/>
      <c r="E63" s="26"/>
      <c r="F63" s="33">
        <v>0</v>
      </c>
      <c r="G63" s="33">
        <v>35.8</v>
      </c>
      <c r="H63" s="32">
        <v>35.8</v>
      </c>
      <c r="I63" s="34" t="s">
        <v>74</v>
      </c>
      <c r="J63" s="41"/>
    </row>
    <row r="64" customHeight="1" spans="1:10">
      <c r="A64" s="17"/>
      <c r="B64" s="18"/>
      <c r="C64" s="19"/>
      <c r="D64" s="19"/>
      <c r="E64" s="26"/>
      <c r="F64" s="32">
        <v>22.3</v>
      </c>
      <c r="G64" s="33">
        <v>0</v>
      </c>
      <c r="H64" s="32">
        <v>22.3</v>
      </c>
      <c r="I64" s="34" t="s">
        <v>75</v>
      </c>
      <c r="J64" s="41"/>
    </row>
    <row r="65" customHeight="1" spans="1:10">
      <c r="A65" s="17"/>
      <c r="B65" s="18"/>
      <c r="C65" s="19"/>
      <c r="D65" s="19"/>
      <c r="E65" s="26"/>
      <c r="F65" s="32">
        <v>156.5</v>
      </c>
      <c r="G65" s="33">
        <v>0</v>
      </c>
      <c r="H65" s="32">
        <v>156.5</v>
      </c>
      <c r="I65" s="34" t="s">
        <v>76</v>
      </c>
      <c r="J65" s="41"/>
    </row>
    <row r="66" customHeight="1" spans="1:10">
      <c r="A66" s="17"/>
      <c r="B66" s="18"/>
      <c r="C66" s="19"/>
      <c r="D66" s="19"/>
      <c r="E66" s="26"/>
      <c r="F66" s="32">
        <v>1747.44</v>
      </c>
      <c r="G66" s="33">
        <v>0</v>
      </c>
      <c r="H66" s="32">
        <v>1747.44</v>
      </c>
      <c r="I66" s="34" t="s">
        <v>77</v>
      </c>
      <c r="J66" s="41"/>
    </row>
    <row r="67" customHeight="1" spans="1:10">
      <c r="A67" s="17"/>
      <c r="B67" s="18"/>
      <c r="C67" s="19"/>
      <c r="D67" s="19"/>
      <c r="E67" s="26"/>
      <c r="F67" s="32">
        <v>3739.18</v>
      </c>
      <c r="G67" s="33">
        <v>0</v>
      </c>
      <c r="H67" s="32">
        <v>3739.18</v>
      </c>
      <c r="I67" s="34" t="s">
        <v>78</v>
      </c>
      <c r="J67" s="41"/>
    </row>
    <row r="68" customHeight="1" spans="1:10">
      <c r="A68" s="17"/>
      <c r="B68" s="18"/>
      <c r="C68" s="19"/>
      <c r="D68" s="19"/>
      <c r="E68" s="26"/>
      <c r="F68" s="32">
        <v>3234.27</v>
      </c>
      <c r="G68" s="33">
        <v>0</v>
      </c>
      <c r="H68" s="32">
        <v>3234.27</v>
      </c>
      <c r="I68" s="60" t="s">
        <v>79</v>
      </c>
      <c r="J68" s="41"/>
    </row>
    <row r="69" customHeight="1" spans="1:10">
      <c r="A69" s="17"/>
      <c r="B69" s="18"/>
      <c r="C69" s="19"/>
      <c r="D69" s="19"/>
      <c r="E69" s="26"/>
      <c r="F69" s="32">
        <v>2134</v>
      </c>
      <c r="G69" s="33">
        <v>0</v>
      </c>
      <c r="H69" s="32">
        <v>2134</v>
      </c>
      <c r="I69" s="60" t="s">
        <v>80</v>
      </c>
      <c r="J69" s="41"/>
    </row>
    <row r="70" customHeight="1" spans="1:10">
      <c r="A70" s="17"/>
      <c r="B70" s="18"/>
      <c r="C70" s="19"/>
      <c r="D70" s="19"/>
      <c r="E70" s="26"/>
      <c r="F70" s="32">
        <v>1086.17</v>
      </c>
      <c r="G70" s="33">
        <v>0</v>
      </c>
      <c r="H70" s="32">
        <v>1086.17</v>
      </c>
      <c r="I70" s="60" t="s">
        <v>81</v>
      </c>
      <c r="J70" s="41"/>
    </row>
    <row r="71" customHeight="1" spans="1:10">
      <c r="A71" s="17"/>
      <c r="B71" s="18"/>
      <c r="C71" s="19"/>
      <c r="D71" s="19"/>
      <c r="E71" s="26"/>
      <c r="F71" s="32">
        <v>36.78</v>
      </c>
      <c r="G71" s="33">
        <v>0</v>
      </c>
      <c r="H71" s="32">
        <v>36.78</v>
      </c>
      <c r="I71" s="34" t="s">
        <v>82</v>
      </c>
      <c r="J71" s="41"/>
    </row>
    <row r="72" customHeight="1" spans="1:10">
      <c r="A72" s="17"/>
      <c r="B72" s="18"/>
      <c r="C72" s="19"/>
      <c r="D72" s="19"/>
      <c r="E72" s="26"/>
      <c r="F72" s="32">
        <v>1480.7</v>
      </c>
      <c r="G72" s="33">
        <v>0</v>
      </c>
      <c r="H72" s="32">
        <v>1480.7</v>
      </c>
      <c r="I72" s="34" t="s">
        <v>83</v>
      </c>
      <c r="J72" s="41"/>
    </row>
    <row r="73" customHeight="1" spans="1:10">
      <c r="A73" s="17"/>
      <c r="B73" s="18"/>
      <c r="C73" s="19"/>
      <c r="D73" s="19"/>
      <c r="E73" s="26"/>
      <c r="F73" s="32">
        <v>1020</v>
      </c>
      <c r="G73" s="33">
        <v>0</v>
      </c>
      <c r="H73" s="32">
        <v>1020</v>
      </c>
      <c r="I73" s="34" t="s">
        <v>84</v>
      </c>
      <c r="J73" s="41"/>
    </row>
    <row r="74" customHeight="1" spans="1:10">
      <c r="A74" s="17"/>
      <c r="B74" s="18"/>
      <c r="C74" s="19"/>
      <c r="D74" s="19"/>
      <c r="E74" s="26"/>
      <c r="F74" s="50">
        <v>0</v>
      </c>
      <c r="G74" s="33">
        <v>1500</v>
      </c>
      <c r="H74" s="50">
        <v>1500</v>
      </c>
      <c r="I74" s="61" t="s">
        <v>85</v>
      </c>
      <c r="J74" s="41"/>
    </row>
    <row r="75" customHeight="1" spans="1:10">
      <c r="A75" s="17"/>
      <c r="B75" s="18"/>
      <c r="C75" s="19"/>
      <c r="D75" s="19"/>
      <c r="E75" s="26"/>
      <c r="F75" s="32">
        <v>160</v>
      </c>
      <c r="G75" s="33">
        <v>0</v>
      </c>
      <c r="H75" s="32">
        <v>160</v>
      </c>
      <c r="I75" s="34" t="s">
        <v>86</v>
      </c>
      <c r="J75" s="41"/>
    </row>
    <row r="76" customHeight="1" spans="1:10">
      <c r="A76" s="17"/>
      <c r="B76" s="18"/>
      <c r="C76" s="19"/>
      <c r="D76" s="19"/>
      <c r="E76" s="26"/>
      <c r="F76" s="32">
        <v>0</v>
      </c>
      <c r="G76" s="33">
        <v>40</v>
      </c>
      <c r="H76" s="32">
        <v>40</v>
      </c>
      <c r="I76" s="34" t="s">
        <v>87</v>
      </c>
      <c r="J76" s="41"/>
    </row>
    <row r="77" s="1" customFormat="1" customHeight="1" spans="1:10">
      <c r="A77" s="23"/>
      <c r="B77" s="24" t="s">
        <v>88</v>
      </c>
      <c r="C77" s="25">
        <f>SUM(C21)</f>
        <v>20000</v>
      </c>
      <c r="D77" s="25">
        <f>SUM(D21)</f>
        <v>1</v>
      </c>
      <c r="E77" s="25">
        <f>SUM(E21:E76)</f>
        <v>20000</v>
      </c>
      <c r="F77" s="25">
        <f>SUM(F21:F76)</f>
        <v>30305.33</v>
      </c>
      <c r="G77" s="25">
        <f>SUM(G21:G76)</f>
        <v>1576.8</v>
      </c>
      <c r="H77" s="25">
        <f>SUM(H21:H76)</f>
        <v>31882.13</v>
      </c>
      <c r="I77" s="42"/>
      <c r="J77" s="43"/>
    </row>
    <row r="78" customHeight="1" spans="1:10">
      <c r="A78" s="29">
        <v>6</v>
      </c>
      <c r="B78" s="30" t="s">
        <v>89</v>
      </c>
      <c r="C78" s="26">
        <v>0</v>
      </c>
      <c r="D78" s="31"/>
      <c r="E78" s="26">
        <f>C78*D78</f>
        <v>0</v>
      </c>
      <c r="F78" s="26">
        <v>0</v>
      </c>
      <c r="G78" s="26">
        <v>0</v>
      </c>
      <c r="H78" s="26">
        <f>F78+G78</f>
        <v>0</v>
      </c>
      <c r="I78" s="44"/>
      <c r="J78" s="40" t="s">
        <v>90</v>
      </c>
    </row>
    <row r="79" customHeight="1" spans="1:10">
      <c r="A79" s="29"/>
      <c r="B79" s="30"/>
      <c r="C79" s="26"/>
      <c r="D79" s="31"/>
      <c r="E79" s="26"/>
      <c r="F79" s="26">
        <v>0</v>
      </c>
      <c r="G79" s="26">
        <v>0</v>
      </c>
      <c r="H79" s="26">
        <f>F79+G79</f>
        <v>0</v>
      </c>
      <c r="I79" s="44"/>
      <c r="J79" s="46"/>
    </row>
    <row r="80" s="1" customFormat="1" customHeight="1" spans="1:10">
      <c r="A80" s="23"/>
      <c r="B80" s="24" t="s">
        <v>91</v>
      </c>
      <c r="C80" s="25">
        <f>SUM(C78)</f>
        <v>0</v>
      </c>
      <c r="D80" s="25">
        <f t="shared" ref="D80:E80" si="4">SUM(D78)</f>
        <v>0</v>
      </c>
      <c r="E80" s="25">
        <f t="shared" si="4"/>
        <v>0</v>
      </c>
      <c r="F80" s="25">
        <f>SUM(F78:F79)</f>
        <v>0</v>
      </c>
      <c r="G80" s="25">
        <f>SUM(G78:G79)</f>
        <v>0</v>
      </c>
      <c r="H80" s="25">
        <f>SUM(H78:H79)</f>
        <v>0</v>
      </c>
      <c r="I80" s="42"/>
      <c r="J80" s="47"/>
    </row>
    <row r="81" ht="42" customHeight="1" spans="1:10">
      <c r="A81" s="29">
        <v>7</v>
      </c>
      <c r="B81" s="30" t="s">
        <v>92</v>
      </c>
      <c r="C81" s="26">
        <v>0</v>
      </c>
      <c r="D81" s="31"/>
      <c r="E81" s="26">
        <f>C81*D81</f>
        <v>0</v>
      </c>
      <c r="F81" s="16">
        <v>0</v>
      </c>
      <c r="G81" s="16">
        <v>8</v>
      </c>
      <c r="H81" s="16">
        <v>8</v>
      </c>
      <c r="I81" s="39" t="s">
        <v>93</v>
      </c>
      <c r="J81" s="62"/>
    </row>
    <row r="82" s="1" customFormat="1" customHeight="1" spans="1:10">
      <c r="A82" s="23"/>
      <c r="B82" s="24" t="s">
        <v>94</v>
      </c>
      <c r="C82" s="25">
        <f>SUM(C81)</f>
        <v>0</v>
      </c>
      <c r="D82" s="25">
        <f t="shared" ref="D82:E82" si="5">SUM(D81)</f>
        <v>0</v>
      </c>
      <c r="E82" s="25">
        <f t="shared" si="5"/>
        <v>0</v>
      </c>
      <c r="F82" s="51">
        <f>SUM(F81:F81)</f>
        <v>0</v>
      </c>
      <c r="G82" s="51">
        <f>SUM(G81:G81)</f>
        <v>8</v>
      </c>
      <c r="H82" s="51">
        <f>SUM(H81:H81)</f>
        <v>8</v>
      </c>
      <c r="I82" s="63"/>
      <c r="J82" s="64"/>
    </row>
    <row r="83" customHeight="1" spans="1:10">
      <c r="A83" s="29">
        <v>8</v>
      </c>
      <c r="B83" s="30" t="s">
        <v>95</v>
      </c>
      <c r="C83" s="26">
        <v>0</v>
      </c>
      <c r="D83" s="31"/>
      <c r="E83" s="26">
        <f t="shared" ref="E82:E90" si="6">C83*D83</f>
        <v>0</v>
      </c>
      <c r="F83" s="16">
        <v>0</v>
      </c>
      <c r="G83" s="16">
        <v>0</v>
      </c>
      <c r="H83" s="16">
        <f t="shared" ref="H82:H92" si="7">F83+G83</f>
        <v>0</v>
      </c>
      <c r="I83" s="39"/>
      <c r="J83" s="45" t="s">
        <v>96</v>
      </c>
    </row>
    <row r="84" customHeight="1" spans="1:10">
      <c r="A84" s="29"/>
      <c r="B84" s="30"/>
      <c r="C84" s="26"/>
      <c r="D84" s="31"/>
      <c r="E84" s="26"/>
      <c r="F84" s="16">
        <v>0</v>
      </c>
      <c r="G84" s="16">
        <v>0</v>
      </c>
      <c r="H84" s="16">
        <f t="shared" si="7"/>
        <v>0</v>
      </c>
      <c r="I84" s="39"/>
      <c r="J84" s="46"/>
    </row>
    <row r="85" s="1" customFormat="1" customHeight="1" spans="1:10">
      <c r="A85" s="23"/>
      <c r="B85" s="24" t="s">
        <v>97</v>
      </c>
      <c r="C85" s="25">
        <f>SUM(C83)</f>
        <v>0</v>
      </c>
      <c r="D85" s="25">
        <f t="shared" ref="D85:E85" si="8">SUM(D83)</f>
        <v>0</v>
      </c>
      <c r="E85" s="25">
        <f t="shared" si="8"/>
        <v>0</v>
      </c>
      <c r="F85" s="51">
        <f>SUM(F83:F84)</f>
        <v>0</v>
      </c>
      <c r="G85" s="51">
        <f t="shared" ref="G85:H85" si="9">SUM(G83:G84)</f>
        <v>0</v>
      </c>
      <c r="H85" s="51">
        <f t="shared" si="9"/>
        <v>0</v>
      </c>
      <c r="I85" s="63"/>
      <c r="J85" s="47"/>
    </row>
    <row r="86" customHeight="1" spans="1:10">
      <c r="A86" s="29">
        <v>9</v>
      </c>
      <c r="B86" s="30" t="s">
        <v>98</v>
      </c>
      <c r="C86" s="26">
        <v>0</v>
      </c>
      <c r="D86" s="31"/>
      <c r="E86" s="26">
        <f t="shared" si="6"/>
        <v>0</v>
      </c>
      <c r="F86" s="16">
        <v>0</v>
      </c>
      <c r="G86" s="16">
        <v>0</v>
      </c>
      <c r="H86" s="16">
        <f t="shared" si="7"/>
        <v>0</v>
      </c>
      <c r="I86" s="39"/>
      <c r="J86" s="40" t="s">
        <v>99</v>
      </c>
    </row>
    <row r="87" customHeight="1" spans="1:10">
      <c r="A87" s="29"/>
      <c r="B87" s="30"/>
      <c r="C87" s="26"/>
      <c r="D87" s="31"/>
      <c r="E87" s="26"/>
      <c r="F87" s="16">
        <v>0</v>
      </c>
      <c r="G87" s="16">
        <v>0</v>
      </c>
      <c r="H87" s="16">
        <f t="shared" si="7"/>
        <v>0</v>
      </c>
      <c r="I87" s="39"/>
      <c r="J87" s="41"/>
    </row>
    <row r="88" customHeight="1" spans="1:10">
      <c r="A88" s="29"/>
      <c r="B88" s="30"/>
      <c r="C88" s="26"/>
      <c r="D88" s="31"/>
      <c r="E88" s="26"/>
      <c r="F88" s="16">
        <v>0</v>
      </c>
      <c r="G88" s="16">
        <v>0</v>
      </c>
      <c r="H88" s="16">
        <f t="shared" si="7"/>
        <v>0</v>
      </c>
      <c r="I88" s="39"/>
      <c r="J88" s="41"/>
    </row>
    <row r="89" s="1" customFormat="1" customHeight="1" spans="1:10">
      <c r="A89" s="23"/>
      <c r="B89" s="24" t="s">
        <v>100</v>
      </c>
      <c r="C89" s="25">
        <f>SUM(C86)</f>
        <v>0</v>
      </c>
      <c r="D89" s="25">
        <f t="shared" ref="D89:E89" si="10">SUM(D86)</f>
        <v>0</v>
      </c>
      <c r="E89" s="25">
        <f t="shared" si="10"/>
        <v>0</v>
      </c>
      <c r="F89" s="51">
        <f>SUM(F86:F88)</f>
        <v>0</v>
      </c>
      <c r="G89" s="51">
        <f t="shared" ref="G89:H89" si="11">SUM(G86:G88)</f>
        <v>0</v>
      </c>
      <c r="H89" s="51">
        <f t="shared" si="11"/>
        <v>0</v>
      </c>
      <c r="I89" s="63"/>
      <c r="J89" s="43"/>
    </row>
    <row r="90" customHeight="1" spans="1:10">
      <c r="A90" s="13">
        <v>10</v>
      </c>
      <c r="B90" s="30" t="s">
        <v>101</v>
      </c>
      <c r="C90" s="26">
        <v>0</v>
      </c>
      <c r="D90" s="31"/>
      <c r="E90" s="26">
        <f t="shared" si="6"/>
        <v>0</v>
      </c>
      <c r="F90" s="52">
        <f>183+347+683+20+42</f>
        <v>1275</v>
      </c>
      <c r="G90" s="52">
        <v>0</v>
      </c>
      <c r="H90" s="52">
        <f t="shared" si="7"/>
        <v>1275</v>
      </c>
      <c r="I90" s="65" t="s">
        <v>102</v>
      </c>
      <c r="J90" s="62"/>
    </row>
    <row r="91" customHeight="1" spans="1:10">
      <c r="A91" s="17"/>
      <c r="B91" s="30"/>
      <c r="C91" s="26"/>
      <c r="D91" s="31"/>
      <c r="E91" s="26"/>
      <c r="F91" s="52">
        <v>31.8</v>
      </c>
      <c r="G91" s="52">
        <v>0</v>
      </c>
      <c r="H91" s="52">
        <f t="shared" si="7"/>
        <v>31.8</v>
      </c>
      <c r="I91" s="65" t="s">
        <v>103</v>
      </c>
      <c r="J91" s="66"/>
    </row>
    <row r="92" customHeight="1" spans="1:10">
      <c r="A92" s="17"/>
      <c r="B92" s="30"/>
      <c r="C92" s="26"/>
      <c r="D92" s="31"/>
      <c r="E92" s="26"/>
      <c r="F92" s="52">
        <v>64.4</v>
      </c>
      <c r="G92" s="52">
        <v>0</v>
      </c>
      <c r="H92" s="52">
        <f t="shared" si="7"/>
        <v>64.4</v>
      </c>
      <c r="I92" s="65" t="s">
        <v>104</v>
      </c>
      <c r="J92" s="66"/>
    </row>
    <row r="93" s="1" customFormat="1" customHeight="1" spans="1:10">
      <c r="A93" s="23"/>
      <c r="B93" s="24" t="s">
        <v>105</v>
      </c>
      <c r="C93" s="25">
        <f>SUM(C90)</f>
        <v>0</v>
      </c>
      <c r="D93" s="25">
        <f t="shared" ref="D93:E93" si="12">SUM(D90)</f>
        <v>0</v>
      </c>
      <c r="E93" s="25">
        <f t="shared" si="12"/>
        <v>0</v>
      </c>
      <c r="F93" s="25">
        <f>SUM(F90:F92)</f>
        <v>1371.2</v>
      </c>
      <c r="G93" s="25">
        <f>SUM(G90:G92)</f>
        <v>0</v>
      </c>
      <c r="H93" s="25">
        <f>SUM(H90:H92)</f>
        <v>1371.2</v>
      </c>
      <c r="I93" s="42"/>
      <c r="J93" s="64"/>
    </row>
    <row r="94" customHeight="1" spans="1:10">
      <c r="A94" s="23"/>
      <c r="B94" s="24" t="s">
        <v>106</v>
      </c>
      <c r="C94" s="25">
        <f t="shared" ref="C94:H94" si="13">SUM(C93,C89,C85,C82,C80,C77,C20,C17,C14,C11)</f>
        <v>20000</v>
      </c>
      <c r="D94" s="25">
        <f t="shared" si="13"/>
        <v>1</v>
      </c>
      <c r="E94" s="25">
        <f t="shared" si="13"/>
        <v>20000</v>
      </c>
      <c r="F94" s="25">
        <f t="shared" si="13"/>
        <v>33043.2</v>
      </c>
      <c r="G94" s="25">
        <f t="shared" si="13"/>
        <v>1584.8</v>
      </c>
      <c r="H94" s="25">
        <f t="shared" si="13"/>
        <v>34628</v>
      </c>
      <c r="I94" s="42"/>
      <c r="J94" s="67"/>
    </row>
    <row r="98" customHeight="1" spans="1:9">
      <c r="A98" s="53" t="s">
        <v>107</v>
      </c>
      <c r="B98" s="54"/>
      <c r="C98" s="55" t="s">
        <v>108</v>
      </c>
      <c r="D98" s="55"/>
      <c r="E98" s="55" t="s">
        <v>109</v>
      </c>
      <c r="F98" s="55"/>
      <c r="G98" s="55" t="s">
        <v>110</v>
      </c>
      <c r="H98" s="55"/>
      <c r="I98" s="68" t="s">
        <v>111</v>
      </c>
    </row>
    <row r="99" customHeight="1" spans="1:9">
      <c r="A99" s="56">
        <f>E94</f>
        <v>20000</v>
      </c>
      <c r="B99" s="57"/>
      <c r="C99" s="57">
        <f>H94</f>
        <v>34628</v>
      </c>
      <c r="D99" s="57"/>
      <c r="E99" s="57">
        <f>F94</f>
        <v>33043.2</v>
      </c>
      <c r="F99" s="57"/>
      <c r="G99" s="57">
        <f>G94</f>
        <v>1584.8</v>
      </c>
      <c r="H99" s="57"/>
      <c r="I99" s="69">
        <f>A99-C99</f>
        <v>-14628</v>
      </c>
    </row>
    <row r="101" customHeight="1" spans="1:9">
      <c r="A101" s="58" t="s">
        <v>112</v>
      </c>
      <c r="B101" s="1"/>
      <c r="C101" s="59" t="s">
        <v>113</v>
      </c>
      <c r="D101" s="58"/>
      <c r="E101" s="58" t="s">
        <v>114</v>
      </c>
      <c r="F101" s="58"/>
      <c r="G101" s="58" t="s">
        <v>115</v>
      </c>
      <c r="H101" s="58"/>
      <c r="I101" s="1"/>
    </row>
  </sheetData>
  <mergeCells count="71">
    <mergeCell ref="C2:H2"/>
    <mergeCell ref="C6:E6"/>
    <mergeCell ref="F6:I6"/>
    <mergeCell ref="A98:B98"/>
    <mergeCell ref="C98:D98"/>
    <mergeCell ref="E98:F98"/>
    <mergeCell ref="G98:H98"/>
    <mergeCell ref="A99:B99"/>
    <mergeCell ref="C99:D99"/>
    <mergeCell ref="E99:F99"/>
    <mergeCell ref="G99:H99"/>
    <mergeCell ref="A6:A7"/>
    <mergeCell ref="A8:A10"/>
    <mergeCell ref="A12:A13"/>
    <mergeCell ref="A15:A16"/>
    <mergeCell ref="A18:A19"/>
    <mergeCell ref="A21:A76"/>
    <mergeCell ref="A78:A79"/>
    <mergeCell ref="A83:A84"/>
    <mergeCell ref="A86:A88"/>
    <mergeCell ref="A90:A92"/>
    <mergeCell ref="B6:B7"/>
    <mergeCell ref="B8:B10"/>
    <mergeCell ref="B12:B13"/>
    <mergeCell ref="B15:B16"/>
    <mergeCell ref="B18:B19"/>
    <mergeCell ref="B21:B76"/>
    <mergeCell ref="B78:B79"/>
    <mergeCell ref="B83:B84"/>
    <mergeCell ref="B86:B88"/>
    <mergeCell ref="B90:B92"/>
    <mergeCell ref="C8:C10"/>
    <mergeCell ref="C12:C13"/>
    <mergeCell ref="C15:C16"/>
    <mergeCell ref="C18:C19"/>
    <mergeCell ref="C21:C76"/>
    <mergeCell ref="C78:C79"/>
    <mergeCell ref="C83:C84"/>
    <mergeCell ref="C86:C88"/>
    <mergeCell ref="C90:C92"/>
    <mergeCell ref="D8:D10"/>
    <mergeCell ref="D12:D13"/>
    <mergeCell ref="D15:D16"/>
    <mergeCell ref="D18:D19"/>
    <mergeCell ref="D21:D76"/>
    <mergeCell ref="D78:D79"/>
    <mergeCell ref="D83:D84"/>
    <mergeCell ref="D86:D88"/>
    <mergeCell ref="D90:D92"/>
    <mergeCell ref="E8:E10"/>
    <mergeCell ref="E12:E13"/>
    <mergeCell ref="E15:E16"/>
    <mergeCell ref="E18:E19"/>
    <mergeCell ref="E21:E76"/>
    <mergeCell ref="E78:E79"/>
    <mergeCell ref="E83:E84"/>
    <mergeCell ref="E86:E88"/>
    <mergeCell ref="E90:E92"/>
    <mergeCell ref="J4:J5"/>
    <mergeCell ref="J6:J7"/>
    <mergeCell ref="J8:J11"/>
    <mergeCell ref="J12:J14"/>
    <mergeCell ref="J15:J17"/>
    <mergeCell ref="J18:J20"/>
    <mergeCell ref="J21:J77"/>
    <mergeCell ref="J78:J80"/>
    <mergeCell ref="J81:J82"/>
    <mergeCell ref="J83:J85"/>
    <mergeCell ref="J86:J89"/>
    <mergeCell ref="J90:J93"/>
    <mergeCell ref="H4:I5"/>
  </mergeCells>
  <pageMargins left="0.699305555555556" right="0.699305555555556" top="0.75" bottom="0.75" header="0.3" footer="0.3"/>
  <pageSetup paperSize="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1" sqref="Q11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20" sqref="R20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90" zoomScaleNormal="90" topLeftCell="A335" workbookViewId="0">
      <selection activeCell="A330" sqref="A330:N363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M30" sqref="M30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5" sqref="R15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Q16" sqref="Q16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员工报销明细</vt:lpstr>
      <vt:lpstr>Sheet11</vt:lpstr>
      <vt:lpstr>Sheet9</vt:lpstr>
      <vt:lpstr>Sheet4</vt:lpstr>
      <vt:lpstr>Sheet5</vt:lpstr>
      <vt:lpstr>Sheet6</vt:lpstr>
      <vt:lpstr>Sheet7</vt:lpstr>
      <vt:lpstr>Sheet8</vt:lpstr>
      <vt:lpstr>Sheet10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2014-04-15T08:52:00Z</dcterms:created>
  <cp:lastPrinted>2019-05-27T07:18:00Z</cp:lastPrinted>
  <dcterms:modified xsi:type="dcterms:W3CDTF">2025-06-06T10:27:25Z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7012264FED0641AEA2F18346B57C2757_13</vt:lpwstr>
  </property>
</Properties>
</file>