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13_ncr:1_{661EAF67-8692-4733-A37A-50A4B557E62E}" xr6:coauthVersionLast="46" xr6:coauthVersionMax="46" xr10:uidLastSave="{00000000-0000-0000-0000-000000000000}"/>
  <bookViews>
    <workbookView xWindow="-108" yWindow="-108" windowWidth="23256" windowHeight="12576" tabRatio="500" xr2:uid="{00000000-000D-0000-FFFF-FFFF00000000}"/>
  </bookViews>
  <sheets>
    <sheet name="SOW" sheetId="1" r:id="rId1"/>
  </sheets>
  <calcPr calcId="191029"/>
</workbook>
</file>

<file path=xl/calcChain.xml><?xml version="1.0" encoding="utf-8"?>
<calcChain xmlns="http://schemas.openxmlformats.org/spreadsheetml/2006/main">
  <c r="G39" i="1" l="1"/>
  <c r="G24" i="1"/>
  <c r="G11" i="1"/>
  <c r="G19" i="1" l="1"/>
  <c r="G18" i="1" l="1"/>
  <c r="G15" i="1"/>
  <c r="G30" i="1" l="1"/>
  <c r="G9" i="1"/>
  <c r="G16" i="1"/>
  <c r="G17" i="1"/>
  <c r="G28" i="1"/>
  <c r="G29" i="1"/>
  <c r="G31" i="1"/>
  <c r="G34" i="1" s="1"/>
  <c r="G32" i="1"/>
  <c r="G33" i="1"/>
  <c r="G25" i="1"/>
  <c r="G26" i="1" s="1"/>
  <c r="G6" i="1"/>
  <c r="G8" i="1"/>
  <c r="G10" i="1"/>
  <c r="G12" i="1"/>
  <c r="G13" i="1"/>
  <c r="G14" i="1"/>
  <c r="G20" i="1"/>
  <c r="G21" i="1"/>
  <c r="G22" i="1"/>
  <c r="G23" i="1"/>
  <c r="G40" i="1"/>
  <c r="G41" i="1" s="1"/>
  <c r="G35" i="1"/>
  <c r="G36" i="1"/>
  <c r="G37" i="1"/>
  <c r="G38" i="1"/>
  <c r="G27" i="1"/>
  <c r="G42" i="1" l="1"/>
  <c r="G43" i="1" s="1"/>
  <c r="G44" i="1" s="1"/>
</calcChain>
</file>

<file path=xl/sharedStrings.xml><?xml version="1.0" encoding="utf-8"?>
<sst xmlns="http://schemas.openxmlformats.org/spreadsheetml/2006/main" count="80" uniqueCount="72">
  <si>
    <t xml:space="preserve">Date:                  </t>
  </si>
  <si>
    <t xml:space="preserve">VENUE:                  </t>
  </si>
  <si>
    <t xml:space="preserve">Number of person:       </t>
  </si>
  <si>
    <t>内容</t>
  </si>
  <si>
    <t>规格</t>
  </si>
  <si>
    <t>次数</t>
  </si>
  <si>
    <t>数量</t>
  </si>
  <si>
    <t>单价</t>
  </si>
  <si>
    <t>费用</t>
  </si>
  <si>
    <t>会场费用及物料费用</t>
  </si>
  <si>
    <t>背景板</t>
  </si>
  <si>
    <t>指示牌</t>
  </si>
  <si>
    <t>舞台地毯</t>
  </si>
  <si>
    <t>餐券</t>
  </si>
  <si>
    <t>尺寸6x8cm</t>
  </si>
  <si>
    <t>延展设计费用</t>
  </si>
  <si>
    <t>次</t>
  </si>
  <si>
    <t>搭建人工以及运输费用</t>
  </si>
  <si>
    <t>小计</t>
  </si>
  <si>
    <t>圆桌晚宴，每桌10人，按酒店常规晚宴标准</t>
  </si>
  <si>
    <t>工作人员</t>
  </si>
  <si>
    <t>住宿(2人一间)</t>
  </si>
  <si>
    <t>工作人员费用</t>
  </si>
  <si>
    <t>用餐合计</t>
  </si>
  <si>
    <t>其他</t>
  </si>
  <si>
    <t>总计</t>
  </si>
  <si>
    <t>服务费</t>
  </si>
  <si>
    <t>自助午餐，按照酒店常规自助餐标准</t>
  </si>
  <si>
    <t>不含税合计（VAT6%）</t>
    <phoneticPr fontId="9" type="noConversion"/>
  </si>
  <si>
    <t>往返交通</t>
    <phoneticPr fontId="9" type="noConversion"/>
  </si>
  <si>
    <t>讲台贴</t>
  </si>
  <si>
    <t xml:space="preserve">公司名称：康辉集团北京国际会议展览有限公司
公司地址：北京市朝阳区农展馆南路13号瑞辰国际中心15层1510
</t>
    <phoneticPr fontId="9" type="noConversion"/>
  </si>
  <si>
    <t>8小时全天大会,剧院式摆放，人数约500人</t>
    <phoneticPr fontId="9" type="noConversion"/>
  </si>
  <si>
    <t>主会场LED</t>
    <phoneticPr fontId="9" type="noConversion"/>
  </si>
  <si>
    <t>LED底座</t>
    <phoneticPr fontId="9" type="noConversion"/>
  </si>
  <si>
    <t>接待台背景板，桁架 宝丽布喷绘，5M*3M</t>
    <phoneticPr fontId="9" type="noConversion"/>
  </si>
  <si>
    <t xml:space="preserve">话筒套 </t>
    <phoneticPr fontId="9" type="noConversion"/>
  </si>
  <si>
    <t>别克logo</t>
    <phoneticPr fontId="9" type="noConversion"/>
  </si>
  <si>
    <t>KT版 别克logo</t>
    <phoneticPr fontId="9" type="noConversion"/>
  </si>
  <si>
    <t>用餐</t>
    <phoneticPr fontId="9" type="noConversion"/>
  </si>
  <si>
    <t>18m*0.6m高</t>
    <phoneticPr fontId="9" type="noConversion"/>
  </si>
  <si>
    <t>摄影</t>
    <phoneticPr fontId="9" type="noConversion"/>
  </si>
  <si>
    <t>胸卡</t>
    <phoneticPr fontId="9" type="noConversion"/>
  </si>
  <si>
    <t>上午一次</t>
    <phoneticPr fontId="9" type="noConversion"/>
  </si>
  <si>
    <t>德式展架</t>
    <phoneticPr fontId="9" type="noConversion"/>
  </si>
  <si>
    <t>15人主桌 2桌</t>
    <phoneticPr fontId="9" type="noConversion"/>
  </si>
  <si>
    <t>灯光/音响/设备调控台及人工</t>
    <phoneticPr fontId="9" type="noConversion"/>
  </si>
  <si>
    <t>kt板彩色覆亚膜胸卡+别克logo胸卡绳</t>
    <phoneticPr fontId="9" type="noConversion"/>
  </si>
  <si>
    <t>其他费用</t>
    <phoneticPr fontId="9" type="noConversion"/>
  </si>
  <si>
    <t>桌卡</t>
    <phoneticPr fontId="9" type="noConversion"/>
  </si>
  <si>
    <t>主桌桌卡</t>
    <phoneticPr fontId="9" type="noConversion"/>
  </si>
  <si>
    <r>
      <t>20</t>
    </r>
    <r>
      <rPr>
        <b/>
        <sz val="12"/>
        <rFont val="微软雅黑"/>
        <family val="2"/>
        <charset val="134"/>
      </rPr>
      <t>21</t>
    </r>
    <r>
      <rPr>
        <b/>
        <sz val="12"/>
        <rFont val="微软雅黑"/>
        <family val="2"/>
        <charset val="134"/>
      </rPr>
      <t>年别克7区Q</t>
    </r>
    <r>
      <rPr>
        <b/>
        <sz val="12"/>
        <rFont val="微软雅黑"/>
        <family val="2"/>
        <charset val="134"/>
      </rPr>
      <t>2</t>
    </r>
    <r>
      <rPr>
        <b/>
        <sz val="12"/>
        <rFont val="微软雅黑"/>
        <family val="2"/>
        <charset val="134"/>
      </rPr>
      <t>区域会议</t>
    </r>
    <phoneticPr fontId="9" type="noConversion"/>
  </si>
  <si>
    <t>泰安万达嘉华酒店</t>
    <phoneticPr fontId="9" type="noConversion"/>
  </si>
  <si>
    <t>4月16日宴会厅全天使用</t>
    <phoneticPr fontId="9" type="noConversion"/>
  </si>
  <si>
    <r>
      <t>4月</t>
    </r>
    <r>
      <rPr>
        <sz val="9"/>
        <color indexed="8"/>
        <rFont val="微软雅黑"/>
        <family val="2"/>
        <charset val="134"/>
      </rPr>
      <t>16</t>
    </r>
    <r>
      <rPr>
        <sz val="9"/>
        <color indexed="8"/>
        <rFont val="微软雅黑"/>
        <family val="2"/>
        <charset val="134"/>
      </rPr>
      <t>日下午分会场</t>
    </r>
    <phoneticPr fontId="9" type="noConversion"/>
  </si>
  <si>
    <t>P3屏 18*5m，含无缝切换器和Q light翻页笔</t>
    <phoneticPr fontId="9" type="noConversion"/>
  </si>
  <si>
    <t>线阵音响，灯光架，par灯和面光灯</t>
    <phoneticPr fontId="9" type="noConversion"/>
  </si>
  <si>
    <t xml:space="preserve">宴会厅背景板，桁架 宝丽布喷绘，5M*3M </t>
    <phoneticPr fontId="9" type="noConversion"/>
  </si>
  <si>
    <t>4月16日上下午茶歇</t>
  </si>
  <si>
    <t>4月16日自助午餐</t>
  </si>
  <si>
    <t>4月16日圆桌晚宴</t>
  </si>
  <si>
    <t>4月16日晚宴用红酒</t>
  </si>
  <si>
    <t>4月16日晚宴用啤酒</t>
  </si>
  <si>
    <t>4月16日用软饮</t>
  </si>
  <si>
    <t>舞台板</t>
    <phoneticPr fontId="9" type="noConversion"/>
  </si>
  <si>
    <t>酒店不够，需外租18米*1.22</t>
    <phoneticPr fontId="9" type="noConversion"/>
  </si>
  <si>
    <t>灰色抓绒地毯 18*6m</t>
    <phoneticPr fontId="9" type="noConversion"/>
  </si>
  <si>
    <t>各板块现场执行负责人4人，工作客房按3晚计算</t>
    <phoneticPr fontId="9" type="noConversion"/>
  </si>
  <si>
    <t>4月16日全天+晚宴</t>
    <phoneticPr fontId="9" type="noConversion"/>
  </si>
  <si>
    <t>预留</t>
    <phoneticPr fontId="9" type="noConversion"/>
  </si>
  <si>
    <t xml:space="preserve">会议室1 </t>
    <phoneticPr fontId="9" type="noConversion"/>
  </si>
  <si>
    <t>会议室2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</si>
</sst>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2"/>
      <color theme="1"/>
      <name val="宋体"/>
      <charset val="134"/>
      <scheme val="minor"/>
    </font>
    <font>
      <b/>
      <sz val="12"/>
      <name val="微软雅黑"/>
      <family val="2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 applyBorder="0"/>
    <xf numFmtId="0" fontId="8" fillId="0" borderId="0" applyBorder="0">
      <alignment vertical="center"/>
    </xf>
    <xf numFmtId="0" fontId="8" fillId="0" borderId="0" applyBorder="0">
      <alignment vertical="center"/>
    </xf>
  </cellStyleXfs>
  <cellXfs count="51">
    <xf numFmtId="0" fontId="0" fillId="0" borderId="0" xfId="0"/>
    <xf numFmtId="0" fontId="0" fillId="0" borderId="0" xfId="0" applyAlignment="1">
      <alignment vertical="center"/>
    </xf>
    <xf numFmtId="0" fontId="2" fillId="3" borderId="4" xfId="2" applyFont="1" applyFill="1" applyBorder="1" applyAlignment="1">
      <alignment horizontal="left" vertical="center"/>
    </xf>
    <xf numFmtId="0" fontId="4" fillId="3" borderId="4" xfId="2" applyFont="1" applyFill="1" applyBorder="1" applyAlignment="1">
      <alignment horizontal="left" vertical="center" wrapText="1"/>
    </xf>
    <xf numFmtId="0" fontId="2" fillId="3" borderId="4" xfId="2" applyFont="1" applyFill="1" applyBorder="1" applyAlignment="1">
      <alignment horizontal="left" vertical="center" wrapText="1"/>
    </xf>
    <xf numFmtId="176" fontId="2" fillId="3" borderId="4" xfId="2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176" fontId="5" fillId="3" borderId="4" xfId="2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14" fontId="2" fillId="3" borderId="4" xfId="1" applyNumberFormat="1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left" vertical="center" wrapText="1"/>
    </xf>
    <xf numFmtId="0" fontId="10" fillId="3" borderId="4" xfId="2" applyFont="1" applyFill="1" applyBorder="1" applyAlignment="1">
      <alignment horizontal="left" vertical="center"/>
    </xf>
    <xf numFmtId="0" fontId="4" fillId="3" borderId="4" xfId="2" applyFont="1" applyFill="1" applyBorder="1" applyAlignment="1">
      <alignment vertical="center" wrapText="1"/>
    </xf>
    <xf numFmtId="0" fontId="4" fillId="3" borderId="4" xfId="2" applyFont="1" applyFill="1" applyBorder="1" applyAlignment="1">
      <alignment horizontal="left" vertical="center"/>
    </xf>
    <xf numFmtId="0" fontId="2" fillId="3" borderId="4" xfId="2" applyFont="1" applyFill="1" applyBorder="1" applyAlignment="1">
      <alignment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/>
    </xf>
    <xf numFmtId="0" fontId="4" fillId="4" borderId="4" xfId="2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left" vertical="center" wrapText="1"/>
    </xf>
    <xf numFmtId="0" fontId="4" fillId="3" borderId="7" xfId="2" applyFont="1" applyFill="1" applyBorder="1" applyAlignment="1">
      <alignment horizontal="left" vertical="center" wrapText="1"/>
    </xf>
    <xf numFmtId="0" fontId="2" fillId="3" borderId="5" xfId="2" applyFont="1" applyFill="1" applyBorder="1" applyAlignment="1">
      <alignment horizontal="left" vertical="center" wrapText="1"/>
    </xf>
    <xf numFmtId="0" fontId="2" fillId="3" borderId="6" xfId="2" applyFont="1" applyFill="1" applyBorder="1" applyAlignment="1">
      <alignment horizontal="left" vertical="center" wrapText="1"/>
    </xf>
    <xf numFmtId="0" fontId="3" fillId="3" borderId="8" xfId="1" applyFont="1" applyFill="1" applyBorder="1" applyAlignment="1">
      <alignment horizontal="right" vertical="center" wrapText="1"/>
    </xf>
    <xf numFmtId="0" fontId="3" fillId="3" borderId="9" xfId="1" applyFont="1" applyFill="1" applyBorder="1" applyAlignment="1">
      <alignment horizontal="right" vertical="center"/>
    </xf>
    <xf numFmtId="0" fontId="3" fillId="3" borderId="10" xfId="1" applyFont="1" applyFill="1" applyBorder="1" applyAlignment="1">
      <alignment horizontal="right" vertical="center"/>
    </xf>
    <xf numFmtId="0" fontId="3" fillId="3" borderId="11" xfId="1" applyFont="1" applyFill="1" applyBorder="1" applyAlignment="1">
      <alignment horizontal="right" vertical="center"/>
    </xf>
    <xf numFmtId="0" fontId="3" fillId="3" borderId="0" xfId="1" applyFont="1" applyFill="1" applyBorder="1" applyAlignment="1">
      <alignment horizontal="right" vertical="center"/>
    </xf>
    <xf numFmtId="0" fontId="3" fillId="3" borderId="12" xfId="1" applyFont="1" applyFill="1" applyBorder="1" applyAlignment="1">
      <alignment horizontal="right" vertical="center"/>
    </xf>
    <xf numFmtId="0" fontId="3" fillId="3" borderId="13" xfId="1" applyFont="1" applyFill="1" applyBorder="1" applyAlignment="1">
      <alignment horizontal="right" vertical="center"/>
    </xf>
    <xf numFmtId="0" fontId="3" fillId="3" borderId="14" xfId="1" applyFont="1" applyFill="1" applyBorder="1" applyAlignment="1">
      <alignment horizontal="right" vertical="center"/>
    </xf>
    <xf numFmtId="0" fontId="3" fillId="3" borderId="15" xfId="1" applyFont="1" applyFill="1" applyBorder="1" applyAlignment="1">
      <alignment horizontal="right" vertical="center"/>
    </xf>
    <xf numFmtId="0" fontId="4" fillId="0" borderId="6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01000000}"/>
    <cellStyle name="常规 4" xfId="1" xr:uid="{00000000-0005-0000-0000-000002000000}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19" workbookViewId="0">
      <selection activeCell="F13" sqref="F13"/>
    </sheetView>
  </sheetViews>
  <sheetFormatPr defaultColWidth="36.59765625" defaultRowHeight="15.6" x14ac:dyDescent="0.25"/>
  <cols>
    <col min="1" max="1" width="20" style="1" customWidth="1"/>
    <col min="2" max="2" width="37.59765625" style="1" customWidth="1"/>
    <col min="3" max="3" width="36.3984375" style="1" customWidth="1"/>
    <col min="4" max="4" width="4.5" style="1" customWidth="1"/>
    <col min="5" max="5" width="5.8984375" style="1" customWidth="1"/>
    <col min="6" max="6" width="6.5" style="1" customWidth="1"/>
    <col min="7" max="7" width="11.5" style="1" customWidth="1"/>
    <col min="8" max="16384" width="36.59765625" style="1"/>
  </cols>
  <sheetData>
    <row r="1" spans="1:7" ht="17.399999999999999" x14ac:dyDescent="0.25">
      <c r="A1" s="27" t="s">
        <v>51</v>
      </c>
      <c r="B1" s="28"/>
      <c r="C1" s="28"/>
      <c r="D1" s="28"/>
      <c r="E1" s="28"/>
      <c r="F1" s="28"/>
      <c r="G1" s="29"/>
    </row>
    <row r="2" spans="1:7" x14ac:dyDescent="0.25">
      <c r="A2" s="2" t="s">
        <v>0</v>
      </c>
      <c r="B2" s="14">
        <v>44294</v>
      </c>
      <c r="C2" s="39" t="s">
        <v>31</v>
      </c>
      <c r="D2" s="40"/>
      <c r="E2" s="40"/>
      <c r="F2" s="40"/>
      <c r="G2" s="41"/>
    </row>
    <row r="3" spans="1:7" x14ac:dyDescent="0.25">
      <c r="A3" s="2" t="s">
        <v>1</v>
      </c>
      <c r="B3" s="20" t="s">
        <v>52</v>
      </c>
      <c r="C3" s="42"/>
      <c r="D3" s="43"/>
      <c r="E3" s="43"/>
      <c r="F3" s="43"/>
      <c r="G3" s="44"/>
    </row>
    <row r="4" spans="1:7" x14ac:dyDescent="0.25">
      <c r="A4" s="2" t="s">
        <v>2</v>
      </c>
      <c r="B4" s="13">
        <v>450</v>
      </c>
      <c r="C4" s="45"/>
      <c r="D4" s="46"/>
      <c r="E4" s="46"/>
      <c r="F4" s="46"/>
      <c r="G4" s="47"/>
    </row>
    <row r="5" spans="1:7" x14ac:dyDescent="0.25">
      <c r="A5" s="30" t="s">
        <v>3</v>
      </c>
      <c r="B5" s="30"/>
      <c r="C5" s="10" t="s">
        <v>4</v>
      </c>
      <c r="D5" s="11" t="s">
        <v>5</v>
      </c>
      <c r="E5" s="11" t="s">
        <v>6</v>
      </c>
      <c r="F5" s="11" t="s">
        <v>7</v>
      </c>
      <c r="G5" s="11" t="s">
        <v>8</v>
      </c>
    </row>
    <row r="6" spans="1:7" x14ac:dyDescent="0.25">
      <c r="A6" s="32" t="s">
        <v>9</v>
      </c>
      <c r="B6" s="17" t="s">
        <v>53</v>
      </c>
      <c r="C6" s="4" t="s">
        <v>32</v>
      </c>
      <c r="D6" s="5">
        <v>1</v>
      </c>
      <c r="E6" s="5">
        <v>1</v>
      </c>
      <c r="F6" s="6">
        <v>28000</v>
      </c>
      <c r="G6" s="6">
        <f>D6*E6*F6</f>
        <v>28000</v>
      </c>
    </row>
    <row r="7" spans="1:7" x14ac:dyDescent="0.25">
      <c r="A7" s="33"/>
      <c r="B7" s="35" t="s">
        <v>54</v>
      </c>
      <c r="C7" s="4" t="s">
        <v>70</v>
      </c>
      <c r="D7" s="5">
        <v>1</v>
      </c>
      <c r="E7" s="5">
        <v>1</v>
      </c>
      <c r="F7" s="6">
        <v>2000</v>
      </c>
      <c r="G7" s="6">
        <v>2000</v>
      </c>
    </row>
    <row r="8" spans="1:7" x14ac:dyDescent="0.25">
      <c r="A8" s="33"/>
      <c r="B8" s="36"/>
      <c r="C8" s="4" t="s">
        <v>71</v>
      </c>
      <c r="D8" s="5">
        <v>1</v>
      </c>
      <c r="E8" s="5">
        <v>1</v>
      </c>
      <c r="F8" s="6">
        <v>2000</v>
      </c>
      <c r="G8" s="6">
        <f t="shared" ref="G8:G22" si="0">D8*E8*F8</f>
        <v>2000</v>
      </c>
    </row>
    <row r="9" spans="1:7" x14ac:dyDescent="0.25">
      <c r="A9" s="33"/>
      <c r="B9" s="3" t="s">
        <v>33</v>
      </c>
      <c r="C9" s="4" t="s">
        <v>55</v>
      </c>
      <c r="D9" s="5">
        <v>1</v>
      </c>
      <c r="E9" s="5">
        <v>90</v>
      </c>
      <c r="F9" s="6">
        <v>190</v>
      </c>
      <c r="G9" s="6">
        <f>D9*E9*F9</f>
        <v>17100</v>
      </c>
    </row>
    <row r="10" spans="1:7" x14ac:dyDescent="0.25">
      <c r="A10" s="33"/>
      <c r="B10" s="3" t="s">
        <v>34</v>
      </c>
      <c r="C10" s="4" t="s">
        <v>40</v>
      </c>
      <c r="D10" s="5">
        <v>1</v>
      </c>
      <c r="E10" s="5">
        <v>1</v>
      </c>
      <c r="F10" s="6">
        <v>1500</v>
      </c>
      <c r="G10" s="6">
        <f t="shared" si="0"/>
        <v>1500</v>
      </c>
    </row>
    <row r="11" spans="1:7" x14ac:dyDescent="0.25">
      <c r="A11" s="33"/>
      <c r="B11" s="3" t="s">
        <v>64</v>
      </c>
      <c r="C11" s="4" t="s">
        <v>65</v>
      </c>
      <c r="D11" s="5">
        <v>1</v>
      </c>
      <c r="E11" s="5">
        <v>22</v>
      </c>
      <c r="F11" s="6">
        <v>40</v>
      </c>
      <c r="G11" s="6">
        <f t="shared" si="0"/>
        <v>880</v>
      </c>
    </row>
    <row r="12" spans="1:7" x14ac:dyDescent="0.25">
      <c r="A12" s="33"/>
      <c r="B12" s="3" t="s">
        <v>12</v>
      </c>
      <c r="C12" s="4" t="s">
        <v>66</v>
      </c>
      <c r="D12" s="5">
        <v>1</v>
      </c>
      <c r="E12" s="5">
        <v>108</v>
      </c>
      <c r="F12" s="6">
        <v>15</v>
      </c>
      <c r="G12" s="6">
        <f>D12*E12*F12</f>
        <v>1620</v>
      </c>
    </row>
    <row r="13" spans="1:7" x14ac:dyDescent="0.25">
      <c r="A13" s="33"/>
      <c r="B13" s="3" t="s">
        <v>46</v>
      </c>
      <c r="C13" s="4" t="s">
        <v>56</v>
      </c>
      <c r="D13" s="5">
        <v>1</v>
      </c>
      <c r="E13" s="5">
        <v>3</v>
      </c>
      <c r="F13" s="6">
        <v>2000</v>
      </c>
      <c r="G13" s="6">
        <f>D13*E13*F13</f>
        <v>6000</v>
      </c>
    </row>
    <row r="14" spans="1:7" x14ac:dyDescent="0.25">
      <c r="A14" s="33"/>
      <c r="B14" s="3" t="s">
        <v>10</v>
      </c>
      <c r="C14" s="4" t="s">
        <v>35</v>
      </c>
      <c r="D14" s="5">
        <v>1</v>
      </c>
      <c r="E14" s="5">
        <v>15</v>
      </c>
      <c r="F14" s="6">
        <v>80</v>
      </c>
      <c r="G14" s="6">
        <f t="shared" si="0"/>
        <v>1200</v>
      </c>
    </row>
    <row r="15" spans="1:7" x14ac:dyDescent="0.25">
      <c r="A15" s="33"/>
      <c r="B15" s="3" t="s">
        <v>10</v>
      </c>
      <c r="C15" s="4" t="s">
        <v>57</v>
      </c>
      <c r="D15" s="5">
        <v>1</v>
      </c>
      <c r="E15" s="5">
        <v>15</v>
      </c>
      <c r="F15" s="6">
        <v>80</v>
      </c>
      <c r="G15" s="6">
        <f t="shared" ref="G15" si="1">D15*E15*F15</f>
        <v>1200</v>
      </c>
    </row>
    <row r="16" spans="1:7" x14ac:dyDescent="0.25">
      <c r="A16" s="33"/>
      <c r="B16" s="3" t="s">
        <v>30</v>
      </c>
      <c r="C16" s="4" t="s">
        <v>38</v>
      </c>
      <c r="D16" s="5">
        <v>1</v>
      </c>
      <c r="E16" s="5">
        <v>1</v>
      </c>
      <c r="F16" s="6">
        <v>0</v>
      </c>
      <c r="G16" s="6">
        <f t="shared" si="0"/>
        <v>0</v>
      </c>
    </row>
    <row r="17" spans="1:7" x14ac:dyDescent="0.25">
      <c r="A17" s="33"/>
      <c r="B17" s="3" t="s">
        <v>36</v>
      </c>
      <c r="C17" s="4" t="s">
        <v>37</v>
      </c>
      <c r="D17" s="5">
        <v>1</v>
      </c>
      <c r="E17" s="5">
        <v>4</v>
      </c>
      <c r="F17" s="6">
        <v>0</v>
      </c>
      <c r="G17" s="6">
        <f>D17*E17*F17</f>
        <v>0</v>
      </c>
    </row>
    <row r="18" spans="1:7" x14ac:dyDescent="0.25">
      <c r="A18" s="33"/>
      <c r="B18" s="3" t="s">
        <v>11</v>
      </c>
      <c r="C18" s="4" t="s">
        <v>44</v>
      </c>
      <c r="D18" s="5">
        <v>1</v>
      </c>
      <c r="E18" s="5">
        <v>10</v>
      </c>
      <c r="F18" s="6">
        <v>210</v>
      </c>
      <c r="G18" s="6">
        <f t="shared" si="0"/>
        <v>2100</v>
      </c>
    </row>
    <row r="19" spans="1:7" x14ac:dyDescent="0.25">
      <c r="A19" s="33"/>
      <c r="B19" s="3" t="s">
        <v>49</v>
      </c>
      <c r="C19" s="4" t="s">
        <v>50</v>
      </c>
      <c r="D19" s="5">
        <v>1</v>
      </c>
      <c r="E19" s="5">
        <v>35</v>
      </c>
      <c r="F19" s="6">
        <v>10</v>
      </c>
      <c r="G19" s="6">
        <f t="shared" si="0"/>
        <v>350</v>
      </c>
    </row>
    <row r="20" spans="1:7" x14ac:dyDescent="0.25">
      <c r="A20" s="33"/>
      <c r="B20" s="3" t="s">
        <v>13</v>
      </c>
      <c r="C20" s="4" t="s">
        <v>14</v>
      </c>
      <c r="D20" s="5">
        <v>1</v>
      </c>
      <c r="E20" s="5">
        <v>450</v>
      </c>
      <c r="F20" s="6">
        <v>0.5</v>
      </c>
      <c r="G20" s="6">
        <f t="shared" si="0"/>
        <v>225</v>
      </c>
    </row>
    <row r="21" spans="1:7" x14ac:dyDescent="0.25">
      <c r="A21" s="33"/>
      <c r="B21" s="3" t="s">
        <v>42</v>
      </c>
      <c r="C21" s="4" t="s">
        <v>47</v>
      </c>
      <c r="D21" s="5">
        <v>1</v>
      </c>
      <c r="E21" s="5">
        <v>450</v>
      </c>
      <c r="F21" s="6">
        <v>20</v>
      </c>
      <c r="G21" s="6">
        <f t="shared" si="0"/>
        <v>9000</v>
      </c>
    </row>
    <row r="22" spans="1:7" x14ac:dyDescent="0.25">
      <c r="A22" s="33"/>
      <c r="B22" s="3" t="s">
        <v>15</v>
      </c>
      <c r="C22" s="4" t="s">
        <v>16</v>
      </c>
      <c r="D22" s="5">
        <v>1</v>
      </c>
      <c r="E22" s="5">
        <v>1</v>
      </c>
      <c r="F22" s="6">
        <v>1000</v>
      </c>
      <c r="G22" s="6">
        <f t="shared" si="0"/>
        <v>1000</v>
      </c>
    </row>
    <row r="23" spans="1:7" x14ac:dyDescent="0.25">
      <c r="A23" s="34"/>
      <c r="B23" s="3" t="s">
        <v>17</v>
      </c>
      <c r="C23" s="4" t="s">
        <v>16</v>
      </c>
      <c r="D23" s="5">
        <v>1</v>
      </c>
      <c r="E23" s="5">
        <v>1</v>
      </c>
      <c r="F23" s="6">
        <v>3000</v>
      </c>
      <c r="G23" s="6">
        <f>D23*E23*F23</f>
        <v>3000</v>
      </c>
    </row>
    <row r="24" spans="1:7" x14ac:dyDescent="0.25">
      <c r="A24" s="31"/>
      <c r="B24" s="31"/>
      <c r="C24" s="31"/>
      <c r="D24" s="31"/>
      <c r="E24" s="31"/>
      <c r="F24" s="12" t="s">
        <v>18</v>
      </c>
      <c r="G24" s="12">
        <f>SUM(G6:G23)</f>
        <v>77175</v>
      </c>
    </row>
    <row r="25" spans="1:7" x14ac:dyDescent="0.25">
      <c r="A25" s="48" t="s">
        <v>48</v>
      </c>
      <c r="B25" s="49" t="s">
        <v>48</v>
      </c>
      <c r="C25" s="49" t="s">
        <v>69</v>
      </c>
      <c r="D25" s="50">
        <v>1</v>
      </c>
      <c r="E25" s="50">
        <v>1</v>
      </c>
      <c r="F25" s="8">
        <v>16000</v>
      </c>
      <c r="G25" s="8">
        <f>D25*E25*F25</f>
        <v>16000</v>
      </c>
    </row>
    <row r="26" spans="1:7" x14ac:dyDescent="0.25">
      <c r="A26" s="22"/>
      <c r="B26" s="22"/>
      <c r="C26" s="22"/>
      <c r="D26" s="22"/>
      <c r="E26" s="22"/>
      <c r="F26" s="7" t="s">
        <v>18</v>
      </c>
      <c r="G26" s="7">
        <f>SUM(G25:G25)</f>
        <v>16000</v>
      </c>
    </row>
    <row r="27" spans="1:7" x14ac:dyDescent="0.25">
      <c r="A27" s="32" t="s">
        <v>39</v>
      </c>
      <c r="B27" s="18" t="s">
        <v>58</v>
      </c>
      <c r="C27" s="4" t="s">
        <v>43</v>
      </c>
      <c r="D27" s="5">
        <v>1</v>
      </c>
      <c r="E27" s="5">
        <v>200</v>
      </c>
      <c r="F27" s="6">
        <v>48</v>
      </c>
      <c r="G27" s="6">
        <f t="shared" ref="G27:G33" si="2">D27*E27*F27</f>
        <v>9600</v>
      </c>
    </row>
    <row r="28" spans="1:7" x14ac:dyDescent="0.25">
      <c r="A28" s="33"/>
      <c r="B28" s="16" t="s">
        <v>59</v>
      </c>
      <c r="C28" s="4" t="s">
        <v>27</v>
      </c>
      <c r="D28" s="5">
        <v>1</v>
      </c>
      <c r="E28" s="5">
        <v>440</v>
      </c>
      <c r="F28" s="6">
        <v>88</v>
      </c>
      <c r="G28" s="6">
        <f t="shared" si="2"/>
        <v>38720</v>
      </c>
    </row>
    <row r="29" spans="1:7" x14ac:dyDescent="0.25">
      <c r="A29" s="33"/>
      <c r="B29" s="16" t="s">
        <v>60</v>
      </c>
      <c r="C29" s="4" t="s">
        <v>45</v>
      </c>
      <c r="D29" s="5">
        <v>2</v>
      </c>
      <c r="E29" s="5">
        <v>15</v>
      </c>
      <c r="F29" s="6">
        <v>168</v>
      </c>
      <c r="G29" s="6">
        <f t="shared" si="2"/>
        <v>5040</v>
      </c>
    </row>
    <row r="30" spans="1:7" x14ac:dyDescent="0.25">
      <c r="A30" s="33"/>
      <c r="B30" s="16" t="s">
        <v>60</v>
      </c>
      <c r="C30" s="4" t="s">
        <v>19</v>
      </c>
      <c r="D30" s="5">
        <v>1</v>
      </c>
      <c r="E30" s="5">
        <v>41</v>
      </c>
      <c r="F30" s="6">
        <v>1680</v>
      </c>
      <c r="G30" s="6">
        <f>D30*E30*F30</f>
        <v>68880</v>
      </c>
    </row>
    <row r="31" spans="1:7" x14ac:dyDescent="0.25">
      <c r="A31" s="33"/>
      <c r="B31" s="18" t="s">
        <v>61</v>
      </c>
      <c r="C31" s="4"/>
      <c r="D31" s="5">
        <v>1</v>
      </c>
      <c r="E31" s="5">
        <v>162</v>
      </c>
      <c r="F31" s="6">
        <v>150</v>
      </c>
      <c r="G31" s="6">
        <f t="shared" si="2"/>
        <v>24300</v>
      </c>
    </row>
    <row r="32" spans="1:7" x14ac:dyDescent="0.25">
      <c r="A32" s="33"/>
      <c r="B32" s="18" t="s">
        <v>62</v>
      </c>
      <c r="C32" s="4"/>
      <c r="D32" s="5">
        <v>1</v>
      </c>
      <c r="E32" s="5">
        <v>70</v>
      </c>
      <c r="F32" s="6">
        <v>120</v>
      </c>
      <c r="G32" s="6">
        <f t="shared" si="2"/>
        <v>8400</v>
      </c>
    </row>
    <row r="33" spans="1:7" x14ac:dyDescent="0.25">
      <c r="A33" s="34"/>
      <c r="B33" s="18" t="s">
        <v>63</v>
      </c>
      <c r="C33" s="4"/>
      <c r="D33" s="5">
        <v>1</v>
      </c>
      <c r="E33" s="5">
        <v>45</v>
      </c>
      <c r="F33" s="6">
        <v>20</v>
      </c>
      <c r="G33" s="6">
        <f t="shared" si="2"/>
        <v>900</v>
      </c>
    </row>
    <row r="34" spans="1:7" x14ac:dyDescent="0.25">
      <c r="A34" s="22"/>
      <c r="B34" s="22"/>
      <c r="C34" s="22"/>
      <c r="D34" s="22"/>
      <c r="E34" s="22"/>
      <c r="F34" s="7" t="s">
        <v>18</v>
      </c>
      <c r="G34" s="7">
        <f>SUM(G27:G33)</f>
        <v>155840</v>
      </c>
    </row>
    <row r="35" spans="1:7" x14ac:dyDescent="0.25">
      <c r="A35" s="32" t="s">
        <v>20</v>
      </c>
      <c r="B35" s="15" t="s">
        <v>29</v>
      </c>
      <c r="C35" s="37" t="s">
        <v>67</v>
      </c>
      <c r="D35" s="5">
        <v>4</v>
      </c>
      <c r="E35" s="5">
        <v>1</v>
      </c>
      <c r="F35" s="6">
        <v>400</v>
      </c>
      <c r="G35" s="6">
        <f>D35*E35*F35</f>
        <v>1600</v>
      </c>
    </row>
    <row r="36" spans="1:7" x14ac:dyDescent="0.25">
      <c r="A36" s="33"/>
      <c r="B36" s="4" t="s">
        <v>21</v>
      </c>
      <c r="C36" s="38"/>
      <c r="D36" s="5">
        <v>3</v>
      </c>
      <c r="E36" s="5">
        <v>2</v>
      </c>
      <c r="F36" s="6">
        <v>400</v>
      </c>
      <c r="G36" s="6">
        <f t="shared" ref="G36:G38" si="3">D36*E36*F36</f>
        <v>2400</v>
      </c>
    </row>
    <row r="37" spans="1:7" x14ac:dyDescent="0.25">
      <c r="A37" s="33"/>
      <c r="B37" s="4" t="s">
        <v>22</v>
      </c>
      <c r="C37" s="38"/>
      <c r="D37" s="5">
        <v>4</v>
      </c>
      <c r="E37" s="5">
        <v>4</v>
      </c>
      <c r="F37" s="6">
        <v>500</v>
      </c>
      <c r="G37" s="6">
        <f t="shared" si="3"/>
        <v>8000</v>
      </c>
    </row>
    <row r="38" spans="1:7" x14ac:dyDescent="0.25">
      <c r="A38" s="33"/>
      <c r="B38" s="4" t="s">
        <v>23</v>
      </c>
      <c r="C38" s="38"/>
      <c r="D38" s="5">
        <v>4</v>
      </c>
      <c r="E38" s="5">
        <v>8</v>
      </c>
      <c r="F38" s="6">
        <v>40</v>
      </c>
      <c r="G38" s="6">
        <f t="shared" si="3"/>
        <v>1280</v>
      </c>
    </row>
    <row r="39" spans="1:7" x14ac:dyDescent="0.25">
      <c r="A39" s="22"/>
      <c r="B39" s="22"/>
      <c r="C39" s="22"/>
      <c r="D39" s="22"/>
      <c r="E39" s="22"/>
      <c r="F39" s="7" t="s">
        <v>18</v>
      </c>
      <c r="G39" s="7">
        <f>SUM(G35:G38)</f>
        <v>13280</v>
      </c>
    </row>
    <row r="40" spans="1:7" x14ac:dyDescent="0.25">
      <c r="A40" s="21" t="s">
        <v>24</v>
      </c>
      <c r="B40" s="4" t="s">
        <v>41</v>
      </c>
      <c r="C40" s="19" t="s">
        <v>68</v>
      </c>
      <c r="D40" s="5">
        <v>1</v>
      </c>
      <c r="E40" s="5">
        <v>1</v>
      </c>
      <c r="F40" s="6">
        <v>1800</v>
      </c>
      <c r="G40" s="8">
        <f>D40*E40*F40</f>
        <v>1800</v>
      </c>
    </row>
    <row r="41" spans="1:7" x14ac:dyDescent="0.25">
      <c r="A41" s="22"/>
      <c r="B41" s="22"/>
      <c r="C41" s="22"/>
      <c r="D41" s="22"/>
      <c r="E41" s="22"/>
      <c r="F41" s="7" t="s">
        <v>18</v>
      </c>
      <c r="G41" s="7">
        <f>SUM(G40:G40)</f>
        <v>1800</v>
      </c>
    </row>
    <row r="42" spans="1:7" x14ac:dyDescent="0.25">
      <c r="A42" s="23" t="s">
        <v>25</v>
      </c>
      <c r="B42" s="24"/>
      <c r="C42" s="24"/>
      <c r="D42" s="24"/>
      <c r="E42" s="24"/>
      <c r="F42" s="25"/>
      <c r="G42" s="9">
        <f>G41+G39+G24+G34+G26</f>
        <v>264095</v>
      </c>
    </row>
    <row r="43" spans="1:7" x14ac:dyDescent="0.25">
      <c r="A43" s="23" t="s">
        <v>26</v>
      </c>
      <c r="B43" s="24"/>
      <c r="C43" s="24"/>
      <c r="D43" s="24"/>
      <c r="E43" s="24"/>
      <c r="F43" s="25"/>
      <c r="G43" s="9">
        <f>G42*0.1</f>
        <v>26409.5</v>
      </c>
    </row>
    <row r="44" spans="1:7" x14ac:dyDescent="0.25">
      <c r="A44" s="26" t="s">
        <v>28</v>
      </c>
      <c r="B44" s="24"/>
      <c r="C44" s="24"/>
      <c r="D44" s="24"/>
      <c r="E44" s="24"/>
      <c r="F44" s="25"/>
      <c r="G44" s="9">
        <f>SUM(G42:G43)</f>
        <v>290504.5</v>
      </c>
    </row>
  </sheetData>
  <mergeCells count="16">
    <mergeCell ref="A41:E41"/>
    <mergeCell ref="A42:F42"/>
    <mergeCell ref="A43:F43"/>
    <mergeCell ref="A44:F44"/>
    <mergeCell ref="A1:G1"/>
    <mergeCell ref="A5:B5"/>
    <mergeCell ref="A24:E24"/>
    <mergeCell ref="A34:E34"/>
    <mergeCell ref="A39:E39"/>
    <mergeCell ref="A6:A23"/>
    <mergeCell ref="A35:A38"/>
    <mergeCell ref="B7:B8"/>
    <mergeCell ref="C35:C38"/>
    <mergeCell ref="C2:G4"/>
    <mergeCell ref="A26:E26"/>
    <mergeCell ref="A27:A33"/>
  </mergeCells>
  <phoneticPr fontId="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惠芳 王</dc:creator>
  <cp:lastModifiedBy>78592</cp:lastModifiedBy>
  <dcterms:created xsi:type="dcterms:W3CDTF">2018-09-13T02:51:00Z</dcterms:created>
  <dcterms:modified xsi:type="dcterms:W3CDTF">2021-04-12T06:41:59Z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