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2" l="1"/>
  <c r="F46" i="2"/>
  <c r="F45" i="2"/>
  <c r="J47" i="2"/>
  <c r="J46" i="2"/>
  <c r="J45" i="2"/>
  <c r="H67" i="3"/>
  <c r="H68" i="3"/>
  <c r="H69" i="3"/>
  <c r="H70" i="3"/>
  <c r="H71" i="3"/>
  <c r="H72" i="3"/>
  <c r="H73" i="3"/>
  <c r="H74" i="3"/>
  <c r="H63" i="3"/>
  <c r="H64" i="3"/>
  <c r="H65" i="3"/>
  <c r="H66" i="3"/>
  <c r="H60" i="3"/>
  <c r="H61" i="3"/>
  <c r="H62" i="3"/>
  <c r="H55" i="3"/>
  <c r="H56" i="3"/>
  <c r="H57" i="3"/>
  <c r="H58" i="3"/>
  <c r="H59" i="3"/>
  <c r="H50" i="3"/>
  <c r="H51" i="3"/>
  <c r="H52" i="3"/>
  <c r="H53" i="3"/>
  <c r="H54" i="3"/>
  <c r="F49" i="3"/>
  <c r="G49" i="3"/>
  <c r="H4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75" i="3"/>
  <c r="F74" i="3"/>
  <c r="F66" i="3"/>
  <c r="F62" i="3"/>
  <c r="F59" i="3"/>
  <c r="F54" i="3"/>
  <c r="F24" i="3"/>
  <c r="F21" i="3"/>
  <c r="F16" i="3"/>
  <c r="F13" i="3"/>
  <c r="F75" i="3"/>
  <c r="H47" i="3"/>
  <c r="H46" i="3"/>
  <c r="H45" i="3"/>
  <c r="H44" i="3"/>
  <c r="H43" i="3"/>
  <c r="H42" i="3"/>
  <c r="H41" i="3"/>
  <c r="H40" i="3"/>
  <c r="H39" i="3"/>
  <c r="H38" i="3"/>
  <c r="H35" i="3"/>
  <c r="H34" i="3"/>
  <c r="H37" i="3"/>
  <c r="H36" i="3"/>
  <c r="G21" i="3"/>
  <c r="H28" i="3"/>
  <c r="H33" i="3"/>
  <c r="E33" i="3"/>
  <c r="E32" i="3"/>
  <c r="E25" i="3"/>
  <c r="E26" i="3"/>
  <c r="E27" i="3"/>
  <c r="E29" i="3"/>
  <c r="E30" i="3"/>
  <c r="E31" i="3"/>
  <c r="E48" i="3"/>
  <c r="E49" i="3"/>
  <c r="H32" i="3"/>
  <c r="E22" i="3"/>
  <c r="H48" i="3"/>
  <c r="H31" i="3"/>
  <c r="H30" i="3"/>
  <c r="H29" i="3"/>
  <c r="H27" i="3"/>
  <c r="H26" i="3"/>
  <c r="H25" i="3"/>
  <c r="H34" i="2"/>
  <c r="C74" i="3"/>
  <c r="C66" i="3"/>
  <c r="C62" i="3"/>
  <c r="C59" i="3"/>
  <c r="C54" i="3"/>
  <c r="C49" i="3"/>
  <c r="C24" i="3"/>
  <c r="C21" i="3"/>
  <c r="C16" i="3"/>
  <c r="C13" i="3"/>
  <c r="C75" i="3"/>
  <c r="E50" i="3"/>
  <c r="J44" i="2"/>
  <c r="I52" i="2"/>
  <c r="H52" i="2"/>
  <c r="F44" i="2"/>
  <c r="B37" i="2"/>
  <c r="I34" i="2"/>
  <c r="G37" i="2"/>
  <c r="K37" i="2"/>
  <c r="E67" i="3"/>
  <c r="E74" i="3"/>
  <c r="E63" i="3"/>
  <c r="E66" i="3"/>
  <c r="E60" i="3"/>
  <c r="E62" i="3"/>
  <c r="E55" i="3"/>
  <c r="E59" i="3"/>
  <c r="E54" i="3"/>
  <c r="E24" i="3"/>
  <c r="E17" i="3"/>
  <c r="E21" i="3"/>
  <c r="E14" i="3"/>
  <c r="E16" i="3"/>
  <c r="E8" i="3"/>
  <c r="E13" i="3"/>
  <c r="E75" i="3"/>
  <c r="A80" i="3"/>
  <c r="C80" i="3"/>
  <c r="I80" i="3"/>
  <c r="G74" i="3"/>
  <c r="G66" i="3"/>
  <c r="G62" i="3"/>
  <c r="G59" i="3"/>
  <c r="G54" i="3"/>
  <c r="G24" i="3"/>
  <c r="G16" i="3"/>
  <c r="G13" i="3"/>
  <c r="G75" i="3"/>
  <c r="G80" i="3"/>
  <c r="E80" i="3"/>
  <c r="D74" i="3"/>
  <c r="D66" i="3"/>
  <c r="D62" i="3"/>
  <c r="D59" i="3"/>
  <c r="D54" i="3"/>
  <c r="D49" i="3"/>
  <c r="D24" i="3"/>
  <c r="D21" i="3"/>
  <c r="D16" i="3"/>
  <c r="D13" i="3"/>
  <c r="D75" i="3"/>
</calcChain>
</file>

<file path=xl/sharedStrings.xml><?xml version="1.0" encoding="utf-8"?>
<sst xmlns="http://schemas.openxmlformats.org/spreadsheetml/2006/main" count="149" uniqueCount="129">
  <si>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</si>
  <si>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</si>
  <si>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</si>
  <si>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</si>
  <si>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</si>
  <si>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</si>
  <si>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</si>
  <si>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</si>
  <si>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</si>
  <si>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</si>
  <si>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</si>
  <si>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</si>
  <si>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</si>
  <si>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</si>
  <si>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</si>
  <si>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</si>
  <si>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</si>
  <si>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</si>
  <si>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</si>
  <si>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</si>
  <si>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</si>
  <si>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</si>
  <si>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</si>
  <si>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</si>
  <si>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</si>
  <si>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</si>
  <si>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</si>
  <si>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</si>
  <si>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</si>
  <si>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</si>
  <si>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</si>
  <si>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</si>
  <si>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</si>
  <si>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</si>
  <si>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</si>
  <si>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</si>
  <si>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</si>
  <si>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</si>
  <si>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</si>
  <si>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</si>
  <si>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</si>
  <si>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</si>
  <si>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</si>
  <si>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</si>
  <si>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</si>
  <si>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</si>
  <si>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</si>
  <si>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</si>
  <si>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</si>
  <si>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</si>
  <si>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</si>
  <si>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</si>
  <si>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</si>
  <si>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</si>
  <si>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</si>
  <si>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</si>
  <si>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</si>
  <si>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</si>
  <si>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</si>
  <si>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</si>
  <si>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</si>
  <si>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</si>
  <si>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</si>
  <si>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</si>
  <si>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</si>
  <si>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</si>
  <si>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</si>
  <si>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</si>
  <si>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</si>
  <si>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</si>
  <si>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</si>
  <si>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</si>
  <si>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</si>
  <si>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</si>
  <si>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</si>
  <si>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</si>
  <si>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</si>
  <si>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</si>
  <si>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</si>
  <si>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</si>
  <si>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</si>
  <si>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</si>
  <si>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</si>
  <si>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团号：HMZA-190514-CZH182</t>
    <phoneticPr fontId="12" type="noConversion"/>
  </si>
  <si>
    <t>会议日期：5月16日-17日</t>
    <rPh sb="6" eb="7">
      <t>yue</t>
    </rPh>
    <rPh sb="9" eb="10">
      <t>ri</t>
    </rPh>
    <rPh sb="13" eb="14">
      <t>ri</t>
    </rPh>
    <phoneticPr fontId="12" type="noConversion"/>
  </si>
  <si>
    <t>白酒</t>
    <rPh sb="0" eb="1">
      <t>bai jiiu</t>
    </rPh>
    <phoneticPr fontId="12" type="noConversion"/>
  </si>
  <si>
    <t>茶旗</t>
    <rPh sb="0" eb="1">
      <t>cha qi</t>
    </rPh>
    <rPh sb="1" eb="2">
      <t>qi</t>
    </rPh>
    <phoneticPr fontId="12" type="noConversion"/>
  </si>
  <si>
    <t>房间物料：茶点、茶叶、点心盘</t>
    <rPh sb="0" eb="1">
      <t>fnag jian</t>
    </rPh>
    <rPh sb="2" eb="3">
      <t>wu liao</t>
    </rPh>
    <rPh sb="5" eb="6">
      <t>cha dian</t>
    </rPh>
    <rPh sb="8" eb="9">
      <t>cah ye</t>
    </rPh>
    <rPh sb="11" eb="12">
      <t>dian xin</t>
    </rPh>
    <rPh sb="13" eb="14">
      <t>pan</t>
    </rPh>
    <phoneticPr fontId="12" type="noConversion"/>
  </si>
  <si>
    <t>用水采购</t>
    <phoneticPr fontId="12" type="noConversion"/>
  </si>
  <si>
    <t>茶叶礼盒采购</t>
    <rPh sb="0" eb="1">
      <t>cah ye</t>
    </rPh>
    <rPh sb="2" eb="3">
      <t>li he</t>
    </rPh>
    <rPh sb="4" eb="5">
      <t>cai gou</t>
    </rPh>
    <phoneticPr fontId="12" type="noConversion"/>
  </si>
  <si>
    <t>外包装采购</t>
    <rPh sb="0" eb="1">
      <t>wai bao zhuang</t>
    </rPh>
    <rPh sb="3" eb="4">
      <t>cai gou</t>
    </rPh>
    <phoneticPr fontId="12" type="noConversion"/>
  </si>
  <si>
    <t xml:space="preserve">雨伞雨衣采购 </t>
    <rPh sb="0" eb="1">
      <t>yu san</t>
    </rPh>
    <rPh sb="2" eb="3">
      <t>yu yyi</t>
    </rPh>
    <rPh sb="4" eb="5">
      <t>cai gou</t>
    </rPh>
    <phoneticPr fontId="12" type="noConversion"/>
  </si>
  <si>
    <t>拖鞋采购</t>
    <rPh sb="0" eb="1">
      <t>tuo xie</t>
    </rPh>
    <rPh sb="2" eb="3">
      <t>cai gou</t>
    </rPh>
    <phoneticPr fontId="12" type="noConversion"/>
  </si>
  <si>
    <t>茶点盘</t>
    <rPh sb="0" eb="1">
      <t>cha dian</t>
    </rPh>
    <rPh sb="2" eb="3">
      <t>pan</t>
    </rPh>
    <phoneticPr fontId="12" type="noConversion"/>
  </si>
  <si>
    <t>导游服装</t>
    <rPh sb="0" eb="1">
      <t>dao you</t>
    </rPh>
    <rPh sb="2" eb="3">
      <t>fu zhuang</t>
    </rPh>
    <phoneticPr fontId="12" type="noConversion"/>
  </si>
  <si>
    <t>工作人员服装</t>
    <rPh sb="0" eb="1">
      <t>gogn zuo</t>
    </rPh>
    <rPh sb="2" eb="3">
      <t>ren yuan</t>
    </rPh>
    <rPh sb="4" eb="5">
      <t>fu zhuang</t>
    </rPh>
    <phoneticPr fontId="12" type="noConversion"/>
  </si>
  <si>
    <t>碟子、茶巾等</t>
    <rPh sb="0" eb="1">
      <t>die zi</t>
    </rPh>
    <rPh sb="3" eb="4">
      <t>cah jin</t>
    </rPh>
    <rPh sb="5" eb="6">
      <t>deng</t>
    </rPh>
    <phoneticPr fontId="12" type="noConversion"/>
  </si>
  <si>
    <t>茶点</t>
    <rPh sb="0" eb="1">
      <t>cha dian n</t>
    </rPh>
    <phoneticPr fontId="12" type="noConversion"/>
  </si>
  <si>
    <t>便当盒</t>
    <rPh sb="0" eb="1">
      <t>bian dang he</t>
    </rPh>
    <phoneticPr fontId="12" type="noConversion"/>
  </si>
  <si>
    <t>印章</t>
    <rPh sb="0" eb="1">
      <t>yin zhang</t>
    </rPh>
    <phoneticPr fontId="12" type="noConversion"/>
  </si>
  <si>
    <t>木托</t>
    <rPh sb="0" eb="1">
      <t>mu tuo</t>
    </rPh>
    <phoneticPr fontId="12" type="noConversion"/>
  </si>
  <si>
    <t>烟灰缸</t>
    <rPh sb="0" eb="1">
      <t>yan hui gang</t>
    </rPh>
    <phoneticPr fontId="12" type="noConversion"/>
  </si>
  <si>
    <t>打火机</t>
    <rPh sb="0" eb="1">
      <t>da huo ji</t>
    </rPh>
    <phoneticPr fontId="12" type="noConversion"/>
  </si>
  <si>
    <t>宣纸</t>
    <rPh sb="0" eb="1">
      <t>xuan zhi</t>
    </rPh>
    <phoneticPr fontId="12" type="noConversion"/>
  </si>
  <si>
    <t>茶叶罐、盘子</t>
    <rPh sb="0" eb="1">
      <t>cah ye</t>
    </rPh>
    <rPh sb="2" eb="3">
      <t>guan</t>
    </rPh>
    <rPh sb="4" eb="5">
      <t>pan zi</t>
    </rPh>
    <phoneticPr fontId="12" type="noConversion"/>
  </si>
  <si>
    <t>充电线</t>
    <rPh sb="0" eb="1">
      <t>chong dian xian</t>
    </rPh>
    <phoneticPr fontId="12" type="noConversion"/>
  </si>
  <si>
    <t>充电宝</t>
    <rPh sb="0" eb="1">
      <t>chogn dian bao</t>
    </rPh>
    <phoneticPr fontId="12" type="noConversion"/>
  </si>
  <si>
    <t>驱蚊液</t>
    <rPh sb="0" eb="1">
      <t>qu wen ye</t>
    </rPh>
    <phoneticPr fontId="12" type="noConversion"/>
  </si>
  <si>
    <t>物料顺丰</t>
    <rPh sb="0" eb="1">
      <t>wu liao</t>
    </rPh>
    <rPh sb="2" eb="3">
      <t>shun feng</t>
    </rPh>
    <phoneticPr fontId="12" type="noConversion"/>
  </si>
  <si>
    <t>纸巾</t>
    <rPh sb="0" eb="1">
      <t>zhi jin</t>
    </rPh>
    <phoneticPr fontId="12" type="noConversion"/>
  </si>
  <si>
    <t>2019年5月</t>
    <rPh sb="4" eb="5">
      <t>nian</t>
    </rPh>
    <rPh sb="6" eb="7">
      <t>yue</t>
    </rPh>
    <phoneticPr fontId="12" type="noConversion"/>
  </si>
  <si>
    <t>HMZA-190514-CZH182</t>
    <phoneticPr fontId="12" type="noConversion"/>
  </si>
  <si>
    <t>北京、武夷山</t>
    <rPh sb="3" eb="4">
      <t>wu yi shan</t>
    </rPh>
    <phoneticPr fontId="12" type="noConversion"/>
  </si>
  <si>
    <t>郭燕雷；北京-武夷山</t>
    <rPh sb="0" eb="1">
      <t>guo yan lei</t>
    </rPh>
    <rPh sb="4" eb="5">
      <t>bei j g n</t>
    </rPh>
    <rPh sb="7" eb="8">
      <t>wu yi sahn</t>
    </rPh>
    <phoneticPr fontId="12" type="noConversion"/>
  </si>
  <si>
    <t>杨苗苗；北京-武夷山</t>
    <rPh sb="0" eb="1">
      <t>yang miao miao</t>
    </rPh>
    <rPh sb="4" eb="5">
      <t>bei j g n</t>
    </rPh>
    <rPh sb="7" eb="8">
      <t>wu yi sahn</t>
    </rPh>
    <phoneticPr fontId="12" type="noConversion"/>
  </si>
  <si>
    <t>武夷山酒店-武夷山机场</t>
    <rPh sb="0" eb="1">
      <t>wu yi shan</t>
    </rPh>
    <rPh sb="3" eb="4">
      <t>jiu dian</t>
    </rPh>
    <rPh sb="6" eb="7">
      <t>wu yi shan</t>
    </rPh>
    <rPh sb="9" eb="10">
      <t>ji chang</t>
    </rPh>
    <phoneticPr fontId="12" type="noConversion"/>
  </si>
  <si>
    <t>武夷山酒店-武夷山东站</t>
    <rPh sb="0" eb="1">
      <t>wu yi shan</t>
    </rPh>
    <rPh sb="3" eb="4">
      <t>jiu dian</t>
    </rPh>
    <rPh sb="6" eb="7">
      <t>wu yi shan</t>
    </rPh>
    <rPh sb="9" eb="10">
      <t>dong zhan</t>
    </rPh>
    <phoneticPr fontId="12" type="noConversion"/>
  </si>
  <si>
    <t>家-北京南站</t>
    <rPh sb="0" eb="1">
      <t>jia</t>
    </rPh>
    <rPh sb="2" eb="3">
      <t>bei jign</t>
    </rPh>
    <rPh sb="4" eb="5">
      <t>ann zhan</t>
    </rPh>
    <phoneticPr fontId="12" type="noConversion"/>
  </si>
  <si>
    <t>郭燕雷、杨苗苗 、侯莹、高亚琳、客户+搭建</t>
    <rPh sb="0" eb="1">
      <t>guo yan lei</t>
    </rPh>
    <rPh sb="4" eb="5">
      <t>yang miao miao</t>
    </rPh>
    <rPh sb="9" eb="10">
      <t>hou ying</t>
    </rPh>
    <rPh sb="12" eb="13">
      <t>gao ya lin</t>
    </rPh>
    <rPh sb="16" eb="17">
      <t>ke hu</t>
    </rPh>
    <rPh sb="19" eb="20">
      <t>da jian</t>
    </rPh>
    <phoneticPr fontId="12" type="noConversion"/>
  </si>
  <si>
    <t>郭燕雷、杨苗苗</t>
    <phoneticPr fontId="12" type="noConversion"/>
  </si>
  <si>
    <t>机场-家</t>
    <rPh sb="0" eb="1">
      <t>ji chang</t>
    </rPh>
    <rPh sb="3" eb="4">
      <t>jia</t>
    </rPh>
    <phoneticPr fontId="12" type="noConversion"/>
  </si>
  <si>
    <t>武夷山酒店-武夷山会场</t>
    <rPh sb="0" eb="1">
      <t>wu yi shan</t>
    </rPh>
    <rPh sb="3" eb="4">
      <t>jiu dian</t>
    </rPh>
    <rPh sb="6" eb="7">
      <t>wu yi shan</t>
    </rPh>
    <rPh sb="9" eb="10">
      <t>hui chang</t>
    </rPh>
    <phoneticPr fontId="12" type="noConversion"/>
  </si>
  <si>
    <t>武夷山酒店-茶具店，还茶具</t>
    <rPh sb="0" eb="1">
      <t>wu yi shan</t>
    </rPh>
    <rPh sb="3" eb="4">
      <t>jiu dian</t>
    </rPh>
    <rPh sb="6" eb="7">
      <t>cha ju dai na</t>
    </rPh>
    <rPh sb="8" eb="9">
      <t>dian</t>
    </rPh>
    <rPh sb="10" eb="11">
      <t>hai</t>
    </rPh>
    <rPh sb="11" eb="12">
      <t>cha ju</t>
    </rPh>
    <phoneticPr fontId="12" type="noConversion"/>
  </si>
  <si>
    <t>闪送</t>
    <rPh sb="0" eb="1">
      <t>shan so</t>
    </rPh>
    <phoneticPr fontId="12" type="noConversion"/>
  </si>
  <si>
    <t>踩点住宿费</t>
    <rPh sb="0" eb="1">
      <t>cai dian</t>
    </rPh>
    <rPh sb="2" eb="3">
      <t>zhu su fei</t>
    </rPh>
    <phoneticPr fontId="12" type="noConversion"/>
  </si>
  <si>
    <t>高亚琳；武夷山-杭州</t>
    <rPh sb="0" eb="1">
      <t>gao ya lin</t>
    </rPh>
    <rPh sb="4" eb="5">
      <t>wu yi shan</t>
    </rPh>
    <rPh sb="8" eb="9">
      <t>hang zhou</t>
    </rPh>
    <phoneticPr fontId="12" type="noConversion"/>
  </si>
  <si>
    <t>武夷山东-酒店</t>
    <rPh sb="0" eb="1">
      <t>wu yi shan</t>
    </rPh>
    <rPh sb="3" eb="4">
      <t>dong</t>
    </rPh>
    <rPh sb="5" eb="6">
      <t>jiu d</t>
    </rPh>
    <phoneticPr fontId="12" type="noConversion"/>
  </si>
  <si>
    <t>高速票</t>
    <rPh sb="0" eb="1">
      <t>gao su</t>
    </rPh>
    <rPh sb="2" eb="3">
      <t>piao</t>
    </rPh>
    <phoneticPr fontId="12" type="noConversion"/>
  </si>
  <si>
    <t>晚餐厅-武夷山东站；高亚琳</t>
    <rPh sb="0" eb="1">
      <t>wan</t>
    </rPh>
    <rPh sb="1" eb="2">
      <t>can ting</t>
    </rPh>
    <rPh sb="4" eb="5">
      <t>wu yi shan</t>
    </rPh>
    <rPh sb="7" eb="8">
      <t>dong zhan</t>
    </rPh>
    <rPh sb="10" eb="11">
      <t>gao ya lin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</si>
</sst>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1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82"/>
  <sheetViews>
    <sheetView topLeftCell="A46" workbookViewId="0">
      <selection activeCell="A25" sqref="A1:XFD104857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2" ht="21" customHeight="1" x14ac:dyDescent="0.15">
      <c r="H4" s="71" t="s">
        <v>83</v>
      </c>
      <c r="I4" s="71"/>
      <c r="J4" s="71" t="s">
        <v>84</v>
      </c>
    </row>
    <row r="5" spans="1:12" ht="21" customHeight="1" x14ac:dyDescent="0.15">
      <c r="H5" s="72"/>
      <c r="I5" s="72"/>
      <c r="J5" s="72"/>
    </row>
    <row r="6" spans="1:12" ht="21" customHeight="1" x14ac:dyDescent="0.15">
      <c r="A6" s="84" t="s">
        <v>1</v>
      </c>
      <c r="B6" s="76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6" t="s">
        <v>5</v>
      </c>
    </row>
    <row r="7" spans="1:12" ht="21" customHeight="1" x14ac:dyDescent="0.15">
      <c r="A7" s="84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2" ht="21" customHeight="1" x14ac:dyDescent="0.15">
      <c r="A8" s="85">
        <v>1</v>
      </c>
      <c r="B8" s="83" t="s">
        <v>13</v>
      </c>
      <c r="C8" s="64">
        <v>0</v>
      </c>
      <c r="D8" s="80"/>
      <c r="E8" s="64">
        <f>C8*D8</f>
        <v>0</v>
      </c>
      <c r="F8" s="37">
        <v>0</v>
      </c>
      <c r="G8" s="37">
        <v>0</v>
      </c>
      <c r="H8" s="37">
        <f t="shared" ref="H8:H67" si="0">F8+G8</f>
        <v>0</v>
      </c>
      <c r="I8" s="45"/>
      <c r="J8" s="65" t="s">
        <v>14</v>
      </c>
    </row>
    <row r="9" spans="1:12" ht="21" customHeight="1" x14ac:dyDescent="0.15">
      <c r="A9" s="85"/>
      <c r="B9" s="83"/>
      <c r="C9" s="64"/>
      <c r="D9" s="80"/>
      <c r="E9" s="64"/>
      <c r="F9" s="37">
        <v>0</v>
      </c>
      <c r="G9" s="37">
        <v>0</v>
      </c>
      <c r="H9" s="37">
        <f t="shared" si="0"/>
        <v>0</v>
      </c>
      <c r="I9" s="45"/>
      <c r="J9" s="66"/>
    </row>
    <row r="10" spans="1:12" ht="21" customHeight="1" x14ac:dyDescent="0.15">
      <c r="A10" s="85"/>
      <c r="B10" s="83"/>
      <c r="C10" s="64"/>
      <c r="D10" s="80"/>
      <c r="E10" s="64"/>
      <c r="F10" s="37">
        <v>0</v>
      </c>
      <c r="G10" s="37">
        <v>0</v>
      </c>
      <c r="H10" s="37">
        <f t="shared" si="0"/>
        <v>0</v>
      </c>
      <c r="I10" s="45"/>
      <c r="J10" s="66"/>
    </row>
    <row r="11" spans="1:12" ht="21" customHeight="1" x14ac:dyDescent="0.15">
      <c r="A11" s="85"/>
      <c r="B11" s="83"/>
      <c r="C11" s="64"/>
      <c r="D11" s="80"/>
      <c r="E11" s="64"/>
      <c r="F11" s="37">
        <v>0</v>
      </c>
      <c r="G11" s="37">
        <v>0</v>
      </c>
      <c r="H11" s="37">
        <f t="shared" si="0"/>
        <v>0</v>
      </c>
      <c r="I11" s="45"/>
      <c r="J11" s="66"/>
    </row>
    <row r="12" spans="1:12" ht="21" customHeight="1" x14ac:dyDescent="0.15">
      <c r="A12" s="85"/>
      <c r="B12" s="83"/>
      <c r="C12" s="64"/>
      <c r="D12" s="80"/>
      <c r="E12" s="64"/>
      <c r="F12" s="37">
        <v>0</v>
      </c>
      <c r="G12" s="37">
        <v>0</v>
      </c>
      <c r="H12" s="37">
        <f t="shared" si="0"/>
        <v>0</v>
      </c>
      <c r="I12" s="45"/>
      <c r="J12" s="6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7"/>
    </row>
    <row r="14" spans="1:12" ht="21" customHeight="1" x14ac:dyDescent="0.15">
      <c r="A14" s="81">
        <v>2</v>
      </c>
      <c r="B14" s="94" t="s">
        <v>16</v>
      </c>
      <c r="C14" s="77">
        <v>0</v>
      </c>
      <c r="D14" s="81"/>
      <c r="E14" s="77">
        <f t="shared" ref="E14:E6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5" t="s">
        <v>17</v>
      </c>
    </row>
    <row r="15" spans="1:12" ht="21" customHeight="1" x14ac:dyDescent="0.15">
      <c r="A15" s="82"/>
      <c r="B15" s="95"/>
      <c r="C15" s="78"/>
      <c r="D15" s="82"/>
      <c r="E15" s="78"/>
      <c r="F15" s="37">
        <v>0</v>
      </c>
      <c r="G15" s="37">
        <v>0</v>
      </c>
      <c r="H15" s="37">
        <f t="shared" ref="H15" si="3">F15+G15</f>
        <v>0</v>
      </c>
      <c r="I15" s="45"/>
      <c r="J15" s="6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7"/>
    </row>
    <row r="17" spans="1:10" ht="21" customHeight="1" x14ac:dyDescent="0.15">
      <c r="A17" s="85">
        <v>3</v>
      </c>
      <c r="B17" s="83" t="s">
        <v>19</v>
      </c>
      <c r="C17" s="64">
        <v>0</v>
      </c>
      <c r="D17" s="80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3" t="s">
        <v>20</v>
      </c>
    </row>
    <row r="18" spans="1:10" ht="21" customHeight="1" x14ac:dyDescent="0.15">
      <c r="A18" s="85"/>
      <c r="B18" s="83"/>
      <c r="C18" s="64"/>
      <c r="D18" s="80"/>
      <c r="E18" s="64"/>
      <c r="F18" s="37">
        <v>0</v>
      </c>
      <c r="G18" s="37">
        <v>0</v>
      </c>
      <c r="H18" s="37">
        <f t="shared" si="0"/>
        <v>0</v>
      </c>
      <c r="I18" s="45"/>
      <c r="J18" s="74"/>
    </row>
    <row r="19" spans="1:10" ht="21" customHeight="1" x14ac:dyDescent="0.15">
      <c r="A19" s="85"/>
      <c r="B19" s="83"/>
      <c r="C19" s="64"/>
      <c r="D19" s="80"/>
      <c r="E19" s="64"/>
      <c r="F19" s="37">
        <v>0</v>
      </c>
      <c r="G19" s="37">
        <v>0</v>
      </c>
      <c r="H19" s="37">
        <f t="shared" si="0"/>
        <v>0</v>
      </c>
      <c r="I19" s="45"/>
      <c r="J19" s="74"/>
    </row>
    <row r="20" spans="1:10" ht="21" customHeight="1" x14ac:dyDescent="0.15">
      <c r="A20" s="85"/>
      <c r="B20" s="83"/>
      <c r="C20" s="64"/>
      <c r="D20" s="80"/>
      <c r="E20" s="64"/>
      <c r="F20" s="37">
        <v>0</v>
      </c>
      <c r="G20" s="37">
        <v>0</v>
      </c>
      <c r="H20" s="37">
        <f t="shared" si="0"/>
        <v>0</v>
      </c>
      <c r="I20" s="45"/>
      <c r="J20" s="7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>SUM(G17:G20)</f>
        <v>0</v>
      </c>
      <c r="H21" s="40">
        <f t="shared" ref="H21" si="5">SUM(H17:H20)</f>
        <v>0</v>
      </c>
      <c r="I21" s="46"/>
      <c r="J21" s="75"/>
    </row>
    <row r="22" spans="1:10" ht="21" customHeight="1" x14ac:dyDescent="0.15">
      <c r="A22" s="85">
        <v>4</v>
      </c>
      <c r="B22" s="83" t="s">
        <v>22</v>
      </c>
      <c r="C22" s="64">
        <v>0</v>
      </c>
      <c r="D22" s="80"/>
      <c r="E22" s="64">
        <f>C22*D22</f>
        <v>0</v>
      </c>
      <c r="F22" s="37">
        <v>0</v>
      </c>
      <c r="G22" s="37">
        <v>0</v>
      </c>
      <c r="H22" s="37">
        <f t="shared" si="0"/>
        <v>0</v>
      </c>
      <c r="I22" s="45"/>
      <c r="J22" s="73" t="s">
        <v>23</v>
      </c>
    </row>
    <row r="23" spans="1:10" ht="21" customHeight="1" x14ac:dyDescent="0.15">
      <c r="A23" s="85"/>
      <c r="B23" s="83"/>
      <c r="C23" s="64"/>
      <c r="D23" s="80"/>
      <c r="E23" s="64"/>
      <c r="F23" s="37">
        <v>0</v>
      </c>
      <c r="G23" s="37">
        <v>0</v>
      </c>
      <c r="H23" s="37">
        <f t="shared" si="0"/>
        <v>0</v>
      </c>
      <c r="I23" s="45"/>
      <c r="J23" s="7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5"/>
    </row>
    <row r="25" spans="1:10" ht="21" customHeight="1" x14ac:dyDescent="0.15">
      <c r="A25" s="81">
        <v>5</v>
      </c>
      <c r="B25" s="94" t="s">
        <v>25</v>
      </c>
      <c r="C25" s="50">
        <v>15000</v>
      </c>
      <c r="D25" s="50">
        <v>1</v>
      </c>
      <c r="E25" s="50">
        <f>C25*D25</f>
        <v>15000</v>
      </c>
      <c r="F25" s="57">
        <v>14288</v>
      </c>
      <c r="G25" s="57">
        <v>0</v>
      </c>
      <c r="H25" s="57">
        <f t="shared" ref="H25:H26" si="8">F25+G25</f>
        <v>14288</v>
      </c>
      <c r="I25" s="45" t="s">
        <v>85</v>
      </c>
      <c r="J25" s="65" t="s">
        <v>26</v>
      </c>
    </row>
    <row r="26" spans="1:10" ht="21" customHeight="1" x14ac:dyDescent="0.15">
      <c r="A26" s="86"/>
      <c r="B26" s="96"/>
      <c r="C26" s="50">
        <v>100</v>
      </c>
      <c r="D26" s="50">
        <v>20</v>
      </c>
      <c r="E26" s="57">
        <f t="shared" ref="E26:E48" si="9">C26*D26</f>
        <v>2000</v>
      </c>
      <c r="F26" s="57">
        <v>2205</v>
      </c>
      <c r="G26" s="57">
        <v>0</v>
      </c>
      <c r="H26" s="57">
        <f t="shared" si="8"/>
        <v>2205</v>
      </c>
      <c r="I26" s="45" t="s">
        <v>86</v>
      </c>
      <c r="J26" s="66"/>
    </row>
    <row r="27" spans="1:10" ht="21" customHeight="1" x14ac:dyDescent="0.15">
      <c r="A27" s="86"/>
      <c r="B27" s="96"/>
      <c r="C27" s="51">
        <v>300</v>
      </c>
      <c r="D27" s="51">
        <v>20</v>
      </c>
      <c r="E27" s="57">
        <f t="shared" si="9"/>
        <v>6000</v>
      </c>
      <c r="F27" s="57">
        <v>652.4</v>
      </c>
      <c r="G27" s="57">
        <v>0</v>
      </c>
      <c r="H27" s="57">
        <f t="shared" ref="H27:H48" si="10">F27+G27</f>
        <v>652.4</v>
      </c>
      <c r="I27" s="45" t="s">
        <v>87</v>
      </c>
      <c r="J27" s="66"/>
    </row>
    <row r="28" spans="1:10" ht="21" customHeight="1" x14ac:dyDescent="0.15">
      <c r="A28" s="86"/>
      <c r="B28" s="96"/>
      <c r="C28" s="58"/>
      <c r="D28" s="58"/>
      <c r="E28" s="58"/>
      <c r="F28" s="58">
        <v>1297</v>
      </c>
      <c r="G28" s="58">
        <v>0</v>
      </c>
      <c r="H28" s="58">
        <f t="shared" si="10"/>
        <v>1297</v>
      </c>
      <c r="I28" s="45" t="s">
        <v>93</v>
      </c>
      <c r="J28" s="66"/>
    </row>
    <row r="29" spans="1:10" ht="21" customHeight="1" x14ac:dyDescent="0.15">
      <c r="A29" s="86"/>
      <c r="B29" s="96"/>
      <c r="C29" s="51">
        <v>1000</v>
      </c>
      <c r="D29" s="51">
        <v>1</v>
      </c>
      <c r="E29" s="57">
        <f t="shared" si="9"/>
        <v>1000</v>
      </c>
      <c r="F29" s="57">
        <v>275</v>
      </c>
      <c r="G29" s="57">
        <v>0</v>
      </c>
      <c r="H29" s="57">
        <f t="shared" si="10"/>
        <v>275</v>
      </c>
      <c r="I29" s="45" t="s">
        <v>88</v>
      </c>
      <c r="J29" s="66"/>
    </row>
    <row r="30" spans="1:10" ht="21" customHeight="1" x14ac:dyDescent="0.15">
      <c r="A30" s="86"/>
      <c r="B30" s="96"/>
      <c r="C30" s="51">
        <v>600</v>
      </c>
      <c r="D30" s="51">
        <v>15</v>
      </c>
      <c r="E30" s="57">
        <f t="shared" si="9"/>
        <v>9000</v>
      </c>
      <c r="F30" s="57">
        <v>6476</v>
      </c>
      <c r="G30" s="57">
        <v>0</v>
      </c>
      <c r="H30" s="57">
        <f t="shared" si="10"/>
        <v>6476</v>
      </c>
      <c r="I30" s="45" t="s">
        <v>89</v>
      </c>
      <c r="J30" s="66"/>
    </row>
    <row r="31" spans="1:10" ht="21" customHeight="1" x14ac:dyDescent="0.15">
      <c r="A31" s="86"/>
      <c r="B31" s="96"/>
      <c r="C31" s="50">
        <v>50</v>
      </c>
      <c r="D31" s="50">
        <v>15</v>
      </c>
      <c r="E31" s="57">
        <f t="shared" si="9"/>
        <v>750</v>
      </c>
      <c r="F31" s="57">
        <v>930</v>
      </c>
      <c r="G31" s="57">
        <v>0</v>
      </c>
      <c r="H31" s="57">
        <f t="shared" si="10"/>
        <v>930</v>
      </c>
      <c r="I31" s="45" t="s">
        <v>90</v>
      </c>
      <c r="J31" s="66"/>
    </row>
    <row r="32" spans="1:10" ht="21" customHeight="1" x14ac:dyDescent="0.15">
      <c r="A32" s="86"/>
      <c r="B32" s="96"/>
      <c r="C32" s="57">
        <v>40</v>
      </c>
      <c r="D32" s="57">
        <v>20</v>
      </c>
      <c r="E32" s="57">
        <f t="shared" si="9"/>
        <v>800</v>
      </c>
      <c r="F32" s="57">
        <v>0</v>
      </c>
      <c r="G32" s="57">
        <v>891.8</v>
      </c>
      <c r="H32" s="57">
        <f t="shared" ref="H32:H47" si="11">F32+G32</f>
        <v>891.8</v>
      </c>
      <c r="I32" s="45" t="s">
        <v>92</v>
      </c>
      <c r="J32" s="66"/>
    </row>
    <row r="33" spans="1:10" ht="21" customHeight="1" x14ac:dyDescent="0.15">
      <c r="A33" s="86"/>
      <c r="B33" s="96"/>
      <c r="C33" s="57">
        <v>15000</v>
      </c>
      <c r="D33" s="57">
        <v>1</v>
      </c>
      <c r="E33" s="57">
        <f t="shared" si="9"/>
        <v>15000</v>
      </c>
      <c r="F33" s="57">
        <v>865.8</v>
      </c>
      <c r="G33" s="57">
        <v>0</v>
      </c>
      <c r="H33" s="57">
        <f t="shared" si="11"/>
        <v>865.8</v>
      </c>
      <c r="I33" s="45" t="s">
        <v>96</v>
      </c>
      <c r="J33" s="66"/>
    </row>
    <row r="34" spans="1:10" ht="21" customHeight="1" x14ac:dyDescent="0.15">
      <c r="A34" s="86"/>
      <c r="B34" s="96"/>
      <c r="C34" s="58"/>
      <c r="D34" s="58"/>
      <c r="E34" s="58"/>
      <c r="F34" s="58">
        <v>352</v>
      </c>
      <c r="G34" s="58">
        <v>0</v>
      </c>
      <c r="H34" s="58">
        <f t="shared" si="11"/>
        <v>352</v>
      </c>
      <c r="I34" s="45" t="s">
        <v>97</v>
      </c>
      <c r="J34" s="66"/>
    </row>
    <row r="35" spans="1:10" ht="21" customHeight="1" x14ac:dyDescent="0.15">
      <c r="A35" s="86"/>
      <c r="B35" s="96"/>
      <c r="C35" s="58"/>
      <c r="D35" s="58"/>
      <c r="E35" s="58"/>
      <c r="F35" s="58">
        <v>0</v>
      </c>
      <c r="G35" s="58">
        <v>572</v>
      </c>
      <c r="H35" s="58">
        <f t="shared" si="11"/>
        <v>572</v>
      </c>
      <c r="I35" s="45" t="s">
        <v>98</v>
      </c>
      <c r="J35" s="66"/>
    </row>
    <row r="36" spans="1:10" ht="21" customHeight="1" x14ac:dyDescent="0.15">
      <c r="A36" s="86"/>
      <c r="B36" s="96"/>
      <c r="C36" s="58"/>
      <c r="D36" s="58"/>
      <c r="E36" s="58"/>
      <c r="F36" s="58">
        <v>378</v>
      </c>
      <c r="G36" s="58">
        <v>0</v>
      </c>
      <c r="H36" s="58">
        <f t="shared" si="11"/>
        <v>378</v>
      </c>
      <c r="I36" s="45" t="s">
        <v>94</v>
      </c>
      <c r="J36" s="66"/>
    </row>
    <row r="37" spans="1:10" ht="21" customHeight="1" x14ac:dyDescent="0.15">
      <c r="A37" s="86"/>
      <c r="B37" s="96"/>
      <c r="C37" s="58"/>
      <c r="D37" s="58"/>
      <c r="E37" s="58"/>
      <c r="F37" s="58">
        <v>336</v>
      </c>
      <c r="G37" s="58">
        <v>0</v>
      </c>
      <c r="H37" s="58">
        <f t="shared" si="11"/>
        <v>336</v>
      </c>
      <c r="I37" s="45" t="s">
        <v>95</v>
      </c>
      <c r="J37" s="66"/>
    </row>
    <row r="38" spans="1:10" ht="21" customHeight="1" x14ac:dyDescent="0.15">
      <c r="A38" s="86"/>
      <c r="B38" s="96"/>
      <c r="C38" s="58"/>
      <c r="D38" s="58"/>
      <c r="E38" s="58"/>
      <c r="F38" s="58">
        <v>349</v>
      </c>
      <c r="G38" s="58">
        <v>0</v>
      </c>
      <c r="H38" s="58">
        <f t="shared" si="11"/>
        <v>349</v>
      </c>
      <c r="I38" s="45" t="s">
        <v>99</v>
      </c>
      <c r="J38" s="66"/>
    </row>
    <row r="39" spans="1:10" ht="21" customHeight="1" x14ac:dyDescent="0.15">
      <c r="A39" s="86"/>
      <c r="B39" s="96"/>
      <c r="C39" s="58"/>
      <c r="D39" s="58"/>
      <c r="E39" s="58"/>
      <c r="F39" s="58">
        <v>264</v>
      </c>
      <c r="G39" s="58">
        <v>0</v>
      </c>
      <c r="H39" s="58">
        <f t="shared" si="11"/>
        <v>264</v>
      </c>
      <c r="I39" s="45" t="s">
        <v>100</v>
      </c>
      <c r="J39" s="66"/>
    </row>
    <row r="40" spans="1:10" ht="21" customHeight="1" x14ac:dyDescent="0.15">
      <c r="A40" s="86"/>
      <c r="B40" s="96"/>
      <c r="C40" s="58"/>
      <c r="D40" s="58"/>
      <c r="E40" s="58"/>
      <c r="F40" s="58">
        <v>630</v>
      </c>
      <c r="G40" s="58">
        <v>0</v>
      </c>
      <c r="H40" s="58">
        <f t="shared" si="11"/>
        <v>630</v>
      </c>
      <c r="I40" s="45" t="s">
        <v>101</v>
      </c>
      <c r="J40" s="66"/>
    </row>
    <row r="41" spans="1:10" ht="21" customHeight="1" x14ac:dyDescent="0.15">
      <c r="A41" s="86"/>
      <c r="B41" s="96"/>
      <c r="C41" s="58"/>
      <c r="D41" s="58"/>
      <c r="E41" s="58"/>
      <c r="F41" s="58">
        <v>0</v>
      </c>
      <c r="G41" s="58">
        <v>75</v>
      </c>
      <c r="H41" s="58">
        <f t="shared" si="11"/>
        <v>75</v>
      </c>
      <c r="I41" s="45" t="s">
        <v>102</v>
      </c>
      <c r="J41" s="66"/>
    </row>
    <row r="42" spans="1:10" ht="21" customHeight="1" x14ac:dyDescent="0.15">
      <c r="A42" s="86"/>
      <c r="B42" s="96"/>
      <c r="C42" s="58"/>
      <c r="D42" s="58"/>
      <c r="E42" s="58"/>
      <c r="F42" s="58">
        <v>43.8</v>
      </c>
      <c r="G42" s="58">
        <v>65</v>
      </c>
      <c r="H42" s="58">
        <f t="shared" si="11"/>
        <v>108.8</v>
      </c>
      <c r="I42" s="45" t="s">
        <v>103</v>
      </c>
      <c r="J42" s="66"/>
    </row>
    <row r="43" spans="1:10" ht="21" customHeight="1" x14ac:dyDescent="0.15">
      <c r="A43" s="86"/>
      <c r="B43" s="96"/>
      <c r="C43" s="58"/>
      <c r="D43" s="58"/>
      <c r="E43" s="58"/>
      <c r="F43" s="58">
        <v>0</v>
      </c>
      <c r="G43" s="58">
        <v>74.400000000000006</v>
      </c>
      <c r="H43" s="58">
        <f t="shared" si="11"/>
        <v>74.400000000000006</v>
      </c>
      <c r="I43" s="45" t="s">
        <v>104</v>
      </c>
      <c r="J43" s="66"/>
    </row>
    <row r="44" spans="1:10" ht="21" customHeight="1" x14ac:dyDescent="0.15">
      <c r="A44" s="86"/>
      <c r="B44" s="96"/>
      <c r="C44" s="58"/>
      <c r="D44" s="58"/>
      <c r="E44" s="58"/>
      <c r="F44" s="58">
        <v>72</v>
      </c>
      <c r="G44" s="58">
        <v>0</v>
      </c>
      <c r="H44" s="58">
        <f t="shared" si="11"/>
        <v>72</v>
      </c>
      <c r="I44" s="45" t="s">
        <v>105</v>
      </c>
      <c r="J44" s="66"/>
    </row>
    <row r="45" spans="1:10" ht="21" customHeight="1" x14ac:dyDescent="0.15">
      <c r="A45" s="86"/>
      <c r="B45" s="96"/>
      <c r="C45" s="58"/>
      <c r="D45" s="58"/>
      <c r="E45" s="58"/>
      <c r="F45" s="58">
        <v>316</v>
      </c>
      <c r="G45" s="58">
        <v>0</v>
      </c>
      <c r="H45" s="58">
        <f t="shared" si="11"/>
        <v>316</v>
      </c>
      <c r="I45" s="45" t="s">
        <v>106</v>
      </c>
      <c r="J45" s="66"/>
    </row>
    <row r="46" spans="1:10" ht="21" customHeight="1" x14ac:dyDescent="0.15">
      <c r="A46" s="86"/>
      <c r="B46" s="96"/>
      <c r="C46" s="58"/>
      <c r="D46" s="58"/>
      <c r="E46" s="58"/>
      <c r="F46" s="58">
        <v>295.2</v>
      </c>
      <c r="G46" s="58">
        <v>0</v>
      </c>
      <c r="H46" s="58">
        <f t="shared" si="11"/>
        <v>295.2</v>
      </c>
      <c r="I46" s="45" t="s">
        <v>107</v>
      </c>
      <c r="J46" s="66"/>
    </row>
    <row r="47" spans="1:10" ht="21" customHeight="1" x14ac:dyDescent="0.15">
      <c r="A47" s="86"/>
      <c r="B47" s="96"/>
      <c r="C47" s="58"/>
      <c r="D47" s="58"/>
      <c r="E47" s="58"/>
      <c r="F47" s="58">
        <v>73.3</v>
      </c>
      <c r="G47" s="58">
        <v>0</v>
      </c>
      <c r="H47" s="58">
        <f t="shared" si="11"/>
        <v>73.3</v>
      </c>
      <c r="I47" s="45" t="s">
        <v>109</v>
      </c>
      <c r="J47" s="66"/>
    </row>
    <row r="48" spans="1:10" ht="21" customHeight="1" x14ac:dyDescent="0.15">
      <c r="A48" s="82"/>
      <c r="B48" s="95"/>
      <c r="C48" s="50">
        <v>20</v>
      </c>
      <c r="D48" s="50">
        <v>20</v>
      </c>
      <c r="E48" s="57">
        <f t="shared" si="9"/>
        <v>400</v>
      </c>
      <c r="F48" s="57">
        <v>299</v>
      </c>
      <c r="G48" s="57">
        <v>0</v>
      </c>
      <c r="H48" s="57">
        <f t="shared" si="10"/>
        <v>299</v>
      </c>
      <c r="I48" s="45" t="s">
        <v>91</v>
      </c>
      <c r="J48" s="66"/>
    </row>
    <row r="49" spans="1:10" s="30" customFormat="1" ht="21" customHeight="1" x14ac:dyDescent="0.15">
      <c r="A49" s="38"/>
      <c r="B49" s="39" t="s">
        <v>27</v>
      </c>
      <c r="C49" s="40">
        <f>SUM(C25)</f>
        <v>15000</v>
      </c>
      <c r="D49" s="40">
        <f>SUM(D25)</f>
        <v>1</v>
      </c>
      <c r="E49" s="40">
        <f>SUM(E25:E48)</f>
        <v>49950</v>
      </c>
      <c r="F49" s="40">
        <f>SUM(F25:F48)</f>
        <v>30397.5</v>
      </c>
      <c r="G49" s="40">
        <f>SUM(G25:G48)</f>
        <v>1678.2</v>
      </c>
      <c r="H49" s="40">
        <f>F49+G49</f>
        <v>32075.7</v>
      </c>
      <c r="I49" s="46"/>
      <c r="J49" s="67"/>
    </row>
    <row r="50" spans="1:10" ht="21" customHeight="1" x14ac:dyDescent="0.15">
      <c r="A50" s="85">
        <v>6</v>
      </c>
      <c r="B50" s="83" t="s">
        <v>28</v>
      </c>
      <c r="C50" s="64">
        <v>0</v>
      </c>
      <c r="D50" s="80"/>
      <c r="E50" s="64">
        <f>C50*D50</f>
        <v>0</v>
      </c>
      <c r="F50" s="37">
        <v>0</v>
      </c>
      <c r="G50" s="37">
        <v>0</v>
      </c>
      <c r="H50" s="37">
        <f t="shared" si="0"/>
        <v>0</v>
      </c>
      <c r="I50" s="45"/>
      <c r="J50" s="65" t="s">
        <v>29</v>
      </c>
    </row>
    <row r="51" spans="1:10" ht="21" customHeight="1" x14ac:dyDescent="0.15">
      <c r="A51" s="85"/>
      <c r="B51" s="83"/>
      <c r="C51" s="64"/>
      <c r="D51" s="80"/>
      <c r="E51" s="64"/>
      <c r="F51" s="37">
        <v>0</v>
      </c>
      <c r="G51" s="37">
        <v>0</v>
      </c>
      <c r="H51" s="37">
        <f t="shared" si="0"/>
        <v>0</v>
      </c>
      <c r="I51" s="45"/>
      <c r="J51" s="74"/>
    </row>
    <row r="52" spans="1:10" ht="21" customHeight="1" x14ac:dyDescent="0.15">
      <c r="A52" s="85"/>
      <c r="B52" s="83"/>
      <c r="C52" s="64"/>
      <c r="D52" s="80"/>
      <c r="E52" s="64"/>
      <c r="F52" s="37">
        <v>0</v>
      </c>
      <c r="G52" s="37">
        <v>0</v>
      </c>
      <c r="H52" s="37">
        <f t="shared" si="0"/>
        <v>0</v>
      </c>
      <c r="I52" s="45"/>
      <c r="J52" s="74"/>
    </row>
    <row r="53" spans="1:10" ht="21" customHeight="1" x14ac:dyDescent="0.15">
      <c r="A53" s="85"/>
      <c r="B53" s="83"/>
      <c r="C53" s="64"/>
      <c r="D53" s="80"/>
      <c r="E53" s="64"/>
      <c r="F53" s="37">
        <v>0</v>
      </c>
      <c r="G53" s="37">
        <v>0</v>
      </c>
      <c r="H53" s="37">
        <f t="shared" si="0"/>
        <v>0</v>
      </c>
      <c r="I53" s="45"/>
      <c r="J53" s="74"/>
    </row>
    <row r="54" spans="1:10" s="30" customFormat="1" ht="21" customHeight="1" x14ac:dyDescent="0.15">
      <c r="A54" s="38"/>
      <c r="B54" s="39" t="s">
        <v>30</v>
      </c>
      <c r="C54" s="40">
        <f>SUM(C50)</f>
        <v>0</v>
      </c>
      <c r="D54" s="40">
        <f t="shared" ref="D54:E54" si="12">SUM(D50)</f>
        <v>0</v>
      </c>
      <c r="E54" s="40">
        <f t="shared" si="12"/>
        <v>0</v>
      </c>
      <c r="F54" s="40">
        <f>SUM(F50:F53)</f>
        <v>0</v>
      </c>
      <c r="G54" s="40">
        <f t="shared" ref="G54" si="13">SUM(G50:G53)</f>
        <v>0</v>
      </c>
      <c r="H54" s="40">
        <f>SUM(H50:H53)</f>
        <v>0</v>
      </c>
      <c r="I54" s="46"/>
      <c r="J54" s="75"/>
    </row>
    <row r="55" spans="1:10" ht="21" customHeight="1" x14ac:dyDescent="0.15">
      <c r="A55" s="85">
        <v>7</v>
      </c>
      <c r="B55" s="83" t="s">
        <v>31</v>
      </c>
      <c r="C55" s="64">
        <v>0</v>
      </c>
      <c r="D55" s="80"/>
      <c r="E55" s="64">
        <f t="shared" si="2"/>
        <v>0</v>
      </c>
      <c r="F55" s="37">
        <v>0</v>
      </c>
      <c r="G55" s="37">
        <v>0</v>
      </c>
      <c r="H55" s="37">
        <f t="shared" si="0"/>
        <v>0</v>
      </c>
      <c r="I55" s="45"/>
      <c r="J55" s="68"/>
    </row>
    <row r="56" spans="1:10" ht="21" customHeight="1" x14ac:dyDescent="0.15">
      <c r="A56" s="85"/>
      <c r="B56" s="83"/>
      <c r="C56" s="64"/>
      <c r="D56" s="80"/>
      <c r="E56" s="64"/>
      <c r="F56" s="37">
        <v>0</v>
      </c>
      <c r="G56" s="37">
        <v>0</v>
      </c>
      <c r="H56" s="37">
        <f t="shared" si="0"/>
        <v>0</v>
      </c>
      <c r="I56" s="45"/>
      <c r="J56" s="69"/>
    </row>
    <row r="57" spans="1:10" ht="21" customHeight="1" x14ac:dyDescent="0.15">
      <c r="A57" s="85"/>
      <c r="B57" s="83"/>
      <c r="C57" s="64"/>
      <c r="D57" s="80"/>
      <c r="E57" s="64"/>
      <c r="F57" s="37">
        <v>0</v>
      </c>
      <c r="G57" s="37">
        <v>0</v>
      </c>
      <c r="H57" s="37">
        <f t="shared" si="0"/>
        <v>0</v>
      </c>
      <c r="I57" s="45"/>
      <c r="J57" s="69"/>
    </row>
    <row r="58" spans="1:10" ht="21" customHeight="1" x14ac:dyDescent="0.15">
      <c r="A58" s="85"/>
      <c r="B58" s="83"/>
      <c r="C58" s="64"/>
      <c r="D58" s="80"/>
      <c r="E58" s="64"/>
      <c r="F58" s="37">
        <v>0</v>
      </c>
      <c r="G58" s="37">
        <v>0</v>
      </c>
      <c r="H58" s="37">
        <f t="shared" si="0"/>
        <v>0</v>
      </c>
      <c r="I58" s="45"/>
      <c r="J58" s="69"/>
    </row>
    <row r="59" spans="1:10" s="30" customFormat="1" ht="21" customHeight="1" x14ac:dyDescent="0.15">
      <c r="A59" s="38"/>
      <c r="B59" s="39" t="s">
        <v>32</v>
      </c>
      <c r="C59" s="40">
        <f>SUM(C55)</f>
        <v>0</v>
      </c>
      <c r="D59" s="40">
        <f t="shared" ref="D59:E59" si="14">SUM(D55)</f>
        <v>0</v>
      </c>
      <c r="E59" s="40">
        <f t="shared" si="14"/>
        <v>0</v>
      </c>
      <c r="F59" s="40">
        <f>SUM(F55:F58)</f>
        <v>0</v>
      </c>
      <c r="G59" s="40">
        <f t="shared" ref="G59:H59" si="15">SUM(G55:G58)</f>
        <v>0</v>
      </c>
      <c r="H59" s="40">
        <f t="shared" si="15"/>
        <v>0</v>
      </c>
      <c r="I59" s="46"/>
      <c r="J59" s="70"/>
    </row>
    <row r="60" spans="1:10" ht="21" customHeight="1" x14ac:dyDescent="0.15">
      <c r="A60" s="85">
        <v>8</v>
      </c>
      <c r="B60" s="83" t="s">
        <v>33</v>
      </c>
      <c r="C60" s="64">
        <v>0</v>
      </c>
      <c r="D60" s="80"/>
      <c r="E60" s="64">
        <f t="shared" si="2"/>
        <v>0</v>
      </c>
      <c r="F60" s="37">
        <v>0</v>
      </c>
      <c r="G60" s="37">
        <v>0</v>
      </c>
      <c r="H60" s="37">
        <f t="shared" si="0"/>
        <v>0</v>
      </c>
      <c r="I60" s="45"/>
      <c r="J60" s="73" t="s">
        <v>34</v>
      </c>
    </row>
    <row r="61" spans="1:10" ht="21" customHeight="1" x14ac:dyDescent="0.15">
      <c r="A61" s="85"/>
      <c r="B61" s="83"/>
      <c r="C61" s="64"/>
      <c r="D61" s="80"/>
      <c r="E61" s="64"/>
      <c r="F61" s="37">
        <v>0</v>
      </c>
      <c r="G61" s="37">
        <v>0</v>
      </c>
      <c r="H61" s="37">
        <f t="shared" si="0"/>
        <v>0</v>
      </c>
      <c r="I61" s="45"/>
      <c r="J61" s="74"/>
    </row>
    <row r="62" spans="1:10" s="30" customFormat="1" ht="21" customHeight="1" x14ac:dyDescent="0.15">
      <c r="A62" s="38"/>
      <c r="B62" s="39" t="s">
        <v>35</v>
      </c>
      <c r="C62" s="40">
        <f>SUM(C60)</f>
        <v>0</v>
      </c>
      <c r="D62" s="40">
        <f t="shared" ref="D62:E62" si="16">SUM(D60)</f>
        <v>0</v>
      </c>
      <c r="E62" s="40">
        <f t="shared" si="16"/>
        <v>0</v>
      </c>
      <c r="F62" s="40">
        <f>SUM(F60:F61)</f>
        <v>0</v>
      </c>
      <c r="G62" s="40">
        <f t="shared" ref="G62:H62" si="17">SUM(G60:G61)</f>
        <v>0</v>
      </c>
      <c r="H62" s="40">
        <f t="shared" si="17"/>
        <v>0</v>
      </c>
      <c r="I62" s="46"/>
      <c r="J62" s="75"/>
    </row>
    <row r="63" spans="1:10" ht="21" customHeight="1" x14ac:dyDescent="0.15">
      <c r="A63" s="85">
        <v>9</v>
      </c>
      <c r="B63" s="83" t="s">
        <v>36</v>
      </c>
      <c r="C63" s="64">
        <v>0</v>
      </c>
      <c r="D63" s="80"/>
      <c r="E63" s="64">
        <f t="shared" si="2"/>
        <v>0</v>
      </c>
      <c r="F63" s="37">
        <v>0</v>
      </c>
      <c r="G63" s="37">
        <v>0</v>
      </c>
      <c r="H63" s="37">
        <f t="shared" si="0"/>
        <v>0</v>
      </c>
      <c r="I63" s="45"/>
      <c r="J63" s="65" t="s">
        <v>37</v>
      </c>
    </row>
    <row r="64" spans="1:10" ht="21" customHeight="1" x14ac:dyDescent="0.15">
      <c r="A64" s="85"/>
      <c r="B64" s="83"/>
      <c r="C64" s="64"/>
      <c r="D64" s="80"/>
      <c r="E64" s="64"/>
      <c r="F64" s="37">
        <v>0</v>
      </c>
      <c r="G64" s="37">
        <v>0</v>
      </c>
      <c r="H64" s="37">
        <f t="shared" si="0"/>
        <v>0</v>
      </c>
      <c r="I64" s="45"/>
      <c r="J64" s="66"/>
    </row>
    <row r="65" spans="1:10" ht="21" customHeight="1" x14ac:dyDescent="0.15">
      <c r="A65" s="85"/>
      <c r="B65" s="83"/>
      <c r="C65" s="64"/>
      <c r="D65" s="80"/>
      <c r="E65" s="64"/>
      <c r="F65" s="37">
        <v>0</v>
      </c>
      <c r="G65" s="37">
        <v>0</v>
      </c>
      <c r="H65" s="37">
        <f t="shared" si="0"/>
        <v>0</v>
      </c>
      <c r="I65" s="45"/>
      <c r="J65" s="66"/>
    </row>
    <row r="66" spans="1:10" s="30" customFormat="1" ht="21" customHeight="1" x14ac:dyDescent="0.15">
      <c r="A66" s="38"/>
      <c r="B66" s="39" t="s">
        <v>38</v>
      </c>
      <c r="C66" s="40">
        <f>SUM(C63)</f>
        <v>0</v>
      </c>
      <c r="D66" s="40">
        <f t="shared" ref="D66:E66" si="18">SUM(D63)</f>
        <v>0</v>
      </c>
      <c r="E66" s="40">
        <f t="shared" si="18"/>
        <v>0</v>
      </c>
      <c r="F66" s="40">
        <f>SUM(F63:F65)</f>
        <v>0</v>
      </c>
      <c r="G66" s="40">
        <f t="shared" ref="G66:H66" si="19">SUM(G63:G65)</f>
        <v>0</v>
      </c>
      <c r="H66" s="40">
        <f t="shared" si="19"/>
        <v>0</v>
      </c>
      <c r="I66" s="46"/>
      <c r="J66" s="67"/>
    </row>
    <row r="67" spans="1:10" ht="21" customHeight="1" x14ac:dyDescent="0.15">
      <c r="A67" s="81">
        <v>10</v>
      </c>
      <c r="B67" s="83" t="s">
        <v>39</v>
      </c>
      <c r="C67" s="64">
        <v>0</v>
      </c>
      <c r="D67" s="80"/>
      <c r="E67" s="64">
        <f t="shared" si="2"/>
        <v>0</v>
      </c>
      <c r="F67" s="37">
        <v>547</v>
      </c>
      <c r="G67" s="37">
        <v>0</v>
      </c>
      <c r="H67" s="37">
        <f t="shared" si="0"/>
        <v>547</v>
      </c>
      <c r="I67" s="45" t="s">
        <v>108</v>
      </c>
      <c r="J67" s="68"/>
    </row>
    <row r="68" spans="1:10" ht="21" customHeight="1" x14ac:dyDescent="0.15">
      <c r="A68" s="86"/>
      <c r="B68" s="83"/>
      <c r="C68" s="64"/>
      <c r="D68" s="80"/>
      <c r="E68" s="64"/>
      <c r="F68" s="37">
        <v>0</v>
      </c>
      <c r="G68" s="37">
        <v>0</v>
      </c>
      <c r="H68" s="37">
        <f t="shared" ref="H68:H73" si="20">F68+G68</f>
        <v>0</v>
      </c>
      <c r="I68" s="45"/>
      <c r="J68" s="69"/>
    </row>
    <row r="69" spans="1:10" ht="21" customHeight="1" x14ac:dyDescent="0.15">
      <c r="A69" s="86"/>
      <c r="B69" s="83"/>
      <c r="C69" s="64"/>
      <c r="D69" s="80"/>
      <c r="E69" s="64"/>
      <c r="F69" s="37">
        <v>0</v>
      </c>
      <c r="G69" s="37">
        <v>0</v>
      </c>
      <c r="H69" s="37">
        <f t="shared" si="20"/>
        <v>0</v>
      </c>
      <c r="I69" s="45"/>
      <c r="J69" s="69"/>
    </row>
    <row r="70" spans="1:10" ht="21" customHeight="1" x14ac:dyDescent="0.15">
      <c r="A70" s="86"/>
      <c r="B70" s="83"/>
      <c r="C70" s="64"/>
      <c r="D70" s="80"/>
      <c r="E70" s="64"/>
      <c r="F70" s="37">
        <v>0</v>
      </c>
      <c r="G70" s="37">
        <v>0</v>
      </c>
      <c r="H70" s="37">
        <f t="shared" si="20"/>
        <v>0</v>
      </c>
      <c r="I70" s="45"/>
      <c r="J70" s="69"/>
    </row>
    <row r="71" spans="1:10" ht="21" customHeight="1" x14ac:dyDescent="0.15">
      <c r="A71" s="86"/>
      <c r="B71" s="83"/>
      <c r="C71" s="64"/>
      <c r="D71" s="80"/>
      <c r="E71" s="64"/>
      <c r="F71" s="37">
        <v>0</v>
      </c>
      <c r="G71" s="37">
        <v>0</v>
      </c>
      <c r="H71" s="37">
        <f t="shared" si="20"/>
        <v>0</v>
      </c>
      <c r="I71" s="45"/>
      <c r="J71" s="69"/>
    </row>
    <row r="72" spans="1:10" ht="21" customHeight="1" x14ac:dyDescent="0.15">
      <c r="A72" s="86"/>
      <c r="B72" s="83"/>
      <c r="C72" s="64"/>
      <c r="D72" s="80"/>
      <c r="E72" s="64"/>
      <c r="F72" s="37">
        <v>0</v>
      </c>
      <c r="G72" s="37">
        <v>0</v>
      </c>
      <c r="H72" s="37">
        <f t="shared" si="20"/>
        <v>0</v>
      </c>
      <c r="I72" s="45"/>
      <c r="J72" s="69"/>
    </row>
    <row r="73" spans="1:10" ht="21" customHeight="1" x14ac:dyDescent="0.15">
      <c r="A73" s="82"/>
      <c r="B73" s="83"/>
      <c r="C73" s="64"/>
      <c r="D73" s="80"/>
      <c r="E73" s="64"/>
      <c r="F73" s="37">
        <v>0</v>
      </c>
      <c r="G73" s="37">
        <v>0</v>
      </c>
      <c r="H73" s="37">
        <f t="shared" si="20"/>
        <v>0</v>
      </c>
      <c r="I73" s="45"/>
      <c r="J73" s="69"/>
    </row>
    <row r="74" spans="1:10" s="30" customFormat="1" ht="21" customHeight="1" x14ac:dyDescent="0.15">
      <c r="A74" s="38"/>
      <c r="B74" s="39" t="s">
        <v>40</v>
      </c>
      <c r="C74" s="40">
        <f>SUM(C67)</f>
        <v>0</v>
      </c>
      <c r="D74" s="40">
        <f t="shared" ref="D74:E74" si="21">SUM(D67)</f>
        <v>0</v>
      </c>
      <c r="E74" s="40">
        <f t="shared" si="21"/>
        <v>0</v>
      </c>
      <c r="F74" s="40">
        <f>SUM(F67:F73)</f>
        <v>547</v>
      </c>
      <c r="G74" s="40">
        <f t="shared" ref="G74:H74" si="22">SUM(G67:G73)</f>
        <v>0</v>
      </c>
      <c r="H74" s="40">
        <f t="shared" si="22"/>
        <v>547</v>
      </c>
      <c r="I74" s="46"/>
      <c r="J74" s="70"/>
    </row>
    <row r="75" spans="1:10" ht="21" customHeight="1" x14ac:dyDescent="0.15">
      <c r="A75" s="38"/>
      <c r="B75" s="39" t="s">
        <v>41</v>
      </c>
      <c r="C75" s="40">
        <f t="shared" ref="C75:G75" si="23">SUM(C74,C66,C62,C59,C54,C49,C24,C21,C16,C13)</f>
        <v>15000</v>
      </c>
      <c r="D75" s="40">
        <f t="shared" si="23"/>
        <v>1</v>
      </c>
      <c r="E75" s="40">
        <f t="shared" si="23"/>
        <v>49950</v>
      </c>
      <c r="F75" s="40">
        <f>SUM(F74,F66,F62,F59,F54,F49,F24,F21,F16,F13)</f>
        <v>30944.5</v>
      </c>
      <c r="G75" s="40">
        <f t="shared" si="23"/>
        <v>1678.2</v>
      </c>
      <c r="H75" s="40">
        <f>SUM(H74,H66,H62,H59,H54,H49,H24,H21,H16,H13)</f>
        <v>32622.7</v>
      </c>
      <c r="I75" s="46"/>
      <c r="J75" s="47"/>
    </row>
    <row r="79" spans="1:10" ht="21" customHeight="1" x14ac:dyDescent="0.15">
      <c r="A79" s="91" t="s">
        <v>42</v>
      </c>
      <c r="B79" s="92"/>
      <c r="C79" s="93" t="s">
        <v>43</v>
      </c>
      <c r="D79" s="93"/>
      <c r="E79" s="93" t="s">
        <v>44</v>
      </c>
      <c r="F79" s="93"/>
      <c r="G79" s="93" t="s">
        <v>45</v>
      </c>
      <c r="H79" s="93"/>
      <c r="I79" s="48" t="s">
        <v>46</v>
      </c>
    </row>
    <row r="80" spans="1:10" ht="21" customHeight="1" x14ac:dyDescent="0.15">
      <c r="A80" s="87">
        <f>E75</f>
        <v>49950</v>
      </c>
      <c r="B80" s="79"/>
      <c r="C80" s="79">
        <f>H75</f>
        <v>32622.7</v>
      </c>
      <c r="D80" s="79"/>
      <c r="E80" s="79">
        <f>F75</f>
        <v>30944.5</v>
      </c>
      <c r="F80" s="79"/>
      <c r="G80" s="79">
        <f>G75</f>
        <v>1678.2</v>
      </c>
      <c r="H80" s="79"/>
      <c r="I80" s="49">
        <f>A80-C80</f>
        <v>17327.3</v>
      </c>
    </row>
    <row r="82" spans="1:9" ht="21" customHeight="1" x14ac:dyDescent="0.15">
      <c r="A82" s="41" t="s">
        <v>47</v>
      </c>
      <c r="B82" s="42"/>
      <c r="C82" s="43" t="s">
        <v>48</v>
      </c>
      <c r="D82" s="41"/>
      <c r="E82" s="41" t="s">
        <v>49</v>
      </c>
      <c r="F82" s="41"/>
      <c r="G82" s="41" t="s">
        <v>50</v>
      </c>
      <c r="H82" s="41"/>
      <c r="I82" s="42"/>
    </row>
  </sheetData>
  <mergeCells count="73">
    <mergeCell ref="C2:H2"/>
    <mergeCell ref="C6:E6"/>
    <mergeCell ref="F6:I6"/>
    <mergeCell ref="A79:B79"/>
    <mergeCell ref="C79:D79"/>
    <mergeCell ref="E79:F79"/>
    <mergeCell ref="G79:H79"/>
    <mergeCell ref="B8:B12"/>
    <mergeCell ref="B14:B15"/>
    <mergeCell ref="B17:B20"/>
    <mergeCell ref="B22:B23"/>
    <mergeCell ref="B25:B48"/>
    <mergeCell ref="B50:B53"/>
    <mergeCell ref="B55:B58"/>
    <mergeCell ref="B60:B61"/>
    <mergeCell ref="B63:B65"/>
    <mergeCell ref="G80:H80"/>
    <mergeCell ref="A6:A7"/>
    <mergeCell ref="A8:A12"/>
    <mergeCell ref="A14:A15"/>
    <mergeCell ref="A17:A20"/>
    <mergeCell ref="A22:A23"/>
    <mergeCell ref="A25:A48"/>
    <mergeCell ref="A50:A53"/>
    <mergeCell ref="A55:A58"/>
    <mergeCell ref="A60:A61"/>
    <mergeCell ref="A63:A65"/>
    <mergeCell ref="A67:A73"/>
    <mergeCell ref="B6:B7"/>
    <mergeCell ref="D63:D65"/>
    <mergeCell ref="D67:D73"/>
    <mergeCell ref="A80:B80"/>
    <mergeCell ref="D8:D12"/>
    <mergeCell ref="D14:D15"/>
    <mergeCell ref="D17:D20"/>
    <mergeCell ref="D60:D61"/>
    <mergeCell ref="B67:B73"/>
    <mergeCell ref="C8:C12"/>
    <mergeCell ref="C14:C15"/>
    <mergeCell ref="C17:C20"/>
    <mergeCell ref="C22:C23"/>
    <mergeCell ref="C50:C53"/>
    <mergeCell ref="C55:C58"/>
    <mergeCell ref="C60:C61"/>
    <mergeCell ref="C63:C65"/>
    <mergeCell ref="C67:C73"/>
    <mergeCell ref="D22:D23"/>
    <mergeCell ref="D50:D53"/>
    <mergeCell ref="D55:D58"/>
    <mergeCell ref="E22:E23"/>
    <mergeCell ref="E50:E53"/>
    <mergeCell ref="C80:D80"/>
    <mergeCell ref="E80:F80"/>
    <mergeCell ref="E55:E58"/>
    <mergeCell ref="E60:E61"/>
    <mergeCell ref="E63:E65"/>
    <mergeCell ref="E67:E73"/>
    <mergeCell ref="E8:E12"/>
    <mergeCell ref="J63:J66"/>
    <mergeCell ref="J67:J74"/>
    <mergeCell ref="H4:I5"/>
    <mergeCell ref="J22:J24"/>
    <mergeCell ref="J25:J49"/>
    <mergeCell ref="J50:J54"/>
    <mergeCell ref="J55:J59"/>
    <mergeCell ref="J60:J62"/>
    <mergeCell ref="J4:J5"/>
    <mergeCell ref="J6:J7"/>
    <mergeCell ref="J8:J13"/>
    <mergeCell ref="J14:J16"/>
    <mergeCell ref="J17:J21"/>
    <mergeCell ref="E14:E15"/>
    <mergeCell ref="E17:E20"/>
  </mergeCells>
  <phoneticPr fontId="12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3"/>
  <sheetViews>
    <sheetView tabSelected="1" view="pageBreakPreview" topLeftCell="A12" zoomScaleSheetLayoutView="100" workbookViewId="0">
      <selection activeCell="P30" sqref="P30:Q3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8" t="s">
        <v>53</v>
      </c>
      <c r="G5" s="108"/>
      <c r="H5" s="5" t="s">
        <v>54</v>
      </c>
      <c r="I5" s="4"/>
      <c r="J5" s="108" t="s">
        <v>82</v>
      </c>
      <c r="K5" s="109"/>
    </row>
    <row r="6" spans="2:11" ht="20" customHeight="1" x14ac:dyDescent="0.15">
      <c r="B6" s="6"/>
      <c r="C6" s="7"/>
      <c r="D6" s="8" t="s">
        <v>55</v>
      </c>
      <c r="E6" s="8"/>
      <c r="F6" s="110" t="s">
        <v>112</v>
      </c>
      <c r="G6" s="110"/>
      <c r="H6" s="8" t="s">
        <v>56</v>
      </c>
      <c r="I6" s="7"/>
      <c r="J6" s="110" t="s">
        <v>57</v>
      </c>
      <c r="K6" s="111"/>
    </row>
    <row r="7" spans="2:11" ht="20" customHeight="1" x14ac:dyDescent="0.15">
      <c r="B7" s="6"/>
      <c r="C7" s="7"/>
      <c r="D7" s="8" t="s">
        <v>58</v>
      </c>
      <c r="E7" s="8"/>
      <c r="F7" s="110" t="s">
        <v>110</v>
      </c>
      <c r="G7" s="110"/>
      <c r="H7" s="8" t="s">
        <v>59</v>
      </c>
      <c r="I7" s="22"/>
      <c r="J7" s="112">
        <v>43612</v>
      </c>
      <c r="K7" s="11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5" t="s">
        <v>111</v>
      </c>
      <c r="K8" s="10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0" t="s">
        <v>1</v>
      </c>
      <c r="C10" s="121"/>
      <c r="D10" s="14" t="s">
        <v>61</v>
      </c>
      <c r="E10" s="100" t="s">
        <v>62</v>
      </c>
      <c r="F10" s="102"/>
      <c r="G10" s="16" t="s">
        <v>63</v>
      </c>
      <c r="H10" s="15" t="s">
        <v>64</v>
      </c>
      <c r="I10" s="100" t="s">
        <v>65</v>
      </c>
      <c r="J10" s="102"/>
      <c r="K10" s="16" t="s">
        <v>66</v>
      </c>
    </row>
    <row r="11" spans="2:11" ht="20" customHeight="1" x14ac:dyDescent="0.15">
      <c r="B11" s="115">
        <v>1</v>
      </c>
      <c r="C11" s="116"/>
      <c r="D11" s="117" t="s">
        <v>67</v>
      </c>
      <c r="E11" s="122" t="s">
        <v>68</v>
      </c>
      <c r="F11" s="123"/>
      <c r="G11" s="17">
        <v>646.5</v>
      </c>
      <c r="H11" s="17">
        <v>646.5</v>
      </c>
      <c r="I11" s="98">
        <v>0</v>
      </c>
      <c r="J11" s="99"/>
      <c r="K11" s="24" t="s">
        <v>113</v>
      </c>
    </row>
    <row r="12" spans="2:11" ht="20" customHeight="1" x14ac:dyDescent="0.15">
      <c r="B12" s="55"/>
      <c r="C12" s="56"/>
      <c r="D12" s="118"/>
      <c r="E12" s="124"/>
      <c r="F12" s="125"/>
      <c r="G12" s="63">
        <v>646.5</v>
      </c>
      <c r="H12" s="63">
        <v>646.5</v>
      </c>
      <c r="I12" s="98">
        <v>0</v>
      </c>
      <c r="J12" s="99"/>
      <c r="K12" s="24" t="s">
        <v>114</v>
      </c>
    </row>
    <row r="13" spans="2:11" ht="20" customHeight="1" x14ac:dyDescent="0.15">
      <c r="B13" s="55"/>
      <c r="C13" s="56"/>
      <c r="D13" s="118"/>
      <c r="E13" s="124"/>
      <c r="F13" s="125"/>
      <c r="G13" s="128">
        <v>352.5</v>
      </c>
      <c r="H13" s="54">
        <v>352.5</v>
      </c>
      <c r="I13" s="52"/>
      <c r="J13" s="53"/>
      <c r="K13" s="24" t="s">
        <v>125</v>
      </c>
    </row>
    <row r="14" spans="2:11" ht="20" customHeight="1" x14ac:dyDescent="0.15">
      <c r="B14" s="55"/>
      <c r="C14" s="56"/>
      <c r="D14" s="118"/>
      <c r="E14" s="126"/>
      <c r="F14" s="127"/>
      <c r="G14" s="54"/>
      <c r="H14" s="54"/>
      <c r="I14" s="52"/>
      <c r="J14" s="53"/>
      <c r="K14" s="24"/>
    </row>
    <row r="15" spans="2:11" ht="20" customHeight="1" x14ac:dyDescent="0.15">
      <c r="B15" s="115">
        <v>2</v>
      </c>
      <c r="C15" s="116"/>
      <c r="D15" s="118"/>
      <c r="E15" s="122" t="s">
        <v>69</v>
      </c>
      <c r="F15" s="123"/>
      <c r="G15" s="17">
        <v>24</v>
      </c>
      <c r="H15" s="17">
        <v>24</v>
      </c>
      <c r="I15" s="98">
        <v>0</v>
      </c>
      <c r="J15" s="99"/>
      <c r="K15" s="24" t="s">
        <v>115</v>
      </c>
    </row>
    <row r="16" spans="2:11" ht="20" customHeight="1" x14ac:dyDescent="0.15">
      <c r="B16" s="55"/>
      <c r="C16" s="56"/>
      <c r="D16" s="118"/>
      <c r="E16" s="124"/>
      <c r="F16" s="125"/>
      <c r="G16" s="54">
        <v>100.5</v>
      </c>
      <c r="H16" s="54">
        <v>100.5</v>
      </c>
      <c r="I16" s="98">
        <v>0</v>
      </c>
      <c r="J16" s="99"/>
      <c r="K16" s="24" t="s">
        <v>116</v>
      </c>
    </row>
    <row r="17" spans="2:11" ht="20" customHeight="1" x14ac:dyDescent="0.15">
      <c r="B17" s="55"/>
      <c r="C17" s="56"/>
      <c r="D17" s="118"/>
      <c r="E17" s="124"/>
      <c r="F17" s="125"/>
      <c r="G17" s="54">
        <v>76</v>
      </c>
      <c r="H17" s="54">
        <v>76</v>
      </c>
      <c r="I17" s="98">
        <v>0</v>
      </c>
      <c r="J17" s="99"/>
      <c r="K17" s="24" t="s">
        <v>117</v>
      </c>
    </row>
    <row r="18" spans="2:11" ht="20" customHeight="1" x14ac:dyDescent="0.15">
      <c r="B18" s="55"/>
      <c r="C18" s="56"/>
      <c r="D18" s="118"/>
      <c r="E18" s="124"/>
      <c r="F18" s="125"/>
      <c r="G18" s="54">
        <v>20</v>
      </c>
      <c r="H18" s="54">
        <v>20</v>
      </c>
      <c r="I18" s="98">
        <v>0</v>
      </c>
      <c r="J18" s="99"/>
      <c r="K18" s="24" t="s">
        <v>121</v>
      </c>
    </row>
    <row r="19" spans="2:11" ht="20" customHeight="1" x14ac:dyDescent="0.15">
      <c r="B19" s="59"/>
      <c r="C19" s="60"/>
      <c r="D19" s="118"/>
      <c r="E19" s="124"/>
      <c r="F19" s="125"/>
      <c r="G19" s="63">
        <v>8.25</v>
      </c>
      <c r="H19" s="63">
        <v>8.25</v>
      </c>
      <c r="I19" s="98">
        <v>0</v>
      </c>
      <c r="J19" s="99"/>
      <c r="K19" s="24" t="s">
        <v>122</v>
      </c>
    </row>
    <row r="20" spans="2:11" ht="20" customHeight="1" x14ac:dyDescent="0.15">
      <c r="B20" s="59"/>
      <c r="C20" s="60"/>
      <c r="D20" s="118"/>
      <c r="E20" s="124"/>
      <c r="F20" s="125"/>
      <c r="G20" s="63">
        <v>87.08</v>
      </c>
      <c r="H20" s="63">
        <v>87.08</v>
      </c>
      <c r="I20" s="98">
        <v>0</v>
      </c>
      <c r="J20" s="99"/>
      <c r="K20" s="24" t="s">
        <v>120</v>
      </c>
    </row>
    <row r="21" spans="2:11" ht="20" customHeight="1" x14ac:dyDescent="0.15">
      <c r="B21" s="59"/>
      <c r="C21" s="60"/>
      <c r="D21" s="118"/>
      <c r="E21" s="124"/>
      <c r="F21" s="125"/>
      <c r="G21" s="128">
        <v>117</v>
      </c>
      <c r="H21" s="63">
        <v>117</v>
      </c>
      <c r="I21" s="61"/>
      <c r="J21" s="62">
        <v>0</v>
      </c>
      <c r="K21" s="24" t="s">
        <v>126</v>
      </c>
    </row>
    <row r="22" spans="2:11" ht="20" customHeight="1" x14ac:dyDescent="0.15">
      <c r="B22" s="59"/>
      <c r="C22" s="60"/>
      <c r="D22" s="118"/>
      <c r="E22" s="124"/>
      <c r="F22" s="125"/>
      <c r="G22" s="128">
        <v>15</v>
      </c>
      <c r="H22" s="63">
        <v>15</v>
      </c>
      <c r="I22" s="98">
        <v>0</v>
      </c>
      <c r="J22" s="99"/>
      <c r="K22" s="24" t="s">
        <v>127</v>
      </c>
    </row>
    <row r="23" spans="2:11" ht="20" customHeight="1" x14ac:dyDescent="0.15">
      <c r="B23" s="55"/>
      <c r="C23" s="56"/>
      <c r="D23" s="118"/>
      <c r="E23" s="126"/>
      <c r="F23" s="127"/>
      <c r="G23" s="128">
        <v>104.82</v>
      </c>
      <c r="H23" s="54">
        <v>104.82</v>
      </c>
      <c r="I23" s="98">
        <v>0</v>
      </c>
      <c r="J23" s="99"/>
      <c r="K23" s="24" t="s">
        <v>128</v>
      </c>
    </row>
    <row r="24" spans="2:11" ht="20" customHeight="1" x14ac:dyDescent="0.15">
      <c r="B24" s="115">
        <v>3</v>
      </c>
      <c r="C24" s="116"/>
      <c r="D24" s="118"/>
      <c r="E24" s="122" t="s">
        <v>70</v>
      </c>
      <c r="F24" s="123"/>
      <c r="G24" s="128">
        <v>593</v>
      </c>
      <c r="H24" s="17">
        <v>593</v>
      </c>
      <c r="I24" s="98">
        <v>0</v>
      </c>
      <c r="J24" s="99"/>
      <c r="K24" s="24" t="s">
        <v>124</v>
      </c>
    </row>
    <row r="25" spans="2:11" ht="20" customHeight="1" x14ac:dyDescent="0.15">
      <c r="B25" s="55"/>
      <c r="C25" s="56"/>
      <c r="D25" s="118"/>
      <c r="E25" s="126"/>
      <c r="F25" s="127"/>
      <c r="G25" s="54"/>
      <c r="H25" s="54"/>
      <c r="I25" s="52"/>
      <c r="J25" s="53"/>
      <c r="K25" s="24"/>
    </row>
    <row r="26" spans="2:11" ht="20" customHeight="1" x14ac:dyDescent="0.15">
      <c r="B26" s="55"/>
      <c r="C26" s="56"/>
      <c r="D26" s="118"/>
      <c r="E26" s="122" t="s">
        <v>71</v>
      </c>
      <c r="F26" s="123"/>
      <c r="G26" s="54">
        <v>630</v>
      </c>
      <c r="H26" s="54">
        <v>630</v>
      </c>
      <c r="I26" s="52"/>
      <c r="J26" s="62">
        <v>0</v>
      </c>
      <c r="K26" s="24" t="s">
        <v>118</v>
      </c>
    </row>
    <row r="27" spans="2:11" ht="20" customHeight="1" x14ac:dyDescent="0.15">
      <c r="B27" s="55"/>
      <c r="C27" s="56"/>
      <c r="D27" s="118"/>
      <c r="E27" s="124"/>
      <c r="F27" s="125"/>
      <c r="G27" s="54">
        <v>179</v>
      </c>
      <c r="H27" s="54">
        <v>179</v>
      </c>
      <c r="I27" s="52"/>
      <c r="J27" s="62">
        <v>0</v>
      </c>
      <c r="K27" s="24" t="s">
        <v>119</v>
      </c>
    </row>
    <row r="28" spans="2:11" ht="20" customHeight="1" x14ac:dyDescent="0.15">
      <c r="B28" s="55"/>
      <c r="C28" s="56"/>
      <c r="D28" s="118"/>
      <c r="E28" s="124"/>
      <c r="F28" s="125"/>
      <c r="G28" s="54"/>
      <c r="H28" s="54"/>
      <c r="I28" s="52"/>
      <c r="J28" s="53"/>
      <c r="K28" s="24"/>
    </row>
    <row r="29" spans="2:11" ht="20" customHeight="1" x14ac:dyDescent="0.15">
      <c r="B29" s="55"/>
      <c r="C29" s="56"/>
      <c r="D29" s="118"/>
      <c r="E29" s="124"/>
      <c r="F29" s="125"/>
      <c r="G29" s="54"/>
      <c r="H29" s="54"/>
      <c r="I29" s="52"/>
      <c r="J29" s="53"/>
      <c r="K29" s="24"/>
    </row>
    <row r="30" spans="2:11" ht="20" customHeight="1" x14ac:dyDescent="0.15">
      <c r="B30" s="115">
        <v>4</v>
      </c>
      <c r="C30" s="116"/>
      <c r="D30" s="118"/>
      <c r="E30" s="126"/>
      <c r="F30" s="127"/>
      <c r="G30" s="17"/>
      <c r="H30" s="17"/>
      <c r="I30" s="98"/>
      <c r="J30" s="99"/>
      <c r="K30" s="24"/>
    </row>
    <row r="31" spans="2:11" ht="20" customHeight="1" x14ac:dyDescent="0.15">
      <c r="B31" s="115">
        <v>5</v>
      </c>
      <c r="C31" s="116"/>
      <c r="D31" s="117" t="s">
        <v>39</v>
      </c>
      <c r="E31" s="97" t="s">
        <v>123</v>
      </c>
      <c r="F31" s="97"/>
      <c r="G31" s="17">
        <v>283</v>
      </c>
      <c r="H31" s="17">
        <v>283</v>
      </c>
      <c r="I31" s="98">
        <v>0</v>
      </c>
      <c r="J31" s="99"/>
      <c r="K31" s="24"/>
    </row>
    <row r="32" spans="2:11" ht="20" customHeight="1" x14ac:dyDescent="0.15">
      <c r="B32" s="115">
        <v>6</v>
      </c>
      <c r="C32" s="116"/>
      <c r="D32" s="118"/>
      <c r="E32" s="97"/>
      <c r="F32" s="97"/>
      <c r="G32" s="17"/>
      <c r="H32" s="17"/>
      <c r="I32" s="98"/>
      <c r="J32" s="99"/>
      <c r="K32" s="24"/>
    </row>
    <row r="33" spans="1:11" ht="20" customHeight="1" x14ac:dyDescent="0.15">
      <c r="B33" s="115">
        <v>7</v>
      </c>
      <c r="C33" s="116"/>
      <c r="D33" s="119"/>
      <c r="E33" s="97"/>
      <c r="F33" s="97"/>
      <c r="G33" s="17"/>
      <c r="H33" s="17"/>
      <c r="I33" s="98"/>
      <c r="J33" s="99"/>
      <c r="K33" s="24"/>
    </row>
    <row r="34" spans="1:11" ht="20" customHeight="1" x14ac:dyDescent="0.15">
      <c r="B34" s="100" t="s">
        <v>41</v>
      </c>
      <c r="C34" s="101"/>
      <c r="D34" s="101"/>
      <c r="E34" s="101"/>
      <c r="F34" s="102"/>
      <c r="G34" s="18">
        <f>SUM(G11:G33)</f>
        <v>3883.15</v>
      </c>
      <c r="H34" s="18">
        <f>SUM(H11:H33)</f>
        <v>3883.15</v>
      </c>
      <c r="I34" s="103">
        <f>SUM(I11:J33)</f>
        <v>0</v>
      </c>
      <c r="J34" s="104"/>
      <c r="K34" s="25"/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26"/>
      <c r="K35" s="13"/>
    </row>
    <row r="36" spans="1:11" ht="20" customHeight="1" x14ac:dyDescent="0.15">
      <c r="B36" s="113" t="s">
        <v>64</v>
      </c>
      <c r="C36" s="113"/>
      <c r="D36" s="113"/>
      <c r="E36" s="113"/>
      <c r="F36" s="113"/>
      <c r="G36" s="113" t="s">
        <v>72</v>
      </c>
      <c r="H36" s="113"/>
      <c r="I36" s="113"/>
      <c r="J36" s="113"/>
      <c r="K36" s="16" t="s">
        <v>73</v>
      </c>
    </row>
    <row r="37" spans="1:11" ht="20" customHeight="1" x14ac:dyDescent="0.15">
      <c r="B37" s="114">
        <f>H34</f>
        <v>3883.15</v>
      </c>
      <c r="C37" s="114"/>
      <c r="D37" s="114"/>
      <c r="E37" s="114"/>
      <c r="F37" s="114"/>
      <c r="G37" s="114">
        <f>I34</f>
        <v>0</v>
      </c>
      <c r="H37" s="114"/>
      <c r="I37" s="114"/>
      <c r="J37" s="114"/>
      <c r="K37" s="27">
        <f>SUM(B37:J37)</f>
        <v>3883.15</v>
      </c>
    </row>
    <row r="38" spans="1:11" ht="20" customHeight="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20" customHeight="1" x14ac:dyDescent="0.15">
      <c r="B39" s="13" t="s">
        <v>74</v>
      </c>
      <c r="C39" s="13"/>
      <c r="D39" s="13" t="s">
        <v>75</v>
      </c>
      <c r="E39" s="13"/>
      <c r="F39" s="13" t="s">
        <v>48</v>
      </c>
      <c r="G39" s="13" t="s">
        <v>76</v>
      </c>
      <c r="H39" s="13"/>
      <c r="I39" s="13"/>
      <c r="J39" s="13" t="s">
        <v>50</v>
      </c>
      <c r="K39" s="13"/>
    </row>
    <row r="42" spans="1:11" ht="17" x14ac:dyDescent="0.15">
      <c r="A42" s="88" t="s">
        <v>77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4" spans="1:11" ht="20" customHeight="1" x14ac:dyDescent="0.15">
      <c r="B44" s="3"/>
      <c r="C44" s="4"/>
      <c r="D44" s="5" t="s">
        <v>52</v>
      </c>
      <c r="E44" s="5"/>
      <c r="F44" s="108" t="str">
        <f>F5</f>
        <v>郭燕雷</v>
      </c>
      <c r="G44" s="108"/>
      <c r="H44" s="5" t="s">
        <v>54</v>
      </c>
      <c r="I44" s="4"/>
      <c r="J44" s="108" t="str">
        <f>J5</f>
        <v>经理</v>
      </c>
      <c r="K44" s="109"/>
    </row>
    <row r="45" spans="1:11" ht="20" customHeight="1" x14ac:dyDescent="0.15">
      <c r="B45" s="6"/>
      <c r="C45" s="7"/>
      <c r="D45" s="8" t="s">
        <v>55</v>
      </c>
      <c r="E45" s="8"/>
      <c r="F45" s="110" t="str">
        <f>F6</f>
        <v>北京、武夷山</v>
      </c>
      <c r="G45" s="110"/>
      <c r="H45" s="8" t="s">
        <v>56</v>
      </c>
      <c r="I45" s="7"/>
      <c r="J45" s="110" t="str">
        <f>J6</f>
        <v>企划部</v>
      </c>
      <c r="K45" s="111"/>
    </row>
    <row r="46" spans="1:11" ht="20" customHeight="1" x14ac:dyDescent="0.15">
      <c r="B46" s="6"/>
      <c r="C46" s="7"/>
      <c r="D46" s="8" t="s">
        <v>58</v>
      </c>
      <c r="E46" s="8"/>
      <c r="F46" s="110" t="str">
        <f>F7</f>
        <v>2019年5月</v>
      </c>
      <c r="G46" s="110"/>
      <c r="H46" s="8" t="s">
        <v>59</v>
      </c>
      <c r="I46" s="22"/>
      <c r="J46" s="112">
        <f>J7</f>
        <v>43612</v>
      </c>
      <c r="K46" s="111"/>
    </row>
    <row r="47" spans="1:11" ht="20" customHeight="1" x14ac:dyDescent="0.15">
      <c r="B47" s="9"/>
      <c r="C47" s="10"/>
      <c r="D47" s="11"/>
      <c r="E47" s="11"/>
      <c r="F47" s="12"/>
      <c r="G47" s="12"/>
      <c r="H47" s="11" t="s">
        <v>60</v>
      </c>
      <c r="I47" s="23"/>
      <c r="J47" s="105" t="str">
        <f>J8</f>
        <v>HMZA-190514-CZH182</v>
      </c>
      <c r="K47" s="106"/>
    </row>
    <row r="48" spans="1:11" ht="20" customHeight="1" x14ac:dyDescent="0.15"/>
    <row r="49" spans="2:11" ht="20" customHeight="1" x14ac:dyDescent="0.15">
      <c r="B49" s="97"/>
      <c r="C49" s="97"/>
      <c r="D49" s="19" t="s">
        <v>78</v>
      </c>
      <c r="E49" s="97" t="s">
        <v>79</v>
      </c>
      <c r="F49" s="97"/>
      <c r="G49" s="17" t="s">
        <v>80</v>
      </c>
      <c r="H49" s="17" t="s">
        <v>81</v>
      </c>
      <c r="I49" s="107" t="s">
        <v>41</v>
      </c>
      <c r="J49" s="107"/>
      <c r="K49" s="28" t="s">
        <v>66</v>
      </c>
    </row>
    <row r="50" spans="2:11" ht="20" customHeight="1" x14ac:dyDescent="0.15">
      <c r="B50" s="97">
        <v>1</v>
      </c>
      <c r="C50" s="97"/>
      <c r="D50" s="20"/>
      <c r="E50" s="97"/>
      <c r="F50" s="97"/>
      <c r="G50" s="17"/>
      <c r="H50" s="17"/>
      <c r="I50" s="98"/>
      <c r="J50" s="99"/>
      <c r="K50" s="29"/>
    </row>
    <row r="51" spans="2:11" ht="20" customHeight="1" x14ac:dyDescent="0.15">
      <c r="B51" s="97">
        <v>2</v>
      </c>
      <c r="C51" s="97"/>
      <c r="D51" s="20"/>
      <c r="E51" s="97"/>
      <c r="F51" s="97"/>
      <c r="G51" s="17"/>
      <c r="H51" s="17"/>
      <c r="I51" s="98"/>
      <c r="J51" s="99"/>
      <c r="K51" s="29"/>
    </row>
    <row r="52" spans="2:11" ht="20" customHeight="1" x14ac:dyDescent="0.15">
      <c r="B52" s="100" t="s">
        <v>41</v>
      </c>
      <c r="C52" s="101"/>
      <c r="D52" s="101"/>
      <c r="E52" s="101"/>
      <c r="F52" s="102"/>
      <c r="G52" s="18"/>
      <c r="H52" s="18">
        <f>SUM(H35:H51)</f>
        <v>0</v>
      </c>
      <c r="I52" s="103">
        <f>SUM(I50:J51)</f>
        <v>0</v>
      </c>
      <c r="J52" s="104"/>
      <c r="K52" s="25"/>
    </row>
    <row r="53" spans="2:11" ht="20" customHeight="1" x14ac:dyDescent="0.15">
      <c r="B53" s="13" t="s">
        <v>74</v>
      </c>
      <c r="C53" s="13"/>
      <c r="D53" s="13"/>
      <c r="E53" s="13"/>
      <c r="F53" s="13" t="s">
        <v>48</v>
      </c>
      <c r="G53" s="13" t="s">
        <v>76</v>
      </c>
      <c r="H53" s="13"/>
      <c r="I53" s="13"/>
      <c r="J53" s="13" t="s">
        <v>50</v>
      </c>
      <c r="K53" s="13"/>
    </row>
  </sheetData>
  <mergeCells count="67">
    <mergeCell ref="E24:F25"/>
    <mergeCell ref="E26:F30"/>
    <mergeCell ref="I12:J12"/>
    <mergeCell ref="I16:J16"/>
    <mergeCell ref="I17:J17"/>
    <mergeCell ref="I18:J18"/>
    <mergeCell ref="I19:J19"/>
    <mergeCell ref="I23:J23"/>
    <mergeCell ref="I20:J20"/>
    <mergeCell ref="I22:J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4:C24"/>
    <mergeCell ref="I24:J24"/>
    <mergeCell ref="B30:C30"/>
    <mergeCell ref="I30:J30"/>
    <mergeCell ref="D11:D30"/>
    <mergeCell ref="B11:C11"/>
    <mergeCell ref="I11:J11"/>
    <mergeCell ref="B15:C15"/>
    <mergeCell ref="I15:J15"/>
    <mergeCell ref="E11:F14"/>
    <mergeCell ref="E15:F23"/>
    <mergeCell ref="B33:C33"/>
    <mergeCell ref="E33:F33"/>
    <mergeCell ref="I33:J33"/>
    <mergeCell ref="B34:F34"/>
    <mergeCell ref="I34:J34"/>
    <mergeCell ref="D31:D33"/>
    <mergeCell ref="B31:C31"/>
    <mergeCell ref="E31:F31"/>
    <mergeCell ref="I31:J31"/>
    <mergeCell ref="B32:C32"/>
    <mergeCell ref="E32:F32"/>
    <mergeCell ref="I32:J32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2019-05-27T08:04:27Z</cp:lastPrinted>
  <dcterms:created xsi:type="dcterms:W3CDTF">2014-04-15T08:52:00Z</dcterms:created>
  <dcterms:modified xsi:type="dcterms:W3CDTF">2019-05-27T10:32:59Z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